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hared\!Laura\Web uploads\July 17\PR19 methodology\"/>
    </mc:Choice>
  </mc:AlternateContent>
  <bookViews>
    <workbookView xWindow="0" yWindow="0" windowWidth="17040" windowHeight="9750" tabRatio="847"/>
  </bookViews>
  <sheets>
    <sheet name="WATER&gt;&gt;" sheetId="1" r:id="rId1"/>
    <sheet name="Summary" sheetId="57" r:id="rId2"/>
    <sheet name="WS1" sheetId="10" r:id="rId3"/>
    <sheet name="WS2" sheetId="58" r:id="rId4"/>
    <sheet name="WS2a" sheetId="59" r:id="rId5"/>
    <sheet name="WS3" sheetId="13" r:id="rId6"/>
    <sheet name="WS4" sheetId="14" r:id="rId7"/>
    <sheet name="WS5" sheetId="15" r:id="rId8"/>
    <sheet name="WS6 not used" sheetId="16" r:id="rId9"/>
    <sheet name="WS7" sheetId="17" r:id="rId10"/>
    <sheet name="WS8" sheetId="44" r:id="rId11"/>
    <sheet name="WS9" sheetId="46" r:id="rId12"/>
    <sheet name="WS10" sheetId="20" r:id="rId13"/>
    <sheet name="WS11 not used" sheetId="21" r:id="rId14"/>
    <sheet name="WS12" sheetId="47" r:id="rId15"/>
    <sheet name="WS12a" sheetId="22" r:id="rId16"/>
    <sheet name="WS12b" sheetId="48" r:id="rId17"/>
    <sheet name="WS13" sheetId="25" r:id="rId18"/>
    <sheet name="WS14" sheetId="26" r:id="rId19"/>
    <sheet name="WS15" sheetId="27" r:id="rId20"/>
    <sheet name="WS16 not used" sheetId="51" r:id="rId21"/>
    <sheet name="WS17" sheetId="29" r:id="rId22"/>
    <sheet name="WS18" sheetId="50" r:id="rId23"/>
    <sheet name="WResources&gt;&gt;" sheetId="2" r:id="rId24"/>
    <sheet name="Wr1" sheetId="32" r:id="rId25"/>
    <sheet name="Wr2" sheetId="33" r:id="rId26"/>
    <sheet name="Wr3" sheetId="34" r:id="rId27"/>
    <sheet name="Wr4" sheetId="35" r:id="rId28"/>
    <sheet name="Wr5" sheetId="36" r:id="rId29"/>
    <sheet name="Wr6" sheetId="60" r:id="rId30"/>
    <sheet name="Wr7" sheetId="61" r:id="rId31"/>
    <sheet name="Wr8" sheetId="62" r:id="rId32"/>
    <sheet name="WNetwork+&gt;&gt;" sheetId="3" r:id="rId33"/>
    <sheet name="Wn1" sheetId="39" r:id="rId34"/>
    <sheet name="Wn2" sheetId="40" r:id="rId35"/>
    <sheet name="Wn3" sheetId="54" r:id="rId36"/>
    <sheet name="Wn4" sheetId="42" r:id="rId37"/>
    <sheet name="Wn5" sheetId="43" r:id="rId3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Summary!$B$2:$B$38</definedName>
    <definedName name="_xlnm.Print_Area" localSheetId="33">'Wn1'!$B$1:$W$62,'Wn1'!$B$64:$T$114</definedName>
    <definedName name="_xlnm.Print_Area" localSheetId="34">'Wn2'!$B$1:$W$47,'Wn2'!$B$49:$T$90</definedName>
    <definedName name="_xlnm.Print_Area" localSheetId="35">'Wn3'!$B$1:$P$83</definedName>
    <definedName name="_xlnm.Print_Area" localSheetId="36">'Wn4'!$B$1:$U$49</definedName>
    <definedName name="_xlnm.Print_Area" localSheetId="37">'Wn5'!$B$1:$K$56</definedName>
    <definedName name="_xlnm.Print_Area" localSheetId="24">'Wr1'!$B$1:$W$56</definedName>
    <definedName name="_xlnm.Print_Area" localSheetId="25">'Wr2'!$B$1:$DC$47</definedName>
    <definedName name="_xlnm.Print_Area" localSheetId="26">'Wr3'!$B$1:$P$83</definedName>
    <definedName name="_xlnm.Print_Area" localSheetId="27">'Wr4'!$B$1:$U$61</definedName>
    <definedName name="_xlnm.Print_Area" localSheetId="28">'Wr5'!$B$1:$K$56</definedName>
    <definedName name="_xlnm.Print_Area" localSheetId="29">'Wr6'!$B$1:$AJ$252</definedName>
    <definedName name="_xlnm.Print_Area" localSheetId="30">'Wr7'!$B$1:$AI$446,'Wr7'!$B$448:$K$479</definedName>
    <definedName name="_xlnm.Print_Area" localSheetId="31">'Wr8'!$B$1:$O$53</definedName>
    <definedName name="_xlnm.Print_Area" localSheetId="2">'WS1'!$B$1:$CA$55,'WS1'!$B$57:$U$88</definedName>
    <definedName name="_xlnm.Print_Area" localSheetId="12">'WS10'!$B$1:$N$53,'WS10'!$B$55:$K$87</definedName>
    <definedName name="_xlnm.Print_Area" localSheetId="14">'WS12'!$B$1:$M$67</definedName>
    <definedName name="_xlnm.Print_Area" localSheetId="15">WS12a!$B$1:$M$50</definedName>
    <definedName name="_xlnm.Print_Area" localSheetId="16">WS12b!$B$1:$M$64</definedName>
    <definedName name="_xlnm.Print_Area" localSheetId="17">'WS13'!$B$1:$Q$82</definedName>
    <definedName name="_xlnm.Print_Area" localSheetId="18">'WS14'!$B$1:$P$118</definedName>
    <definedName name="_xlnm.Print_Area" localSheetId="19">'WS15'!$B$1:$Q$75</definedName>
    <definedName name="_xlnm.Print_Area" localSheetId="21">'WS17'!$B$1:$AL$105</definedName>
    <definedName name="_xlnm.Print_Area" localSheetId="22">'WS18'!$B$1:$T$50</definedName>
    <definedName name="_xlnm.Print_Area" localSheetId="3">'WS2'!$B$1:$CA$46,'WS2'!$B$48:$P$75</definedName>
    <definedName name="_xlnm.Print_Area" localSheetId="4">WS2a!$B$1:$CA$45,WS2a!$B$47:$P$73</definedName>
    <definedName name="_xlnm.Print_Area" localSheetId="5">'WS3'!$B$1:$AB$52</definedName>
    <definedName name="_xlnm.Print_Area" localSheetId="6">'WS4'!$B$1:$W$38</definedName>
    <definedName name="_xlnm.Print_Area" localSheetId="7">'WS5'!$B$1:$CA$40</definedName>
    <definedName name="_xlnm.Print_Area" localSheetId="9">'WS7'!$B$1:$V$49</definedName>
    <definedName name="_xlnm.Print_Area" localSheetId="10">'WS8'!$B$1:$CA$48</definedName>
    <definedName name="_xlnm.Print_Area" localSheetId="11">'WS9'!$B$1:$AE$118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localSheetId="29" hidden="1">{"bal",#N/A,FALSE,"working papers";"income",#N/A,FALSE,"working papers"}</definedName>
    <definedName name="wrn.wpapers." localSheetId="30" hidden="1">{"bal",#N/A,FALSE,"working papers";"income",#N/A,FALSE,"working papers"}</definedName>
    <definedName name="wrn.wpapers." localSheetId="31" hidden="1">{"bal",#N/A,FALSE,"working papers";"income",#N/A,FALSE,"working papers"}</definedName>
    <definedName name="wrn.wpapers." localSheetId="16" hidden="1">{"bal",#N/A,FALSE,"working papers";"income",#N/A,FALSE,"working papers"}</definedName>
    <definedName name="wrn.wpapers." hidden="1">{"bal",#N/A,FALSE,"working papers";"income",#N/A,FALSE,"working papers"}</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50" l="1"/>
  <c r="I37" i="50"/>
  <c r="H37" i="50"/>
  <c r="G37" i="50"/>
  <c r="Q14" i="50" l="1"/>
  <c r="Q6" i="50" l="1"/>
  <c r="B33" i="57" l="1"/>
  <c r="B32" i="57"/>
  <c r="B31" i="57"/>
  <c r="AF440" i="61" l="1"/>
  <c r="AE440" i="61"/>
  <c r="AD440" i="61"/>
  <c r="AC440" i="61"/>
  <c r="AB440" i="61"/>
  <c r="AA440" i="61"/>
  <c r="Z440" i="61"/>
  <c r="Y440" i="61"/>
  <c r="X440" i="61"/>
  <c r="W440" i="61"/>
  <c r="V440" i="61"/>
  <c r="U440" i="61"/>
  <c r="T440" i="61"/>
  <c r="S440" i="61"/>
  <c r="R440" i="61"/>
  <c r="Q440" i="61"/>
  <c r="P440" i="61"/>
  <c r="O440" i="61"/>
  <c r="N440" i="61"/>
  <c r="M440" i="61"/>
  <c r="L440" i="61"/>
  <c r="K440" i="61"/>
  <c r="J440" i="61"/>
  <c r="I440" i="61"/>
  <c r="H440" i="61"/>
  <c r="AF435" i="61"/>
  <c r="AE435" i="61"/>
  <c r="AD435" i="61"/>
  <c r="AC435" i="61"/>
  <c r="AB435" i="61"/>
  <c r="AA435" i="61"/>
  <c r="Z435" i="61"/>
  <c r="Y435" i="61"/>
  <c r="X435" i="61"/>
  <c r="W435" i="61"/>
  <c r="V435" i="61"/>
  <c r="U435" i="61"/>
  <c r="T435" i="61"/>
  <c r="S435" i="61"/>
  <c r="R435" i="61"/>
  <c r="Q435" i="61"/>
  <c r="P435" i="61"/>
  <c r="O435" i="61"/>
  <c r="N435" i="61"/>
  <c r="M435" i="61"/>
  <c r="L435" i="61"/>
  <c r="K435" i="61"/>
  <c r="J435" i="61"/>
  <c r="I435" i="61"/>
  <c r="H435" i="61"/>
  <c r="AF430" i="61"/>
  <c r="AE430" i="61"/>
  <c r="AD430" i="61"/>
  <c r="AC430" i="61"/>
  <c r="AB430" i="61"/>
  <c r="AA430" i="61"/>
  <c r="Z430" i="61"/>
  <c r="Y430" i="61"/>
  <c r="X430" i="61"/>
  <c r="W430" i="61"/>
  <c r="V430" i="61"/>
  <c r="U430" i="61"/>
  <c r="T430" i="61"/>
  <c r="S430" i="61"/>
  <c r="R430" i="61"/>
  <c r="Q430" i="61"/>
  <c r="P430" i="61"/>
  <c r="O430" i="61"/>
  <c r="N430" i="61"/>
  <c r="M430" i="61"/>
  <c r="L430" i="61"/>
  <c r="K430" i="61"/>
  <c r="J430" i="61"/>
  <c r="I430" i="61"/>
  <c r="H430" i="61"/>
  <c r="AF425" i="61"/>
  <c r="AE425" i="61"/>
  <c r="AD425" i="61"/>
  <c r="AC425" i="61"/>
  <c r="AB425" i="61"/>
  <c r="AA425" i="61"/>
  <c r="Z425" i="61"/>
  <c r="Y425" i="61"/>
  <c r="X425" i="61"/>
  <c r="W425" i="61"/>
  <c r="V425" i="61"/>
  <c r="U425" i="61"/>
  <c r="T425" i="61"/>
  <c r="S425" i="61"/>
  <c r="R425" i="61"/>
  <c r="Q425" i="61"/>
  <c r="P425" i="61"/>
  <c r="O425" i="61"/>
  <c r="N425" i="61"/>
  <c r="M425" i="61"/>
  <c r="L425" i="61"/>
  <c r="K425" i="61"/>
  <c r="J425" i="61"/>
  <c r="I425" i="61"/>
  <c r="H425" i="61"/>
  <c r="AF414" i="61"/>
  <c r="AE414" i="61"/>
  <c r="AD414" i="61"/>
  <c r="AC414" i="61"/>
  <c r="AB414" i="61"/>
  <c r="AA414" i="61"/>
  <c r="Z414" i="61"/>
  <c r="Y414" i="61"/>
  <c r="X414" i="61"/>
  <c r="W414" i="61"/>
  <c r="V414" i="61"/>
  <c r="U414" i="61"/>
  <c r="T414" i="61"/>
  <c r="S414" i="61"/>
  <c r="R414" i="61"/>
  <c r="Q414" i="61"/>
  <c r="P414" i="61"/>
  <c r="O414" i="61"/>
  <c r="N414" i="61"/>
  <c r="M414" i="61"/>
  <c r="L414" i="61"/>
  <c r="K414" i="61"/>
  <c r="J414" i="61"/>
  <c r="I414" i="61"/>
  <c r="H414" i="61"/>
  <c r="AF409" i="61"/>
  <c r="AE409" i="61"/>
  <c r="AD409" i="61"/>
  <c r="AC409" i="61"/>
  <c r="AB409" i="61"/>
  <c r="AA409" i="61"/>
  <c r="Z409" i="61"/>
  <c r="Y409" i="61"/>
  <c r="X409" i="61"/>
  <c r="W409" i="61"/>
  <c r="V409" i="61"/>
  <c r="U409" i="61"/>
  <c r="T409" i="61"/>
  <c r="S409" i="61"/>
  <c r="R409" i="61"/>
  <c r="Q409" i="61"/>
  <c r="P409" i="61"/>
  <c r="O409" i="61"/>
  <c r="N409" i="61"/>
  <c r="M409" i="61"/>
  <c r="L409" i="61"/>
  <c r="K409" i="61"/>
  <c r="J409" i="61"/>
  <c r="I409" i="61"/>
  <c r="H409" i="61"/>
  <c r="AF404" i="61"/>
  <c r="AE404" i="61"/>
  <c r="AD404" i="61"/>
  <c r="AC404" i="61"/>
  <c r="AB404" i="61"/>
  <c r="AA404" i="61"/>
  <c r="Z404" i="61"/>
  <c r="Y404" i="61"/>
  <c r="X404" i="61"/>
  <c r="W404" i="61"/>
  <c r="V404" i="61"/>
  <c r="U404" i="61"/>
  <c r="T404" i="61"/>
  <c r="S404" i="61"/>
  <c r="R404" i="61"/>
  <c r="Q404" i="61"/>
  <c r="P404" i="61"/>
  <c r="O404" i="61"/>
  <c r="N404" i="61"/>
  <c r="M404" i="61"/>
  <c r="L404" i="61"/>
  <c r="K404" i="61"/>
  <c r="J404" i="61"/>
  <c r="I404" i="61"/>
  <c r="H404" i="61"/>
  <c r="AF399" i="61"/>
  <c r="AE399" i="61"/>
  <c r="AD399" i="61"/>
  <c r="AC399" i="61"/>
  <c r="AB399" i="61"/>
  <c r="AA399" i="61"/>
  <c r="Z399" i="61"/>
  <c r="Y399" i="61"/>
  <c r="X399" i="61"/>
  <c r="W399" i="61"/>
  <c r="V399" i="61"/>
  <c r="U399" i="61"/>
  <c r="T399" i="61"/>
  <c r="S399" i="61"/>
  <c r="R399" i="61"/>
  <c r="Q399" i="61"/>
  <c r="P399" i="61"/>
  <c r="O399" i="61"/>
  <c r="N399" i="61"/>
  <c r="M399" i="61"/>
  <c r="L399" i="61"/>
  <c r="K399" i="61"/>
  <c r="J399" i="61"/>
  <c r="I399" i="61"/>
  <c r="H399" i="61"/>
  <c r="AF388" i="61"/>
  <c r="AE388" i="61"/>
  <c r="AD388" i="61"/>
  <c r="AC388" i="61"/>
  <c r="AB388" i="61"/>
  <c r="AA388" i="61"/>
  <c r="Z388" i="61"/>
  <c r="Y388" i="61"/>
  <c r="X388" i="61"/>
  <c r="W388" i="61"/>
  <c r="V388" i="61"/>
  <c r="U388" i="61"/>
  <c r="T388" i="61"/>
  <c r="S388" i="61"/>
  <c r="R388" i="61"/>
  <c r="Q388" i="61"/>
  <c r="P388" i="61"/>
  <c r="O388" i="61"/>
  <c r="N388" i="61"/>
  <c r="M388" i="61"/>
  <c r="L388" i="61"/>
  <c r="K388" i="61"/>
  <c r="J388" i="61"/>
  <c r="I388" i="61"/>
  <c r="H388" i="61"/>
  <c r="AF383" i="61"/>
  <c r="AE383" i="61"/>
  <c r="AD383" i="61"/>
  <c r="AC383" i="61"/>
  <c r="AB383" i="61"/>
  <c r="AA383" i="61"/>
  <c r="Z383" i="61"/>
  <c r="Y383" i="61"/>
  <c r="X383" i="61"/>
  <c r="W383" i="61"/>
  <c r="V383" i="61"/>
  <c r="U383" i="61"/>
  <c r="T383" i="61"/>
  <c r="S383" i="61"/>
  <c r="R383" i="61"/>
  <c r="Q383" i="61"/>
  <c r="P383" i="61"/>
  <c r="O383" i="61"/>
  <c r="N383" i="61"/>
  <c r="M383" i="61"/>
  <c r="L383" i="61"/>
  <c r="K383" i="61"/>
  <c r="J383" i="61"/>
  <c r="I383" i="61"/>
  <c r="H383" i="61"/>
  <c r="AF378" i="61"/>
  <c r="AE378" i="61"/>
  <c r="AD378" i="61"/>
  <c r="AC378" i="61"/>
  <c r="AB378" i="61"/>
  <c r="AA378" i="61"/>
  <c r="Z378" i="61"/>
  <c r="Y378" i="61"/>
  <c r="X378" i="61"/>
  <c r="W378" i="61"/>
  <c r="V378" i="61"/>
  <c r="U378" i="61"/>
  <c r="T378" i="61"/>
  <c r="S378" i="61"/>
  <c r="R378" i="61"/>
  <c r="Q378" i="61"/>
  <c r="P378" i="61"/>
  <c r="O378" i="61"/>
  <c r="N378" i="61"/>
  <c r="M378" i="61"/>
  <c r="L378" i="61"/>
  <c r="K378" i="61"/>
  <c r="J378" i="61"/>
  <c r="I378" i="61"/>
  <c r="H378" i="61"/>
  <c r="AF373" i="61"/>
  <c r="AE373" i="61"/>
  <c r="AD373" i="61"/>
  <c r="AC373" i="61"/>
  <c r="AB373" i="61"/>
  <c r="AA373" i="61"/>
  <c r="Z373" i="61"/>
  <c r="Y373" i="61"/>
  <c r="X373" i="61"/>
  <c r="W373" i="61"/>
  <c r="V373" i="61"/>
  <c r="U373" i="61"/>
  <c r="T373" i="61"/>
  <c r="S373" i="61"/>
  <c r="R373" i="61"/>
  <c r="Q373" i="61"/>
  <c r="P373" i="61"/>
  <c r="O373" i="61"/>
  <c r="N373" i="61"/>
  <c r="M373" i="61"/>
  <c r="L373" i="61"/>
  <c r="K373" i="61"/>
  <c r="J373" i="61"/>
  <c r="I373" i="61"/>
  <c r="H373" i="61"/>
  <c r="AF353" i="61"/>
  <c r="AE353" i="61"/>
  <c r="AD353" i="61"/>
  <c r="AC353" i="61"/>
  <c r="AB353" i="61"/>
  <c r="AA353" i="61"/>
  <c r="Z353" i="61"/>
  <c r="Y353" i="61"/>
  <c r="X353" i="61"/>
  <c r="W353" i="61"/>
  <c r="V353" i="61"/>
  <c r="U353" i="61"/>
  <c r="T353" i="61"/>
  <c r="S353" i="61"/>
  <c r="R353" i="61"/>
  <c r="Q353" i="61"/>
  <c r="P353" i="61"/>
  <c r="O353" i="61"/>
  <c r="N353" i="61"/>
  <c r="M353" i="61"/>
  <c r="L353" i="61"/>
  <c r="K353" i="61"/>
  <c r="J353" i="61"/>
  <c r="I353" i="61"/>
  <c r="H353" i="61"/>
  <c r="AF348" i="61"/>
  <c r="AE348" i="61"/>
  <c r="AD348" i="61"/>
  <c r="AC348" i="61"/>
  <c r="AB348" i="61"/>
  <c r="AA348" i="61"/>
  <c r="Z348" i="61"/>
  <c r="Y348" i="61"/>
  <c r="X348" i="61"/>
  <c r="W348" i="61"/>
  <c r="V348" i="61"/>
  <c r="U348" i="61"/>
  <c r="T348" i="61"/>
  <c r="S348" i="61"/>
  <c r="R348" i="61"/>
  <c r="Q348" i="61"/>
  <c r="P348" i="61"/>
  <c r="O348" i="61"/>
  <c r="N348" i="61"/>
  <c r="M348" i="61"/>
  <c r="L348" i="61"/>
  <c r="K348" i="61"/>
  <c r="J348" i="61"/>
  <c r="I348" i="61"/>
  <c r="H348" i="61"/>
  <c r="AF343" i="61"/>
  <c r="AE343" i="61"/>
  <c r="AD343" i="61"/>
  <c r="AC343" i="61"/>
  <c r="AB343" i="61"/>
  <c r="AA343" i="61"/>
  <c r="Z343" i="61"/>
  <c r="Y343" i="61"/>
  <c r="X343" i="61"/>
  <c r="W343" i="61"/>
  <c r="V343" i="61"/>
  <c r="U343" i="61"/>
  <c r="T343" i="61"/>
  <c r="S343" i="61"/>
  <c r="R343" i="61"/>
  <c r="Q343" i="61"/>
  <c r="P343" i="61"/>
  <c r="O343" i="61"/>
  <c r="N343" i="61"/>
  <c r="M343" i="61"/>
  <c r="L343" i="61"/>
  <c r="K343" i="61"/>
  <c r="J343" i="61"/>
  <c r="I343" i="61"/>
  <c r="H343" i="61"/>
  <c r="AF338" i="61"/>
  <c r="AE338" i="61"/>
  <c r="AD338" i="61"/>
  <c r="AC338" i="61"/>
  <c r="AB338" i="61"/>
  <c r="AA338" i="61"/>
  <c r="Z338" i="61"/>
  <c r="Y338" i="61"/>
  <c r="X338" i="61"/>
  <c r="W338" i="61"/>
  <c r="V338" i="61"/>
  <c r="U338" i="61"/>
  <c r="T338" i="61"/>
  <c r="S338" i="61"/>
  <c r="R338" i="61"/>
  <c r="Q338" i="61"/>
  <c r="P338" i="61"/>
  <c r="O338" i="61"/>
  <c r="N338" i="61"/>
  <c r="M338" i="61"/>
  <c r="L338" i="61"/>
  <c r="K338" i="61"/>
  <c r="J338" i="61"/>
  <c r="I338" i="61"/>
  <c r="H338" i="61"/>
  <c r="AF327" i="61"/>
  <c r="AE327" i="61"/>
  <c r="AD327" i="61"/>
  <c r="AC327" i="61"/>
  <c r="AB327" i="61"/>
  <c r="AA327" i="61"/>
  <c r="Z327" i="61"/>
  <c r="Y327" i="61"/>
  <c r="X327" i="61"/>
  <c r="W327" i="61"/>
  <c r="V327" i="61"/>
  <c r="U327" i="61"/>
  <c r="T327" i="61"/>
  <c r="S327" i="61"/>
  <c r="R327" i="61"/>
  <c r="Q327" i="61"/>
  <c r="P327" i="61"/>
  <c r="O327" i="61"/>
  <c r="N327" i="61"/>
  <c r="M327" i="61"/>
  <c r="L327" i="61"/>
  <c r="K327" i="61"/>
  <c r="J327" i="61"/>
  <c r="I327" i="61"/>
  <c r="H327" i="61"/>
  <c r="AF322" i="61"/>
  <c r="AE322" i="61"/>
  <c r="AD322" i="61"/>
  <c r="AC322" i="61"/>
  <c r="AB322" i="61"/>
  <c r="AA322" i="61"/>
  <c r="Z322" i="61"/>
  <c r="Y322" i="61"/>
  <c r="X322" i="61"/>
  <c r="W322" i="61"/>
  <c r="V322" i="61"/>
  <c r="U322" i="61"/>
  <c r="T322" i="61"/>
  <c r="S322" i="61"/>
  <c r="R322" i="61"/>
  <c r="Q322" i="61"/>
  <c r="P322" i="61"/>
  <c r="O322" i="61"/>
  <c r="N322" i="61"/>
  <c r="M322" i="61"/>
  <c r="L322" i="61"/>
  <c r="K322" i="61"/>
  <c r="J322" i="61"/>
  <c r="I322" i="61"/>
  <c r="H322" i="61"/>
  <c r="AF317" i="61"/>
  <c r="AE317" i="61"/>
  <c r="AD317" i="61"/>
  <c r="AC317" i="61"/>
  <c r="AB317" i="61"/>
  <c r="AA317" i="61"/>
  <c r="Z317" i="61"/>
  <c r="Y317" i="61"/>
  <c r="X317" i="61"/>
  <c r="W317" i="61"/>
  <c r="V317" i="61"/>
  <c r="U317" i="61"/>
  <c r="T317" i="61"/>
  <c r="S317" i="61"/>
  <c r="R317" i="61"/>
  <c r="Q317" i="61"/>
  <c r="P317" i="61"/>
  <c r="O317" i="61"/>
  <c r="N317" i="61"/>
  <c r="M317" i="61"/>
  <c r="L317" i="61"/>
  <c r="K317" i="61"/>
  <c r="J317" i="61"/>
  <c r="I317" i="61"/>
  <c r="H317" i="61"/>
  <c r="AF312" i="61"/>
  <c r="AE312" i="61"/>
  <c r="AD312" i="61"/>
  <c r="AC312" i="61"/>
  <c r="AB312" i="61"/>
  <c r="AA312" i="61"/>
  <c r="Z312" i="61"/>
  <c r="Y312" i="61"/>
  <c r="X312" i="61"/>
  <c r="W312" i="61"/>
  <c r="V312" i="61"/>
  <c r="U312" i="61"/>
  <c r="T312" i="61"/>
  <c r="S312" i="61"/>
  <c r="R312" i="61"/>
  <c r="Q312" i="61"/>
  <c r="P312" i="61"/>
  <c r="O312" i="61"/>
  <c r="N312" i="61"/>
  <c r="M312" i="61"/>
  <c r="L312" i="61"/>
  <c r="K312" i="61"/>
  <c r="J312" i="61"/>
  <c r="I312" i="61"/>
  <c r="H312" i="61"/>
  <c r="AF301" i="61"/>
  <c r="AE301" i="61"/>
  <c r="AD301" i="61"/>
  <c r="AC301" i="61"/>
  <c r="AB301" i="61"/>
  <c r="AA301" i="61"/>
  <c r="Z301" i="61"/>
  <c r="Y301" i="61"/>
  <c r="X301" i="61"/>
  <c r="W301" i="61"/>
  <c r="V301" i="61"/>
  <c r="U301" i="61"/>
  <c r="T301" i="61"/>
  <c r="S301" i="61"/>
  <c r="R301" i="61"/>
  <c r="Q301" i="61"/>
  <c r="P301" i="61"/>
  <c r="O301" i="61"/>
  <c r="N301" i="61"/>
  <c r="M301" i="61"/>
  <c r="L301" i="61"/>
  <c r="K301" i="61"/>
  <c r="J301" i="61"/>
  <c r="I301" i="61"/>
  <c r="H301" i="61"/>
  <c r="AF296" i="61"/>
  <c r="AE296" i="61"/>
  <c r="AD296" i="61"/>
  <c r="AC296" i="61"/>
  <c r="AB296" i="61"/>
  <c r="AA296" i="61"/>
  <c r="Z296" i="61"/>
  <c r="Y296" i="61"/>
  <c r="X296" i="61"/>
  <c r="W296" i="61"/>
  <c r="V296" i="61"/>
  <c r="U296" i="61"/>
  <c r="T296" i="61"/>
  <c r="S296" i="61"/>
  <c r="R296" i="61"/>
  <c r="Q296" i="61"/>
  <c r="P296" i="61"/>
  <c r="O296" i="61"/>
  <c r="N296" i="61"/>
  <c r="M296" i="61"/>
  <c r="L296" i="61"/>
  <c r="K296" i="61"/>
  <c r="J296" i="61"/>
  <c r="I296" i="61"/>
  <c r="H296" i="61"/>
  <c r="AF291" i="61"/>
  <c r="AE291" i="61"/>
  <c r="AD291" i="61"/>
  <c r="AC291" i="61"/>
  <c r="AB291" i="61"/>
  <c r="AA291" i="61"/>
  <c r="Z291" i="61"/>
  <c r="Y291" i="61"/>
  <c r="X291" i="61"/>
  <c r="W291" i="61"/>
  <c r="V291" i="61"/>
  <c r="U291" i="61"/>
  <c r="T291" i="61"/>
  <c r="S291" i="61"/>
  <c r="R291" i="61"/>
  <c r="Q291" i="61"/>
  <c r="P291" i="61"/>
  <c r="O291" i="61"/>
  <c r="N291" i="61"/>
  <c r="M291" i="61"/>
  <c r="L291" i="61"/>
  <c r="K291" i="61"/>
  <c r="J291" i="61"/>
  <c r="I291" i="61"/>
  <c r="H291" i="61"/>
  <c r="AF286" i="61"/>
  <c r="AE286" i="61"/>
  <c r="AD286" i="61"/>
  <c r="AC286" i="61"/>
  <c r="AB286" i="61"/>
  <c r="AA286" i="61"/>
  <c r="Z286" i="61"/>
  <c r="Y286" i="61"/>
  <c r="X286" i="61"/>
  <c r="W286" i="61"/>
  <c r="V286" i="61"/>
  <c r="U286" i="61"/>
  <c r="T286" i="61"/>
  <c r="S286" i="61"/>
  <c r="R286" i="61"/>
  <c r="Q286" i="61"/>
  <c r="P286" i="61"/>
  <c r="O286" i="61"/>
  <c r="N286" i="61"/>
  <c r="M286" i="61"/>
  <c r="L286" i="61"/>
  <c r="K286" i="61"/>
  <c r="J286" i="61"/>
  <c r="I286" i="61"/>
  <c r="H286" i="61"/>
  <c r="AF266" i="61"/>
  <c r="AE266" i="61"/>
  <c r="AD266" i="61"/>
  <c r="AC266" i="61"/>
  <c r="AB266" i="61"/>
  <c r="AA266" i="61"/>
  <c r="Z266" i="61"/>
  <c r="Y266" i="61"/>
  <c r="X266" i="61"/>
  <c r="W266" i="61"/>
  <c r="V266" i="61"/>
  <c r="U266" i="61"/>
  <c r="T266" i="61"/>
  <c r="S266" i="61"/>
  <c r="R266" i="61"/>
  <c r="Q266" i="61"/>
  <c r="P266" i="61"/>
  <c r="O266" i="61"/>
  <c r="N266" i="61"/>
  <c r="M266" i="61"/>
  <c r="L266" i="61"/>
  <c r="K266" i="61"/>
  <c r="J266" i="61"/>
  <c r="I266" i="61"/>
  <c r="H266" i="61"/>
  <c r="AF261" i="61"/>
  <c r="AE261" i="61"/>
  <c r="AD261" i="61"/>
  <c r="AC261" i="61"/>
  <c r="AB261" i="61"/>
  <c r="AA261" i="61"/>
  <c r="Z261" i="61"/>
  <c r="Y261" i="61"/>
  <c r="X261" i="61"/>
  <c r="W261" i="61"/>
  <c r="V261" i="61"/>
  <c r="U261" i="61"/>
  <c r="T261" i="61"/>
  <c r="S261" i="61"/>
  <c r="R261" i="61"/>
  <c r="Q261" i="61"/>
  <c r="P261" i="61"/>
  <c r="O261" i="61"/>
  <c r="N261" i="61"/>
  <c r="M261" i="61"/>
  <c r="L261" i="61"/>
  <c r="K261" i="61"/>
  <c r="J261" i="61"/>
  <c r="I261" i="61"/>
  <c r="H261" i="61"/>
  <c r="AF256" i="61"/>
  <c r="AE256" i="61"/>
  <c r="AD256" i="61"/>
  <c r="AC256" i="61"/>
  <c r="AB256" i="61"/>
  <c r="AA256" i="61"/>
  <c r="Z256" i="61"/>
  <c r="Y256" i="61"/>
  <c r="X256" i="61"/>
  <c r="W256" i="61"/>
  <c r="V256" i="61"/>
  <c r="U256" i="61"/>
  <c r="T256" i="61"/>
  <c r="S256" i="61"/>
  <c r="R256" i="61"/>
  <c r="Q256" i="61"/>
  <c r="P256" i="61"/>
  <c r="O256" i="61"/>
  <c r="N256" i="61"/>
  <c r="M256" i="61"/>
  <c r="L256" i="61"/>
  <c r="K256" i="61"/>
  <c r="J256" i="61"/>
  <c r="I256" i="61"/>
  <c r="H256" i="61"/>
  <c r="AF251" i="61"/>
  <c r="AE251" i="61"/>
  <c r="AD251" i="61"/>
  <c r="AC251" i="61"/>
  <c r="AB251" i="61"/>
  <c r="AA251" i="61"/>
  <c r="Z251" i="61"/>
  <c r="Y251" i="61"/>
  <c r="X251" i="61"/>
  <c r="W251" i="61"/>
  <c r="V251" i="61"/>
  <c r="U251" i="61"/>
  <c r="T251" i="61"/>
  <c r="S251" i="61"/>
  <c r="R251" i="61"/>
  <c r="Q251" i="61"/>
  <c r="P251" i="61"/>
  <c r="O251" i="61"/>
  <c r="N251" i="61"/>
  <c r="M251" i="61"/>
  <c r="L251" i="61"/>
  <c r="K251" i="61"/>
  <c r="J251" i="61"/>
  <c r="I251" i="61"/>
  <c r="H251" i="61"/>
  <c r="AF240" i="61"/>
  <c r="AE240" i="61"/>
  <c r="AD240" i="61"/>
  <c r="AC240" i="61"/>
  <c r="AB240" i="61"/>
  <c r="AA240" i="61"/>
  <c r="Z240" i="61"/>
  <c r="Y240" i="61"/>
  <c r="X240" i="61"/>
  <c r="W240" i="61"/>
  <c r="V240" i="61"/>
  <c r="U240" i="61"/>
  <c r="T240" i="61"/>
  <c r="S240" i="61"/>
  <c r="R240" i="61"/>
  <c r="Q240" i="61"/>
  <c r="P240" i="61"/>
  <c r="O240" i="61"/>
  <c r="N240" i="61"/>
  <c r="M240" i="61"/>
  <c r="L240" i="61"/>
  <c r="K240" i="61"/>
  <c r="J240" i="61"/>
  <c r="I240" i="61"/>
  <c r="H240" i="61"/>
  <c r="AF235" i="61"/>
  <c r="AE235" i="61"/>
  <c r="AD235" i="61"/>
  <c r="AC235" i="61"/>
  <c r="AB235" i="61"/>
  <c r="AA235" i="61"/>
  <c r="Z235" i="61"/>
  <c r="Y235" i="61"/>
  <c r="X235" i="61"/>
  <c r="W235" i="61"/>
  <c r="V235" i="61"/>
  <c r="U235" i="61"/>
  <c r="T235" i="61"/>
  <c r="S235" i="61"/>
  <c r="R235" i="61"/>
  <c r="Q235" i="61"/>
  <c r="P235" i="61"/>
  <c r="O235" i="61"/>
  <c r="N235" i="61"/>
  <c r="M235" i="61"/>
  <c r="L235" i="61"/>
  <c r="K235" i="61"/>
  <c r="J235" i="61"/>
  <c r="I235" i="61"/>
  <c r="H235" i="61"/>
  <c r="AF230" i="61"/>
  <c r="AE230" i="61"/>
  <c r="AD230" i="61"/>
  <c r="AC230" i="61"/>
  <c r="AB230" i="61"/>
  <c r="AA230" i="61"/>
  <c r="Z230" i="61"/>
  <c r="Y230" i="61"/>
  <c r="X230" i="61"/>
  <c r="W230" i="61"/>
  <c r="V230" i="61"/>
  <c r="U230" i="61"/>
  <c r="T230" i="61"/>
  <c r="S230" i="61"/>
  <c r="R230" i="61"/>
  <c r="Q230" i="61"/>
  <c r="P230" i="61"/>
  <c r="O230" i="61"/>
  <c r="N230" i="61"/>
  <c r="M230" i="61"/>
  <c r="L230" i="61"/>
  <c r="K230" i="61"/>
  <c r="J230" i="61"/>
  <c r="I230" i="61"/>
  <c r="H230" i="61"/>
  <c r="AF225" i="61"/>
  <c r="AE225" i="61"/>
  <c r="AD225" i="61"/>
  <c r="AC225" i="61"/>
  <c r="AB225" i="61"/>
  <c r="AA225" i="61"/>
  <c r="Z225" i="61"/>
  <c r="Y225" i="61"/>
  <c r="X225" i="61"/>
  <c r="W225" i="61"/>
  <c r="V225" i="61"/>
  <c r="U225" i="61"/>
  <c r="T225" i="61"/>
  <c r="S225" i="61"/>
  <c r="R225" i="61"/>
  <c r="Q225" i="61"/>
  <c r="P225" i="61"/>
  <c r="O225" i="61"/>
  <c r="N225" i="61"/>
  <c r="M225" i="61"/>
  <c r="L225" i="61"/>
  <c r="K225" i="61"/>
  <c r="J225" i="61"/>
  <c r="I225" i="61"/>
  <c r="H225" i="61"/>
  <c r="AF214" i="61"/>
  <c r="AE214" i="61"/>
  <c r="AD214" i="61"/>
  <c r="AC214" i="61"/>
  <c r="AB214" i="61"/>
  <c r="AA214" i="61"/>
  <c r="Z214" i="61"/>
  <c r="Y214" i="61"/>
  <c r="X214" i="61"/>
  <c r="W214" i="61"/>
  <c r="V214" i="61"/>
  <c r="U214" i="61"/>
  <c r="T214" i="61"/>
  <c r="S214" i="61"/>
  <c r="R214" i="61"/>
  <c r="Q214" i="61"/>
  <c r="P214" i="61"/>
  <c r="O214" i="61"/>
  <c r="N214" i="61"/>
  <c r="M214" i="61"/>
  <c r="L214" i="61"/>
  <c r="K214" i="61"/>
  <c r="J214" i="61"/>
  <c r="I214" i="61"/>
  <c r="H214" i="61"/>
  <c r="AF209" i="61"/>
  <c r="AE209" i="61"/>
  <c r="AD209" i="61"/>
  <c r="AC209" i="61"/>
  <c r="AB209" i="61"/>
  <c r="AA209" i="61"/>
  <c r="Z209" i="61"/>
  <c r="Y209" i="61"/>
  <c r="X209" i="61"/>
  <c r="W209" i="61"/>
  <c r="V209" i="61"/>
  <c r="U209" i="61"/>
  <c r="T209" i="61"/>
  <c r="S209" i="61"/>
  <c r="R209" i="61"/>
  <c r="Q209" i="61"/>
  <c r="P209" i="61"/>
  <c r="O209" i="61"/>
  <c r="N209" i="61"/>
  <c r="M209" i="61"/>
  <c r="L209" i="61"/>
  <c r="K209" i="61"/>
  <c r="J209" i="61"/>
  <c r="I209" i="61"/>
  <c r="H209" i="61"/>
  <c r="AF204" i="61"/>
  <c r="AE204" i="61"/>
  <c r="AD204" i="61"/>
  <c r="AC204" i="61"/>
  <c r="AB204" i="61"/>
  <c r="AA204" i="61"/>
  <c r="Z204" i="61"/>
  <c r="Y204" i="61"/>
  <c r="X204" i="61"/>
  <c r="W204" i="61"/>
  <c r="V204" i="61"/>
  <c r="U204" i="61"/>
  <c r="T204" i="61"/>
  <c r="S204" i="61"/>
  <c r="R204" i="61"/>
  <c r="Q204" i="61"/>
  <c r="P204" i="61"/>
  <c r="O204" i="61"/>
  <c r="N204" i="61"/>
  <c r="M204" i="61"/>
  <c r="L204" i="61"/>
  <c r="K204" i="61"/>
  <c r="J204" i="61"/>
  <c r="I204" i="61"/>
  <c r="H204" i="61"/>
  <c r="AF199" i="61"/>
  <c r="AE199" i="61"/>
  <c r="AD199" i="61"/>
  <c r="AC199" i="61"/>
  <c r="AB199" i="61"/>
  <c r="AA199" i="61"/>
  <c r="Z199" i="61"/>
  <c r="Y199" i="61"/>
  <c r="X199" i="61"/>
  <c r="W199" i="61"/>
  <c r="V199" i="61"/>
  <c r="U199" i="61"/>
  <c r="T199" i="61"/>
  <c r="S199" i="61"/>
  <c r="R199" i="61"/>
  <c r="Q199" i="61"/>
  <c r="P199" i="61"/>
  <c r="O199" i="61"/>
  <c r="N199" i="61"/>
  <c r="M199" i="61"/>
  <c r="L199" i="61"/>
  <c r="K199" i="61"/>
  <c r="J199" i="61"/>
  <c r="I199" i="61"/>
  <c r="H199" i="61"/>
  <c r="AF179" i="61"/>
  <c r="AE179" i="61"/>
  <c r="AD179" i="61"/>
  <c r="AC179" i="61"/>
  <c r="AB179" i="61"/>
  <c r="AA179" i="61"/>
  <c r="Z179" i="61"/>
  <c r="Y179" i="61"/>
  <c r="X179" i="61"/>
  <c r="W179" i="61"/>
  <c r="V179" i="61"/>
  <c r="U179" i="61"/>
  <c r="T179" i="61"/>
  <c r="S179" i="61"/>
  <c r="R179" i="61"/>
  <c r="Q179" i="61"/>
  <c r="P179" i="61"/>
  <c r="O179" i="61"/>
  <c r="N179" i="61"/>
  <c r="M179" i="61"/>
  <c r="L179" i="61"/>
  <c r="K179" i="61"/>
  <c r="J179" i="61"/>
  <c r="I179" i="61"/>
  <c r="H179" i="61"/>
  <c r="AF174" i="61"/>
  <c r="AE174" i="61"/>
  <c r="AD174" i="61"/>
  <c r="AC174" i="61"/>
  <c r="AB174" i="61"/>
  <c r="AA174" i="61"/>
  <c r="Z174" i="61"/>
  <c r="Y174" i="61"/>
  <c r="X174" i="61"/>
  <c r="W174" i="61"/>
  <c r="V174" i="61"/>
  <c r="U174" i="61"/>
  <c r="T174" i="61"/>
  <c r="S174" i="61"/>
  <c r="R174" i="61"/>
  <c r="Q174" i="61"/>
  <c r="P174" i="61"/>
  <c r="O174" i="61"/>
  <c r="N174" i="61"/>
  <c r="M174" i="61"/>
  <c r="L174" i="61"/>
  <c r="K174" i="61"/>
  <c r="J174" i="61"/>
  <c r="I174" i="61"/>
  <c r="H174" i="61"/>
  <c r="AF169" i="61"/>
  <c r="AE169" i="61"/>
  <c r="AD169" i="61"/>
  <c r="AC169" i="61"/>
  <c r="AB169" i="61"/>
  <c r="AA169" i="61"/>
  <c r="Z169" i="61"/>
  <c r="Y169" i="61"/>
  <c r="X169" i="61"/>
  <c r="W169" i="61"/>
  <c r="V169" i="61"/>
  <c r="U169" i="61"/>
  <c r="T169" i="61"/>
  <c r="S169" i="61"/>
  <c r="R169" i="61"/>
  <c r="Q169" i="61"/>
  <c r="P169" i="61"/>
  <c r="O169" i="61"/>
  <c r="N169" i="61"/>
  <c r="M169" i="61"/>
  <c r="L169" i="61"/>
  <c r="K169" i="61"/>
  <c r="J169" i="61"/>
  <c r="I169" i="61"/>
  <c r="H169" i="61"/>
  <c r="AF164" i="61"/>
  <c r="AE164" i="61"/>
  <c r="AD164" i="61"/>
  <c r="AC164" i="61"/>
  <c r="AB164" i="61"/>
  <c r="AA164" i="61"/>
  <c r="Z164" i="61"/>
  <c r="Y164" i="61"/>
  <c r="X164" i="61"/>
  <c r="W164" i="61"/>
  <c r="V164" i="61"/>
  <c r="U164" i="61"/>
  <c r="T164" i="61"/>
  <c r="S164" i="61"/>
  <c r="R164" i="61"/>
  <c r="Q164" i="61"/>
  <c r="P164" i="61"/>
  <c r="O164" i="61"/>
  <c r="N164" i="61"/>
  <c r="M164" i="61"/>
  <c r="L164" i="61"/>
  <c r="K164" i="61"/>
  <c r="J164" i="61"/>
  <c r="I164" i="61"/>
  <c r="H164" i="61"/>
  <c r="AF153" i="61"/>
  <c r="AE153" i="61"/>
  <c r="AD153" i="61"/>
  <c r="AC153" i="61"/>
  <c r="AB153" i="61"/>
  <c r="AA153" i="61"/>
  <c r="Z153" i="61"/>
  <c r="Y153" i="61"/>
  <c r="X153" i="61"/>
  <c r="W153" i="61"/>
  <c r="V153" i="61"/>
  <c r="U153" i="61"/>
  <c r="T153" i="61"/>
  <c r="S153" i="61"/>
  <c r="R153" i="61"/>
  <c r="Q153" i="61"/>
  <c r="P153" i="61"/>
  <c r="O153" i="61"/>
  <c r="N153" i="61"/>
  <c r="M153" i="61"/>
  <c r="L153" i="61"/>
  <c r="K153" i="61"/>
  <c r="J153" i="61"/>
  <c r="I153" i="61"/>
  <c r="H153" i="61"/>
  <c r="AF148" i="61"/>
  <c r="AE148" i="61"/>
  <c r="AD148" i="61"/>
  <c r="AC148" i="61"/>
  <c r="AB148" i="61"/>
  <c r="AA148" i="61"/>
  <c r="Z148" i="61"/>
  <c r="Y148" i="61"/>
  <c r="X148" i="61"/>
  <c r="W148" i="61"/>
  <c r="V148" i="61"/>
  <c r="U148" i="61"/>
  <c r="T148" i="61"/>
  <c r="S148" i="61"/>
  <c r="R148" i="61"/>
  <c r="Q148" i="61"/>
  <c r="P148" i="61"/>
  <c r="O148" i="61"/>
  <c r="N148" i="61"/>
  <c r="M148" i="61"/>
  <c r="L148" i="61"/>
  <c r="K148" i="61"/>
  <c r="J148" i="61"/>
  <c r="I148" i="61"/>
  <c r="H148" i="61"/>
  <c r="AF143" i="61"/>
  <c r="AE143" i="61"/>
  <c r="AD143" i="61"/>
  <c r="AC143" i="61"/>
  <c r="AB143" i="61"/>
  <c r="AA143" i="61"/>
  <c r="Z143" i="61"/>
  <c r="Y143" i="61"/>
  <c r="X143" i="61"/>
  <c r="W143" i="61"/>
  <c r="V143" i="61"/>
  <c r="U143" i="61"/>
  <c r="T143" i="61"/>
  <c r="S143" i="61"/>
  <c r="R143" i="61"/>
  <c r="Q143" i="61"/>
  <c r="P143" i="61"/>
  <c r="O143" i="61"/>
  <c r="N143" i="61"/>
  <c r="M143" i="61"/>
  <c r="L143" i="61"/>
  <c r="K143" i="61"/>
  <c r="J143" i="61"/>
  <c r="I143" i="61"/>
  <c r="H143" i="61"/>
  <c r="AF138" i="61"/>
  <c r="AE138" i="61"/>
  <c r="AD138" i="61"/>
  <c r="AC138" i="61"/>
  <c r="AB138" i="61"/>
  <c r="AA138" i="61"/>
  <c r="Z138" i="61"/>
  <c r="Y138" i="61"/>
  <c r="X138" i="61"/>
  <c r="W138" i="61"/>
  <c r="V138" i="61"/>
  <c r="U138" i="61"/>
  <c r="T138" i="61"/>
  <c r="S138" i="61"/>
  <c r="R138" i="61"/>
  <c r="Q138" i="61"/>
  <c r="P138" i="61"/>
  <c r="O138" i="61"/>
  <c r="N138" i="61"/>
  <c r="M138" i="61"/>
  <c r="L138" i="61"/>
  <c r="K138" i="61"/>
  <c r="J138" i="61"/>
  <c r="I138" i="61"/>
  <c r="H138" i="61"/>
  <c r="AF127" i="61"/>
  <c r="AE127" i="61"/>
  <c r="AD127" i="61"/>
  <c r="AC127" i="61"/>
  <c r="AB127" i="61"/>
  <c r="AA127" i="61"/>
  <c r="Z127" i="61"/>
  <c r="Y127" i="61"/>
  <c r="X127" i="61"/>
  <c r="W127" i="61"/>
  <c r="V127" i="61"/>
  <c r="U127" i="61"/>
  <c r="T127" i="61"/>
  <c r="S127" i="61"/>
  <c r="R127" i="61"/>
  <c r="Q127" i="61"/>
  <c r="P127" i="61"/>
  <c r="O127" i="61"/>
  <c r="N127" i="61"/>
  <c r="M127" i="61"/>
  <c r="L127" i="61"/>
  <c r="K127" i="61"/>
  <c r="J127" i="61"/>
  <c r="I127" i="61"/>
  <c r="H127" i="61"/>
  <c r="AF122" i="61"/>
  <c r="AE122" i="61"/>
  <c r="AD122" i="61"/>
  <c r="AC122" i="61"/>
  <c r="AB122" i="61"/>
  <c r="AA122" i="61"/>
  <c r="Z122" i="61"/>
  <c r="Y122" i="61"/>
  <c r="X122" i="61"/>
  <c r="W122" i="61"/>
  <c r="V122" i="61"/>
  <c r="U122" i="61"/>
  <c r="T122" i="61"/>
  <c r="S122" i="61"/>
  <c r="R122" i="61"/>
  <c r="Q122" i="61"/>
  <c r="P122" i="61"/>
  <c r="O122" i="61"/>
  <c r="N122" i="61"/>
  <c r="M122" i="61"/>
  <c r="L122" i="61"/>
  <c r="K122" i="61"/>
  <c r="J122" i="61"/>
  <c r="I122" i="61"/>
  <c r="H122" i="61"/>
  <c r="AF117" i="61"/>
  <c r="AE117" i="61"/>
  <c r="AD117" i="61"/>
  <c r="AC117" i="61"/>
  <c r="AB117" i="61"/>
  <c r="AA117" i="61"/>
  <c r="Z117" i="61"/>
  <c r="Y117" i="61"/>
  <c r="X117" i="61"/>
  <c r="W117" i="61"/>
  <c r="V117" i="61"/>
  <c r="U117" i="61"/>
  <c r="T117" i="61"/>
  <c r="S117" i="61"/>
  <c r="R117" i="61"/>
  <c r="Q117" i="61"/>
  <c r="P117" i="61"/>
  <c r="O117" i="61"/>
  <c r="N117" i="61"/>
  <c r="M117" i="61"/>
  <c r="L117" i="61"/>
  <c r="K117" i="61"/>
  <c r="J117" i="61"/>
  <c r="I117" i="61"/>
  <c r="H117" i="61"/>
  <c r="AF112" i="61"/>
  <c r="AE112" i="61"/>
  <c r="AD112" i="61"/>
  <c r="AC112" i="61"/>
  <c r="AB112" i="61"/>
  <c r="AA112" i="61"/>
  <c r="Z112" i="61"/>
  <c r="Y112" i="61"/>
  <c r="X112" i="61"/>
  <c r="W112" i="61"/>
  <c r="V112" i="61"/>
  <c r="U112" i="61"/>
  <c r="T112" i="61"/>
  <c r="S112" i="61"/>
  <c r="R112" i="61"/>
  <c r="Q112" i="61"/>
  <c r="P112" i="61"/>
  <c r="O112" i="61"/>
  <c r="N112" i="61"/>
  <c r="M112" i="61"/>
  <c r="L112" i="61"/>
  <c r="K112" i="61"/>
  <c r="J112" i="61"/>
  <c r="I112" i="61"/>
  <c r="H112" i="61"/>
  <c r="AF92" i="61"/>
  <c r="AE92" i="61"/>
  <c r="AD92" i="61"/>
  <c r="AC92" i="61"/>
  <c r="AB92" i="61"/>
  <c r="AA92" i="61"/>
  <c r="Z92" i="61"/>
  <c r="Y92" i="61"/>
  <c r="X92" i="61"/>
  <c r="W92" i="61"/>
  <c r="V92" i="61"/>
  <c r="U92" i="61"/>
  <c r="T92" i="61"/>
  <c r="S92" i="61"/>
  <c r="R92" i="61"/>
  <c r="Q92" i="61"/>
  <c r="P92" i="61"/>
  <c r="O92" i="61"/>
  <c r="N92" i="61"/>
  <c r="M92" i="61"/>
  <c r="L92" i="61"/>
  <c r="K92" i="61"/>
  <c r="J92" i="61"/>
  <c r="I92" i="61"/>
  <c r="H92"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AF82" i="61"/>
  <c r="AE82" i="61"/>
  <c r="AD82" i="61"/>
  <c r="AC82" i="61"/>
  <c r="AB82" i="61"/>
  <c r="AA82" i="61"/>
  <c r="Z82" i="61"/>
  <c r="Y82" i="61"/>
  <c r="X82" i="61"/>
  <c r="W82" i="61"/>
  <c r="V82" i="61"/>
  <c r="U82" i="61"/>
  <c r="T82" i="61"/>
  <c r="S82" i="61"/>
  <c r="R82" i="61"/>
  <c r="Q82" i="61"/>
  <c r="P82" i="61"/>
  <c r="O82" i="61"/>
  <c r="N82" i="61"/>
  <c r="M82" i="61"/>
  <c r="L82" i="61"/>
  <c r="K82" i="61"/>
  <c r="J82" i="61"/>
  <c r="I82" i="61"/>
  <c r="H82" i="61"/>
  <c r="AF77" i="61"/>
  <c r="AE77" i="61"/>
  <c r="AD77" i="61"/>
  <c r="AC77" i="61"/>
  <c r="AB77" i="61"/>
  <c r="AA77" i="61"/>
  <c r="Z77" i="61"/>
  <c r="Y77" i="61"/>
  <c r="X77" i="61"/>
  <c r="W77" i="61"/>
  <c r="V77" i="61"/>
  <c r="U77" i="61"/>
  <c r="T77" i="61"/>
  <c r="S77" i="61"/>
  <c r="R77" i="61"/>
  <c r="Q77" i="61"/>
  <c r="P77" i="61"/>
  <c r="O77" i="61"/>
  <c r="N77" i="61"/>
  <c r="M77" i="61"/>
  <c r="L77" i="61"/>
  <c r="K77" i="61"/>
  <c r="J77" i="61"/>
  <c r="I77" i="61"/>
  <c r="H77" i="61"/>
  <c r="AF66" i="61"/>
  <c r="AE66" i="61"/>
  <c r="AD66" i="61"/>
  <c r="AC66" i="61"/>
  <c r="AB66" i="61"/>
  <c r="AA66" i="61"/>
  <c r="Z66" i="61"/>
  <c r="Y66" i="61"/>
  <c r="X66" i="61"/>
  <c r="W66" i="61"/>
  <c r="V66" i="61"/>
  <c r="U66" i="61"/>
  <c r="T66" i="61"/>
  <c r="S66" i="61"/>
  <c r="R66" i="61"/>
  <c r="Q66" i="61"/>
  <c r="P66" i="61"/>
  <c r="O66" i="61"/>
  <c r="N66" i="61"/>
  <c r="M66" i="61"/>
  <c r="L66" i="61"/>
  <c r="K66" i="61"/>
  <c r="J66" i="61"/>
  <c r="I66" i="61"/>
  <c r="H66" i="61"/>
  <c r="AF61" i="61"/>
  <c r="AE61" i="61"/>
  <c r="AD61" i="61"/>
  <c r="AC61" i="61"/>
  <c r="AB61" i="61"/>
  <c r="AA61" i="61"/>
  <c r="Z61" i="61"/>
  <c r="Y61" i="61"/>
  <c r="X61" i="61"/>
  <c r="W61" i="61"/>
  <c r="V61" i="61"/>
  <c r="U61" i="61"/>
  <c r="T61" i="61"/>
  <c r="S61" i="61"/>
  <c r="R61" i="61"/>
  <c r="Q61" i="61"/>
  <c r="P61" i="61"/>
  <c r="O61" i="61"/>
  <c r="N61" i="61"/>
  <c r="M61" i="61"/>
  <c r="L61" i="61"/>
  <c r="K61" i="61"/>
  <c r="J61" i="61"/>
  <c r="I61" i="61"/>
  <c r="H61" i="61"/>
  <c r="AF56" i="61"/>
  <c r="AE56" i="61"/>
  <c r="AD56" i="61"/>
  <c r="AC56" i="61"/>
  <c r="AB56" i="61"/>
  <c r="AA56" i="61"/>
  <c r="Z56" i="61"/>
  <c r="Y56" i="61"/>
  <c r="X56" i="61"/>
  <c r="W56" i="61"/>
  <c r="V56" i="61"/>
  <c r="U56" i="61"/>
  <c r="T56" i="61"/>
  <c r="S56" i="61"/>
  <c r="R56" i="61"/>
  <c r="Q56" i="61"/>
  <c r="P56" i="61"/>
  <c r="O56" i="61"/>
  <c r="N56" i="61"/>
  <c r="M56" i="61"/>
  <c r="L56" i="61"/>
  <c r="K56" i="61"/>
  <c r="J56" i="61"/>
  <c r="I56" i="61"/>
  <c r="H56" i="61"/>
  <c r="AF51" i="61"/>
  <c r="AE51" i="61"/>
  <c r="AD51" i="61"/>
  <c r="AC51" i="61"/>
  <c r="AB51" i="61"/>
  <c r="AA51" i="61"/>
  <c r="Z51" i="61"/>
  <c r="Y51" i="61"/>
  <c r="X51" i="61"/>
  <c r="W51" i="61"/>
  <c r="V51" i="61"/>
  <c r="U51" i="61"/>
  <c r="T51" i="61"/>
  <c r="S51" i="61"/>
  <c r="R51" i="61"/>
  <c r="Q51" i="61"/>
  <c r="P51" i="61"/>
  <c r="O51" i="61"/>
  <c r="N51" i="61"/>
  <c r="M51" i="61"/>
  <c r="L51" i="61"/>
  <c r="K51" i="61"/>
  <c r="J51" i="61"/>
  <c r="I51" i="61"/>
  <c r="H51" i="61"/>
  <c r="AF40" i="61"/>
  <c r="AE40" i="61"/>
  <c r="AD40" i="61"/>
  <c r="AC40" i="61"/>
  <c r="AB40" i="61"/>
  <c r="AA40" i="61"/>
  <c r="Z40" i="61"/>
  <c r="Y40" i="61"/>
  <c r="X40" i="61"/>
  <c r="W40" i="61"/>
  <c r="V40" i="61"/>
  <c r="U40" i="61"/>
  <c r="T40" i="61"/>
  <c r="S40" i="61"/>
  <c r="R40" i="61"/>
  <c r="Q40" i="61"/>
  <c r="P40" i="61"/>
  <c r="O40" i="61"/>
  <c r="N40" i="61"/>
  <c r="M40" i="61"/>
  <c r="L40" i="61"/>
  <c r="K40" i="61"/>
  <c r="J40" i="61"/>
  <c r="I40" i="61"/>
  <c r="H40" i="61"/>
  <c r="AF35" i="61"/>
  <c r="AE35" i="61"/>
  <c r="AD35" i="61"/>
  <c r="AC35" i="61"/>
  <c r="AB35" i="61"/>
  <c r="AA35" i="61"/>
  <c r="Z35" i="61"/>
  <c r="Y35" i="61"/>
  <c r="X35" i="61"/>
  <c r="W35" i="61"/>
  <c r="V35" i="61"/>
  <c r="U35" i="61"/>
  <c r="T35" i="61"/>
  <c r="S35" i="61"/>
  <c r="R35" i="61"/>
  <c r="Q35" i="61"/>
  <c r="P35" i="61"/>
  <c r="O35" i="61"/>
  <c r="N35" i="61"/>
  <c r="M35" i="61"/>
  <c r="L35" i="61"/>
  <c r="K35" i="61"/>
  <c r="J35" i="61"/>
  <c r="I35" i="61"/>
  <c r="H35" i="61"/>
  <c r="AF30" i="61"/>
  <c r="AE30" i="61"/>
  <c r="AD30" i="61"/>
  <c r="AC30" i="61"/>
  <c r="AB30" i="61"/>
  <c r="AA30" i="61"/>
  <c r="Z30" i="61"/>
  <c r="Y30" i="61"/>
  <c r="X30" i="61"/>
  <c r="W30" i="61"/>
  <c r="V30" i="61"/>
  <c r="U30" i="61"/>
  <c r="T30" i="61"/>
  <c r="S30" i="61"/>
  <c r="R30" i="61"/>
  <c r="Q30" i="61"/>
  <c r="P30" i="61"/>
  <c r="O30" i="61"/>
  <c r="N30" i="61"/>
  <c r="M30" i="61"/>
  <c r="L30" i="61"/>
  <c r="K30" i="61"/>
  <c r="J30" i="61"/>
  <c r="I30" i="61"/>
  <c r="H30" i="61"/>
  <c r="AF25" i="61"/>
  <c r="AE25" i="61"/>
  <c r="AD25" i="61"/>
  <c r="AC25" i="61"/>
  <c r="AB25" i="61"/>
  <c r="AA25" i="61"/>
  <c r="Z25" i="61"/>
  <c r="Y25" i="61"/>
  <c r="X25" i="61"/>
  <c r="W25" i="61"/>
  <c r="V25" i="61"/>
  <c r="U25" i="61"/>
  <c r="T25" i="61"/>
  <c r="S25" i="61"/>
  <c r="R25" i="61"/>
  <c r="Q25" i="61"/>
  <c r="P25" i="61"/>
  <c r="O25" i="61"/>
  <c r="N25" i="61"/>
  <c r="M25" i="61"/>
  <c r="L25" i="61"/>
  <c r="K25" i="61"/>
  <c r="J25" i="61"/>
  <c r="I25" i="61"/>
  <c r="H25" i="61"/>
  <c r="P36" i="50" l="1"/>
  <c r="O36" i="50"/>
  <c r="N36" i="50"/>
  <c r="M36" i="50"/>
  <c r="L36" i="50"/>
  <c r="K36" i="50"/>
  <c r="Q26" i="50"/>
  <c r="Q32" i="50"/>
  <c r="Q29" i="50"/>
  <c r="Q23" i="50"/>
  <c r="Q22" i="50"/>
  <c r="Q21" i="50"/>
  <c r="Q18" i="50"/>
  <c r="Q15" i="50"/>
  <c r="Q13" i="50"/>
  <c r="Q12" i="50"/>
  <c r="Q11" i="50"/>
  <c r="Q8" i="50"/>
  <c r="Q7" i="50"/>
  <c r="Q36" i="50" l="1"/>
  <c r="Y12" i="13" l="1"/>
  <c r="X12" i="13"/>
  <c r="W12" i="13"/>
  <c r="V12" i="13"/>
  <c r="U12" i="13"/>
  <c r="T12" i="13"/>
  <c r="S12" i="13"/>
  <c r="R12" i="13"/>
  <c r="Q12" i="13"/>
  <c r="P12" i="13"/>
  <c r="O12" i="13"/>
  <c r="N12" i="13"/>
  <c r="M12" i="13"/>
  <c r="L12" i="13"/>
  <c r="K12" i="13"/>
  <c r="J12" i="13"/>
  <c r="I12" i="13"/>
  <c r="H12" i="13"/>
  <c r="G12" i="13"/>
  <c r="H28" i="54" l="1"/>
  <c r="G28" i="54"/>
  <c r="H28" i="34"/>
  <c r="G28" i="34"/>
  <c r="H45" i="20" l="1"/>
  <c r="N21" i="25" l="1"/>
  <c r="I25" i="25"/>
  <c r="K25" i="20" l="1"/>
  <c r="K26" i="20"/>
  <c r="K27" i="20"/>
  <c r="K28" i="20"/>
  <c r="G39" i="59"/>
  <c r="G45" i="54"/>
  <c r="I35" i="34"/>
  <c r="G45" i="34"/>
  <c r="B19" i="57"/>
  <c r="B7" i="57"/>
  <c r="B6" i="57"/>
  <c r="BT39" i="59"/>
  <c r="BU39" i="59"/>
  <c r="BV39" i="59"/>
  <c r="BW39" i="59"/>
  <c r="BO39" i="59"/>
  <c r="BP39" i="59"/>
  <c r="BQ39" i="59"/>
  <c r="BR39" i="59"/>
  <c r="BJ39" i="59"/>
  <c r="BK39" i="59"/>
  <c r="BL39" i="59"/>
  <c r="BM39" i="59"/>
  <c r="BE39" i="59"/>
  <c r="BF39" i="59"/>
  <c r="BG39" i="59"/>
  <c r="BH39" i="59"/>
  <c r="AZ39" i="59"/>
  <c r="BA39" i="59"/>
  <c r="BB39" i="59"/>
  <c r="BC39" i="59"/>
  <c r="AU39" i="59"/>
  <c r="AV39" i="59"/>
  <c r="AW39" i="59"/>
  <c r="AX39" i="59"/>
  <c r="AP39" i="59"/>
  <c r="AQ39" i="59"/>
  <c r="AR39" i="59"/>
  <c r="AS39" i="59"/>
  <c r="AK39" i="59"/>
  <c r="AL39" i="59"/>
  <c r="AM39" i="59"/>
  <c r="AN39" i="59"/>
  <c r="AF39" i="59"/>
  <c r="AG39" i="59"/>
  <c r="AH39" i="59"/>
  <c r="AI39" i="59"/>
  <c r="AA39" i="59"/>
  <c r="AB39" i="59"/>
  <c r="AC39" i="59"/>
  <c r="AD39" i="59"/>
  <c r="V39" i="59"/>
  <c r="W39" i="59"/>
  <c r="X39" i="59"/>
  <c r="Y39" i="59"/>
  <c r="Q39" i="59"/>
  <c r="R39" i="59"/>
  <c r="S39" i="59"/>
  <c r="T39" i="59"/>
  <c r="L39" i="59"/>
  <c r="M39" i="59"/>
  <c r="N39" i="59"/>
  <c r="O39" i="59"/>
  <c r="H39" i="59"/>
  <c r="I39" i="59"/>
  <c r="J39" i="59"/>
  <c r="BX38" i="59"/>
  <c r="BS38" i="59"/>
  <c r="BN38" i="59"/>
  <c r="BI38" i="59"/>
  <c r="BD38" i="59"/>
  <c r="AY38" i="59"/>
  <c r="AT38" i="59"/>
  <c r="AO38" i="59"/>
  <c r="AJ38" i="59"/>
  <c r="AE38" i="59"/>
  <c r="Z38" i="59"/>
  <c r="U38" i="59"/>
  <c r="P38" i="59"/>
  <c r="K38" i="59"/>
  <c r="BX37" i="59"/>
  <c r="BS37" i="59"/>
  <c r="BN37" i="59"/>
  <c r="BI37" i="59"/>
  <c r="BD37" i="59"/>
  <c r="AY37" i="59"/>
  <c r="AT37" i="59"/>
  <c r="AO37" i="59"/>
  <c r="AJ37" i="59"/>
  <c r="AE37" i="59"/>
  <c r="Z37" i="59"/>
  <c r="U37" i="59"/>
  <c r="P37" i="59"/>
  <c r="K37" i="59"/>
  <c r="BX36" i="59"/>
  <c r="BS36" i="59"/>
  <c r="BN36" i="59"/>
  <c r="BI36" i="59"/>
  <c r="BD36" i="59"/>
  <c r="AY36" i="59"/>
  <c r="AT36" i="59"/>
  <c r="AO36" i="59"/>
  <c r="AJ36" i="59"/>
  <c r="AE36" i="59"/>
  <c r="Z36" i="59"/>
  <c r="U36" i="59"/>
  <c r="P36" i="59"/>
  <c r="K36" i="59"/>
  <c r="BX35" i="59"/>
  <c r="BS35" i="59"/>
  <c r="BN35" i="59"/>
  <c r="BI35" i="59"/>
  <c r="BD35" i="59"/>
  <c r="AY35" i="59"/>
  <c r="AT35" i="59"/>
  <c r="AO35" i="59"/>
  <c r="AJ35" i="59"/>
  <c r="AE35" i="59"/>
  <c r="Z35" i="59"/>
  <c r="U35" i="59"/>
  <c r="P35" i="59"/>
  <c r="K35" i="59"/>
  <c r="BX34" i="59"/>
  <c r="BS34" i="59"/>
  <c r="BN34" i="59"/>
  <c r="BI34" i="59"/>
  <c r="BD34" i="59"/>
  <c r="AY34" i="59"/>
  <c r="AT34" i="59"/>
  <c r="AO34" i="59"/>
  <c r="AJ34" i="59"/>
  <c r="AE34" i="59"/>
  <c r="Z34" i="59"/>
  <c r="U34" i="59"/>
  <c r="P34" i="59"/>
  <c r="K34" i="59"/>
  <c r="BX33" i="59"/>
  <c r="BS33" i="59"/>
  <c r="BN33" i="59"/>
  <c r="BI33" i="59"/>
  <c r="BD33" i="59"/>
  <c r="AY33" i="59"/>
  <c r="AT33" i="59"/>
  <c r="AO33" i="59"/>
  <c r="AJ33" i="59"/>
  <c r="AE33" i="59"/>
  <c r="Z33" i="59"/>
  <c r="U33" i="59"/>
  <c r="P33" i="59"/>
  <c r="K33" i="59"/>
  <c r="BX32" i="59"/>
  <c r="BS32" i="59"/>
  <c r="BN32" i="59"/>
  <c r="BI32" i="59"/>
  <c r="BD32" i="59"/>
  <c r="AY32" i="59"/>
  <c r="AT32" i="59"/>
  <c r="AO32" i="59"/>
  <c r="AJ32" i="59"/>
  <c r="AE32" i="59"/>
  <c r="Z32" i="59"/>
  <c r="U32" i="59"/>
  <c r="P32" i="59"/>
  <c r="K32" i="59"/>
  <c r="BX31" i="59"/>
  <c r="BS31" i="59"/>
  <c r="BN31" i="59"/>
  <c r="BI31" i="59"/>
  <c r="BD31" i="59"/>
  <c r="AY31" i="59"/>
  <c r="AT31" i="59"/>
  <c r="AO31" i="59"/>
  <c r="AJ31" i="59"/>
  <c r="AE31" i="59"/>
  <c r="Z31" i="59"/>
  <c r="U31" i="59"/>
  <c r="P31" i="59"/>
  <c r="K31" i="59"/>
  <c r="BX30" i="59"/>
  <c r="BS30" i="59"/>
  <c r="BN30" i="59"/>
  <c r="BI30" i="59"/>
  <c r="BD30" i="59"/>
  <c r="AY30" i="59"/>
  <c r="AT30" i="59"/>
  <c r="AO30" i="59"/>
  <c r="AJ30" i="59"/>
  <c r="AE30" i="59"/>
  <c r="Z30" i="59"/>
  <c r="U30" i="59"/>
  <c r="P30" i="59"/>
  <c r="K30" i="59"/>
  <c r="BX29" i="59"/>
  <c r="BS29" i="59"/>
  <c r="BN29" i="59"/>
  <c r="BI29" i="59"/>
  <c r="BD29" i="59"/>
  <c r="AY29" i="59"/>
  <c r="AT29" i="59"/>
  <c r="AO29" i="59"/>
  <c r="AJ29" i="59"/>
  <c r="AE29" i="59"/>
  <c r="Z29" i="59"/>
  <c r="U29" i="59"/>
  <c r="P29" i="59"/>
  <c r="K29" i="59"/>
  <c r="BX28" i="59"/>
  <c r="BS28" i="59"/>
  <c r="BN28" i="59"/>
  <c r="BI28" i="59"/>
  <c r="BD28" i="59"/>
  <c r="AY28" i="59"/>
  <c r="AT28" i="59"/>
  <c r="AO28" i="59"/>
  <c r="AJ28" i="59"/>
  <c r="AE28" i="59"/>
  <c r="Z28" i="59"/>
  <c r="U28" i="59"/>
  <c r="P28" i="59"/>
  <c r="K28" i="59"/>
  <c r="BX27" i="59"/>
  <c r="BS27" i="59"/>
  <c r="BN27" i="59"/>
  <c r="BI27" i="59"/>
  <c r="BD27" i="59"/>
  <c r="AY27" i="59"/>
  <c r="AT27" i="59"/>
  <c r="AO27" i="59"/>
  <c r="AJ27" i="59"/>
  <c r="AE27" i="59"/>
  <c r="Z27" i="59"/>
  <c r="U27" i="59"/>
  <c r="P27" i="59"/>
  <c r="K27" i="59"/>
  <c r="BX26" i="59"/>
  <c r="BS26" i="59"/>
  <c r="BN26" i="59"/>
  <c r="BI26" i="59"/>
  <c r="BD26" i="59"/>
  <c r="AY26" i="59"/>
  <c r="AT26" i="59"/>
  <c r="AO26" i="59"/>
  <c r="AJ26" i="59"/>
  <c r="AE26" i="59"/>
  <c r="Z26" i="59"/>
  <c r="U26" i="59"/>
  <c r="P26" i="59"/>
  <c r="K26" i="59"/>
  <c r="BX25" i="59"/>
  <c r="BS25" i="59"/>
  <c r="BN25" i="59"/>
  <c r="BI25" i="59"/>
  <c r="BD25" i="59"/>
  <c r="AY25" i="59"/>
  <c r="AT25" i="59"/>
  <c r="AO25" i="59"/>
  <c r="AJ25" i="59"/>
  <c r="AE25" i="59"/>
  <c r="Z25" i="59"/>
  <c r="U25" i="59"/>
  <c r="P25" i="59"/>
  <c r="K25" i="59"/>
  <c r="BX24" i="59"/>
  <c r="BS24" i="59"/>
  <c r="BN24" i="59"/>
  <c r="BI24" i="59"/>
  <c r="BD24" i="59"/>
  <c r="AY24" i="59"/>
  <c r="AT24" i="59"/>
  <c r="AO24" i="59"/>
  <c r="AJ24" i="59"/>
  <c r="AE24" i="59"/>
  <c r="Z24" i="59"/>
  <c r="U24" i="59"/>
  <c r="P24" i="59"/>
  <c r="K24" i="59"/>
  <c r="BX23" i="59"/>
  <c r="BS23" i="59"/>
  <c r="BN23" i="59"/>
  <c r="BI23" i="59"/>
  <c r="BD23" i="59"/>
  <c r="AY23" i="59"/>
  <c r="AT23" i="59"/>
  <c r="AO23" i="59"/>
  <c r="AJ23" i="59"/>
  <c r="AE23" i="59"/>
  <c r="Z23" i="59"/>
  <c r="U23" i="59"/>
  <c r="P23" i="59"/>
  <c r="K23" i="59"/>
  <c r="BX22" i="59"/>
  <c r="BS22" i="59"/>
  <c r="BN22" i="59"/>
  <c r="BI22" i="59"/>
  <c r="BD22" i="59"/>
  <c r="AY22" i="59"/>
  <c r="AT22" i="59"/>
  <c r="AO22" i="59"/>
  <c r="AJ22" i="59"/>
  <c r="AE22" i="59"/>
  <c r="Z22" i="59"/>
  <c r="U22" i="59"/>
  <c r="P22" i="59"/>
  <c r="K22" i="59"/>
  <c r="BX21" i="59"/>
  <c r="BS21" i="59"/>
  <c r="BN21" i="59"/>
  <c r="BI21" i="59"/>
  <c r="BD21" i="59"/>
  <c r="AY21" i="59"/>
  <c r="AT21" i="59"/>
  <c r="AO21" i="59"/>
  <c r="AJ21" i="59"/>
  <c r="AE21" i="59"/>
  <c r="Z21" i="59"/>
  <c r="U21" i="59"/>
  <c r="P21" i="59"/>
  <c r="K21" i="59"/>
  <c r="BX20" i="59"/>
  <c r="BS20" i="59"/>
  <c r="BN20" i="59"/>
  <c r="BI20" i="59"/>
  <c r="BD20" i="59"/>
  <c r="AY20" i="59"/>
  <c r="AT20" i="59"/>
  <c r="AO20" i="59"/>
  <c r="AJ20" i="59"/>
  <c r="AE20" i="59"/>
  <c r="Z20" i="59"/>
  <c r="U20" i="59"/>
  <c r="P20" i="59"/>
  <c r="K20" i="59"/>
  <c r="BX19" i="59"/>
  <c r="BS19" i="59"/>
  <c r="BN19" i="59"/>
  <c r="BI19" i="59"/>
  <c r="BD19" i="59"/>
  <c r="AY19" i="59"/>
  <c r="AT19" i="59"/>
  <c r="AO19" i="59"/>
  <c r="AJ19" i="59"/>
  <c r="AE19" i="59"/>
  <c r="Z19" i="59"/>
  <c r="U19" i="59"/>
  <c r="P19" i="59"/>
  <c r="K19" i="59"/>
  <c r="BX18" i="59"/>
  <c r="BS18" i="59"/>
  <c r="BN18" i="59"/>
  <c r="BI18" i="59"/>
  <c r="BD18" i="59"/>
  <c r="AY18" i="59"/>
  <c r="AT18" i="59"/>
  <c r="AO18" i="59"/>
  <c r="AJ18" i="59"/>
  <c r="AE18" i="59"/>
  <c r="Z18" i="59"/>
  <c r="U18" i="59"/>
  <c r="P18" i="59"/>
  <c r="K18" i="59"/>
  <c r="BX17" i="59"/>
  <c r="BS17" i="59"/>
  <c r="BN17" i="59"/>
  <c r="BI17" i="59"/>
  <c r="BD17" i="59"/>
  <c r="AY17" i="59"/>
  <c r="AT17" i="59"/>
  <c r="AO17" i="59"/>
  <c r="AJ17" i="59"/>
  <c r="AE17" i="59"/>
  <c r="Z17" i="59"/>
  <c r="U17" i="59"/>
  <c r="P17" i="59"/>
  <c r="K17" i="59"/>
  <c r="BX16" i="59"/>
  <c r="BS16" i="59"/>
  <c r="BN16" i="59"/>
  <c r="BI16" i="59"/>
  <c r="BD16" i="59"/>
  <c r="AY16" i="59"/>
  <c r="AT16" i="59"/>
  <c r="AO16" i="59"/>
  <c r="AJ16" i="59"/>
  <c r="AE16" i="59"/>
  <c r="Z16" i="59"/>
  <c r="U16" i="59"/>
  <c r="P16" i="59"/>
  <c r="K16" i="59"/>
  <c r="BX15" i="59"/>
  <c r="BS15" i="59"/>
  <c r="BN15" i="59"/>
  <c r="BI15" i="59"/>
  <c r="BD15" i="59"/>
  <c r="AY15" i="59"/>
  <c r="AT15" i="59"/>
  <c r="AO15" i="59"/>
  <c r="AJ15" i="59"/>
  <c r="AE15" i="59"/>
  <c r="Z15" i="59"/>
  <c r="U15" i="59"/>
  <c r="P15" i="59"/>
  <c r="K15" i="59"/>
  <c r="BX14" i="59"/>
  <c r="BS14" i="59"/>
  <c r="BN14" i="59"/>
  <c r="BI14" i="59"/>
  <c r="BD14" i="59"/>
  <c r="AY14" i="59"/>
  <c r="AT14" i="59"/>
  <c r="AO14" i="59"/>
  <c r="AJ14" i="59"/>
  <c r="AE14" i="59"/>
  <c r="Z14" i="59"/>
  <c r="U14" i="59"/>
  <c r="P14" i="59"/>
  <c r="K14" i="59"/>
  <c r="BX13" i="59"/>
  <c r="BS13" i="59"/>
  <c r="BN13" i="59"/>
  <c r="BI13" i="59"/>
  <c r="BD13" i="59"/>
  <c r="AY13" i="59"/>
  <c r="AT13" i="59"/>
  <c r="AO13" i="59"/>
  <c r="AJ13" i="59"/>
  <c r="AE13" i="59"/>
  <c r="Z13" i="59"/>
  <c r="U13" i="59"/>
  <c r="P13" i="59"/>
  <c r="K13" i="59"/>
  <c r="BX12" i="59"/>
  <c r="BS12" i="59"/>
  <c r="BN12" i="59"/>
  <c r="BI12" i="59"/>
  <c r="BD12" i="59"/>
  <c r="AY12" i="59"/>
  <c r="AT12" i="59"/>
  <c r="AO12" i="59"/>
  <c r="AJ12" i="59"/>
  <c r="AE12" i="59"/>
  <c r="Z12" i="59"/>
  <c r="U12" i="59"/>
  <c r="P12" i="59"/>
  <c r="K12" i="59"/>
  <c r="BX11" i="59"/>
  <c r="BS11" i="59"/>
  <c r="BN11" i="59"/>
  <c r="BI11" i="59"/>
  <c r="BD11" i="59"/>
  <c r="AY11" i="59"/>
  <c r="AT11" i="59"/>
  <c r="AO11" i="59"/>
  <c r="AJ11" i="59"/>
  <c r="AE11" i="59"/>
  <c r="Z11" i="59"/>
  <c r="U11" i="59"/>
  <c r="P11" i="59"/>
  <c r="K11" i="59"/>
  <c r="BX10" i="59"/>
  <c r="BS10" i="59"/>
  <c r="BN10" i="59"/>
  <c r="BI10" i="59"/>
  <c r="BD10" i="59"/>
  <c r="AY10" i="59"/>
  <c r="AT10" i="59"/>
  <c r="AO10" i="59"/>
  <c r="AJ10" i="59"/>
  <c r="AE10" i="59"/>
  <c r="Z10" i="59"/>
  <c r="U10" i="59"/>
  <c r="P10" i="59"/>
  <c r="K10" i="59"/>
  <c r="BX9" i="59"/>
  <c r="BS9" i="59"/>
  <c r="BN9" i="59"/>
  <c r="BI9" i="59"/>
  <c r="BD9" i="59"/>
  <c r="AY9" i="59"/>
  <c r="AT9" i="59"/>
  <c r="AO9" i="59"/>
  <c r="AJ9" i="59"/>
  <c r="AE9" i="59"/>
  <c r="Z9" i="59"/>
  <c r="U9" i="59"/>
  <c r="P9" i="59"/>
  <c r="K9" i="59"/>
  <c r="BX40" i="58"/>
  <c r="BS40" i="58"/>
  <c r="BN40" i="58"/>
  <c r="BI40" i="58"/>
  <c r="BD40" i="58"/>
  <c r="AY40" i="58"/>
  <c r="AT40" i="58"/>
  <c r="AO40" i="58"/>
  <c r="AJ40" i="58"/>
  <c r="AE40" i="58"/>
  <c r="Z40" i="58"/>
  <c r="U40" i="58"/>
  <c r="P40" i="58"/>
  <c r="K40" i="58"/>
  <c r="BT39" i="58"/>
  <c r="BU39" i="58"/>
  <c r="BV39" i="58"/>
  <c r="BW39" i="58"/>
  <c r="BO39" i="58"/>
  <c r="BP39" i="58"/>
  <c r="BQ39" i="58"/>
  <c r="BR39" i="58"/>
  <c r="BJ39" i="58"/>
  <c r="BK39" i="58"/>
  <c r="BL39" i="58"/>
  <c r="BM39" i="58"/>
  <c r="BE39" i="58"/>
  <c r="BF39" i="58"/>
  <c r="BG39" i="58"/>
  <c r="BH39" i="58"/>
  <c r="AZ39" i="58"/>
  <c r="BA39" i="58"/>
  <c r="BB39" i="58"/>
  <c r="BC39" i="58"/>
  <c r="AU39" i="58"/>
  <c r="AV39" i="58"/>
  <c r="AW39" i="58"/>
  <c r="AX39" i="58"/>
  <c r="AP39" i="58"/>
  <c r="AQ39" i="58"/>
  <c r="AR39" i="58"/>
  <c r="AS39" i="58"/>
  <c r="AK39" i="58"/>
  <c r="AL39" i="58"/>
  <c r="AM39" i="58"/>
  <c r="AN39" i="58"/>
  <c r="AF39" i="58"/>
  <c r="AG39" i="58"/>
  <c r="AH39" i="58"/>
  <c r="AI39" i="58"/>
  <c r="AA39" i="58"/>
  <c r="AB39" i="58"/>
  <c r="AC39" i="58"/>
  <c r="AD39" i="58"/>
  <c r="V39" i="58"/>
  <c r="W39" i="58"/>
  <c r="X39" i="58"/>
  <c r="Y39" i="58"/>
  <c r="Q39" i="58"/>
  <c r="R39" i="58"/>
  <c r="S39" i="58"/>
  <c r="T39" i="58"/>
  <c r="L39" i="58"/>
  <c r="M39" i="58"/>
  <c r="N39" i="58"/>
  <c r="O39" i="58"/>
  <c r="G39" i="58"/>
  <c r="H39" i="58"/>
  <c r="I39" i="58"/>
  <c r="J39" i="58"/>
  <c r="BX38" i="58"/>
  <c r="BS38" i="58"/>
  <c r="BN38" i="58"/>
  <c r="BI38" i="58"/>
  <c r="BD38" i="58"/>
  <c r="AY38" i="58"/>
  <c r="AT38" i="58"/>
  <c r="AO38" i="58"/>
  <c r="AJ38" i="58"/>
  <c r="AE38" i="58"/>
  <c r="Z38" i="58"/>
  <c r="U38" i="58"/>
  <c r="P38" i="58"/>
  <c r="K38" i="58"/>
  <c r="BX37" i="58"/>
  <c r="BS37" i="58"/>
  <c r="BN37" i="58"/>
  <c r="BI37" i="58"/>
  <c r="BD37" i="58"/>
  <c r="AY37" i="58"/>
  <c r="AT37" i="58"/>
  <c r="AO37" i="58"/>
  <c r="AJ37" i="58"/>
  <c r="AE37" i="58"/>
  <c r="Z37" i="58"/>
  <c r="U37" i="58"/>
  <c r="P37" i="58"/>
  <c r="K37" i="58"/>
  <c r="BX36" i="58"/>
  <c r="BS36" i="58"/>
  <c r="BN36" i="58"/>
  <c r="BI36" i="58"/>
  <c r="BD36" i="58"/>
  <c r="AY36" i="58"/>
  <c r="AT36" i="58"/>
  <c r="AO36" i="58"/>
  <c r="AJ36" i="58"/>
  <c r="AE36" i="58"/>
  <c r="Z36" i="58"/>
  <c r="U36" i="58"/>
  <c r="P36" i="58"/>
  <c r="K36" i="58"/>
  <c r="BX35" i="58"/>
  <c r="BS35" i="58"/>
  <c r="BN35" i="58"/>
  <c r="BI35" i="58"/>
  <c r="BD35" i="58"/>
  <c r="AY35" i="58"/>
  <c r="AT35" i="58"/>
  <c r="AO35" i="58"/>
  <c r="AJ35" i="58"/>
  <c r="AE35" i="58"/>
  <c r="Z35" i="58"/>
  <c r="U35" i="58"/>
  <c r="P35" i="58"/>
  <c r="K35" i="58"/>
  <c r="BX34" i="58"/>
  <c r="BS34" i="58"/>
  <c r="BN34" i="58"/>
  <c r="BI34" i="58"/>
  <c r="BD34" i="58"/>
  <c r="AY34" i="58"/>
  <c r="AT34" i="58"/>
  <c r="AO34" i="58"/>
  <c r="AJ34" i="58"/>
  <c r="AE34" i="58"/>
  <c r="Z34" i="58"/>
  <c r="U34" i="58"/>
  <c r="P34" i="58"/>
  <c r="K34" i="58"/>
  <c r="BX33" i="58"/>
  <c r="BS33" i="58"/>
  <c r="BN33" i="58"/>
  <c r="BI33" i="58"/>
  <c r="BD33" i="58"/>
  <c r="AY33" i="58"/>
  <c r="AT33" i="58"/>
  <c r="AO33" i="58"/>
  <c r="AJ33" i="58"/>
  <c r="AE33" i="58"/>
  <c r="Z33" i="58"/>
  <c r="U33" i="58"/>
  <c r="P33" i="58"/>
  <c r="K33" i="58"/>
  <c r="BX32" i="58"/>
  <c r="BS32" i="58"/>
  <c r="BN32" i="58"/>
  <c r="BI32" i="58"/>
  <c r="BD32" i="58"/>
  <c r="AY32" i="58"/>
  <c r="AT32" i="58"/>
  <c r="AO32" i="58"/>
  <c r="AJ32" i="58"/>
  <c r="AE32" i="58"/>
  <c r="Z32" i="58"/>
  <c r="U32" i="58"/>
  <c r="P32" i="58"/>
  <c r="K32" i="58"/>
  <c r="BX31" i="58"/>
  <c r="BS31" i="58"/>
  <c r="BN31" i="58"/>
  <c r="BI31" i="58"/>
  <c r="BD31" i="58"/>
  <c r="AY31" i="58"/>
  <c r="AT31" i="58"/>
  <c r="AO31" i="58"/>
  <c r="AJ31" i="58"/>
  <c r="AE31" i="58"/>
  <c r="Z31" i="58"/>
  <c r="U31" i="58"/>
  <c r="P31" i="58"/>
  <c r="K31" i="58"/>
  <c r="BX30" i="58"/>
  <c r="BS30" i="58"/>
  <c r="BN30" i="58"/>
  <c r="BI30" i="58"/>
  <c r="BD30" i="58"/>
  <c r="AY30" i="58"/>
  <c r="AT30" i="58"/>
  <c r="AO30" i="58"/>
  <c r="AJ30" i="58"/>
  <c r="AE30" i="58"/>
  <c r="Z30" i="58"/>
  <c r="U30" i="58"/>
  <c r="P30" i="58"/>
  <c r="K30" i="58"/>
  <c r="BX29" i="58"/>
  <c r="BS29" i="58"/>
  <c r="BN29" i="58"/>
  <c r="BI29" i="58"/>
  <c r="BD29" i="58"/>
  <c r="AY29" i="58"/>
  <c r="AT29" i="58"/>
  <c r="AO29" i="58"/>
  <c r="AJ29" i="58"/>
  <c r="AE29" i="58"/>
  <c r="Z29" i="58"/>
  <c r="U29" i="58"/>
  <c r="P29" i="58"/>
  <c r="K29" i="58"/>
  <c r="BX28" i="58"/>
  <c r="BS28" i="58"/>
  <c r="BN28" i="58"/>
  <c r="BI28" i="58"/>
  <c r="BD28" i="58"/>
  <c r="AY28" i="58"/>
  <c r="AT28" i="58"/>
  <c r="AO28" i="58"/>
  <c r="AJ28" i="58"/>
  <c r="AE28" i="58"/>
  <c r="Z28" i="58"/>
  <c r="U28" i="58"/>
  <c r="P28" i="58"/>
  <c r="K28" i="58"/>
  <c r="BX27" i="58"/>
  <c r="BS27" i="58"/>
  <c r="BN27" i="58"/>
  <c r="BI27" i="58"/>
  <c r="BD27" i="58"/>
  <c r="AY27" i="58"/>
  <c r="AT27" i="58"/>
  <c r="AO27" i="58"/>
  <c r="AJ27" i="58"/>
  <c r="AE27" i="58"/>
  <c r="Z27" i="58"/>
  <c r="U27" i="58"/>
  <c r="P27" i="58"/>
  <c r="K27" i="58"/>
  <c r="BX26" i="58"/>
  <c r="BS26" i="58"/>
  <c r="BN26" i="58"/>
  <c r="BI26" i="58"/>
  <c r="BD26" i="58"/>
  <c r="AY26" i="58"/>
  <c r="AT26" i="58"/>
  <c r="AO26" i="58"/>
  <c r="AJ26" i="58"/>
  <c r="AE26" i="58"/>
  <c r="Z26" i="58"/>
  <c r="U26" i="58"/>
  <c r="P26" i="58"/>
  <c r="K26" i="58"/>
  <c r="BX25" i="58"/>
  <c r="BS25" i="58"/>
  <c r="BN25" i="58"/>
  <c r="BI25" i="58"/>
  <c r="BD25" i="58"/>
  <c r="AY25" i="58"/>
  <c r="AT25" i="58"/>
  <c r="AO25" i="58"/>
  <c r="AJ25" i="58"/>
  <c r="AE25" i="58"/>
  <c r="Z25" i="58"/>
  <c r="U25" i="58"/>
  <c r="P25" i="58"/>
  <c r="K25" i="58"/>
  <c r="BX24" i="58"/>
  <c r="BS24" i="58"/>
  <c r="BN24" i="58"/>
  <c r="BI24" i="58"/>
  <c r="BD24" i="58"/>
  <c r="AY24" i="58"/>
  <c r="AT24" i="58"/>
  <c r="AO24" i="58"/>
  <c r="AJ24" i="58"/>
  <c r="AE24" i="58"/>
  <c r="Z24" i="58"/>
  <c r="U24" i="58"/>
  <c r="P24" i="58"/>
  <c r="K24" i="58"/>
  <c r="BX23" i="58"/>
  <c r="BS23" i="58"/>
  <c r="BN23" i="58"/>
  <c r="BI23" i="58"/>
  <c r="BD23" i="58"/>
  <c r="AY23" i="58"/>
  <c r="AT23" i="58"/>
  <c r="AO23" i="58"/>
  <c r="AJ23" i="58"/>
  <c r="AE23" i="58"/>
  <c r="Z23" i="58"/>
  <c r="U23" i="58"/>
  <c r="P23" i="58"/>
  <c r="K23" i="58"/>
  <c r="BX22" i="58"/>
  <c r="BS22" i="58"/>
  <c r="BN22" i="58"/>
  <c r="BI22" i="58"/>
  <c r="BD22" i="58"/>
  <c r="AY22" i="58"/>
  <c r="AT22" i="58"/>
  <c r="AO22" i="58"/>
  <c r="AJ22" i="58"/>
  <c r="AE22" i="58"/>
  <c r="Z22" i="58"/>
  <c r="U22" i="58"/>
  <c r="P22" i="58"/>
  <c r="K22" i="58"/>
  <c r="BX21" i="58"/>
  <c r="BS21" i="58"/>
  <c r="BN21" i="58"/>
  <c r="BI21" i="58"/>
  <c r="BD21" i="58"/>
  <c r="AY21" i="58"/>
  <c r="AT21" i="58"/>
  <c r="AO21" i="58"/>
  <c r="AJ21" i="58"/>
  <c r="AE21" i="58"/>
  <c r="Z21" i="58"/>
  <c r="U21" i="58"/>
  <c r="P21" i="58"/>
  <c r="K21" i="58"/>
  <c r="BX20" i="58"/>
  <c r="BS20" i="58"/>
  <c r="BN20" i="58"/>
  <c r="BI20" i="58"/>
  <c r="BD20" i="58"/>
  <c r="AY20" i="58"/>
  <c r="AT20" i="58"/>
  <c r="AO20" i="58"/>
  <c r="AJ20" i="58"/>
  <c r="AE20" i="58"/>
  <c r="Z20" i="58"/>
  <c r="U20" i="58"/>
  <c r="P20" i="58"/>
  <c r="K20" i="58"/>
  <c r="BX19" i="58"/>
  <c r="BS19" i="58"/>
  <c r="BN19" i="58"/>
  <c r="BI19" i="58"/>
  <c r="BD19" i="58"/>
  <c r="AY19" i="58"/>
  <c r="AT19" i="58"/>
  <c r="AO19" i="58"/>
  <c r="AJ19" i="58"/>
  <c r="AE19" i="58"/>
  <c r="Z19" i="58"/>
  <c r="U19" i="58"/>
  <c r="P19" i="58"/>
  <c r="K19" i="58"/>
  <c r="BX18" i="58"/>
  <c r="BS18" i="58"/>
  <c r="BN18" i="58"/>
  <c r="BI18" i="58"/>
  <c r="BD18" i="58"/>
  <c r="AY18" i="58"/>
  <c r="AT18" i="58"/>
  <c r="AO18" i="58"/>
  <c r="AJ18" i="58"/>
  <c r="AE18" i="58"/>
  <c r="Z18" i="58"/>
  <c r="U18" i="58"/>
  <c r="P18" i="58"/>
  <c r="K18" i="58"/>
  <c r="BX17" i="58"/>
  <c r="BS17" i="58"/>
  <c r="BN17" i="58"/>
  <c r="BI17" i="58"/>
  <c r="BD17" i="58"/>
  <c r="AY17" i="58"/>
  <c r="AT17" i="58"/>
  <c r="AO17" i="58"/>
  <c r="AJ17" i="58"/>
  <c r="AE17" i="58"/>
  <c r="Z17" i="58"/>
  <c r="U17" i="58"/>
  <c r="P17" i="58"/>
  <c r="K17" i="58"/>
  <c r="BX16" i="58"/>
  <c r="BS16" i="58"/>
  <c r="BN16" i="58"/>
  <c r="BI16" i="58"/>
  <c r="BD16" i="58"/>
  <c r="AY16" i="58"/>
  <c r="AT16" i="58"/>
  <c r="AO16" i="58"/>
  <c r="AJ16" i="58"/>
  <c r="AE16" i="58"/>
  <c r="Z16" i="58"/>
  <c r="U16" i="58"/>
  <c r="P16" i="58"/>
  <c r="K16" i="58"/>
  <c r="BX15" i="58"/>
  <c r="BS15" i="58"/>
  <c r="BN15" i="58"/>
  <c r="BI15" i="58"/>
  <c r="BD15" i="58"/>
  <c r="AY15" i="58"/>
  <c r="AT15" i="58"/>
  <c r="AO15" i="58"/>
  <c r="AJ15" i="58"/>
  <c r="AE15" i="58"/>
  <c r="Z15" i="58"/>
  <c r="U15" i="58"/>
  <c r="P15" i="58"/>
  <c r="K15" i="58"/>
  <c r="BX14" i="58"/>
  <c r="BS14" i="58"/>
  <c r="BN14" i="58"/>
  <c r="BI14" i="58"/>
  <c r="BD14" i="58"/>
  <c r="AY14" i="58"/>
  <c r="AT14" i="58"/>
  <c r="AO14" i="58"/>
  <c r="AJ14" i="58"/>
  <c r="AE14" i="58"/>
  <c r="Z14" i="58"/>
  <c r="U14" i="58"/>
  <c r="P14" i="58"/>
  <c r="K14" i="58"/>
  <c r="BX13" i="58"/>
  <c r="BS13" i="58"/>
  <c r="BN13" i="58"/>
  <c r="BI13" i="58"/>
  <c r="BD13" i="58"/>
  <c r="AY13" i="58"/>
  <c r="AT13" i="58"/>
  <c r="AO13" i="58"/>
  <c r="AJ13" i="58"/>
  <c r="AE13" i="58"/>
  <c r="Z13" i="58"/>
  <c r="U13" i="58"/>
  <c r="P13" i="58"/>
  <c r="K13" i="58"/>
  <c r="BX12" i="58"/>
  <c r="BS12" i="58"/>
  <c r="BN12" i="58"/>
  <c r="BI12" i="58"/>
  <c r="BD12" i="58"/>
  <c r="AY12" i="58"/>
  <c r="AT12" i="58"/>
  <c r="AO12" i="58"/>
  <c r="AJ12" i="58"/>
  <c r="AE12" i="58"/>
  <c r="Z12" i="58"/>
  <c r="U12" i="58"/>
  <c r="P12" i="58"/>
  <c r="K12" i="58"/>
  <c r="BX11" i="58"/>
  <c r="BS11" i="58"/>
  <c r="BN11" i="58"/>
  <c r="BI11" i="58"/>
  <c r="BD11" i="58"/>
  <c r="AY11" i="58"/>
  <c r="AT11" i="58"/>
  <c r="AO11" i="58"/>
  <c r="AJ11" i="58"/>
  <c r="AE11" i="58"/>
  <c r="Z11" i="58"/>
  <c r="U11" i="58"/>
  <c r="P11" i="58"/>
  <c r="K11" i="58"/>
  <c r="BX10" i="58"/>
  <c r="BS10" i="58"/>
  <c r="BN10" i="58"/>
  <c r="BI10" i="58"/>
  <c r="BD10" i="58"/>
  <c r="AY10" i="58"/>
  <c r="AT10" i="58"/>
  <c r="AO10" i="58"/>
  <c r="AJ10" i="58"/>
  <c r="AE10" i="58"/>
  <c r="Z10" i="58"/>
  <c r="U10" i="58"/>
  <c r="P10" i="58"/>
  <c r="K10" i="58"/>
  <c r="BX9" i="58"/>
  <c r="BS9" i="58"/>
  <c r="BN9" i="58"/>
  <c r="BI9" i="58"/>
  <c r="BD9" i="58"/>
  <c r="AY9" i="58"/>
  <c r="AT9" i="58"/>
  <c r="AO9" i="58"/>
  <c r="AJ9" i="58"/>
  <c r="AE9" i="58"/>
  <c r="Z9" i="58"/>
  <c r="U9" i="58"/>
  <c r="P9" i="58"/>
  <c r="K9" i="58"/>
  <c r="B38" i="57"/>
  <c r="B37" i="57"/>
  <c r="B36" i="57"/>
  <c r="B35" i="57"/>
  <c r="B34" i="57"/>
  <c r="B30" i="57"/>
  <c r="B29" i="57"/>
  <c r="B28" i="57"/>
  <c r="B27" i="57"/>
  <c r="B26" i="57"/>
  <c r="B25" i="57"/>
  <c r="B24" i="57"/>
  <c r="B22" i="57"/>
  <c r="B21" i="57"/>
  <c r="B20" i="57"/>
  <c r="B18" i="57"/>
  <c r="B17" i="57"/>
  <c r="B15" i="57"/>
  <c r="B14" i="57"/>
  <c r="B13" i="57"/>
  <c r="B12" i="57"/>
  <c r="B10" i="57"/>
  <c r="B9" i="57"/>
  <c r="B8" i="57"/>
  <c r="B5" i="57"/>
  <c r="I28" i="34"/>
  <c r="J28" i="34"/>
  <c r="K28" i="34"/>
  <c r="L28" i="34"/>
  <c r="M24" i="34"/>
  <c r="M25" i="34"/>
  <c r="M26" i="34"/>
  <c r="M27" i="34"/>
  <c r="I28" i="54"/>
  <c r="J28" i="54"/>
  <c r="K28" i="54"/>
  <c r="L28" i="54"/>
  <c r="M24" i="54"/>
  <c r="M25" i="54"/>
  <c r="M26" i="54"/>
  <c r="M27" i="54"/>
  <c r="M41" i="54"/>
  <c r="M42" i="54"/>
  <c r="M38" i="54"/>
  <c r="M31" i="54"/>
  <c r="M32" i="54"/>
  <c r="M33" i="54"/>
  <c r="M34" i="54"/>
  <c r="L35" i="54"/>
  <c r="K35" i="54"/>
  <c r="J35" i="54"/>
  <c r="I35" i="54"/>
  <c r="H35" i="54"/>
  <c r="G35" i="54"/>
  <c r="M21" i="54"/>
  <c r="H18" i="54"/>
  <c r="H45" i="54" s="1"/>
  <c r="I18" i="54"/>
  <c r="I45" i="54" s="1"/>
  <c r="J18" i="54"/>
  <c r="J45" i="54" s="1"/>
  <c r="K18" i="54"/>
  <c r="K45" i="54" s="1"/>
  <c r="L18" i="54"/>
  <c r="L45" i="54" s="1"/>
  <c r="M17" i="54"/>
  <c r="M16" i="54"/>
  <c r="M15" i="54"/>
  <c r="M14" i="54"/>
  <c r="M13" i="54"/>
  <c r="M12" i="54"/>
  <c r="M11" i="54"/>
  <c r="M10" i="54"/>
  <c r="M9" i="54"/>
  <c r="M8" i="54"/>
  <c r="M41" i="34"/>
  <c r="M42" i="34"/>
  <c r="M21" i="34"/>
  <c r="H18" i="34"/>
  <c r="I18" i="34"/>
  <c r="I45" i="34" s="1"/>
  <c r="J18" i="34"/>
  <c r="J45" i="34" s="1"/>
  <c r="K18" i="34"/>
  <c r="K45" i="34" s="1"/>
  <c r="L18" i="34"/>
  <c r="L45" i="34" s="1"/>
  <c r="M17" i="34"/>
  <c r="M16" i="34"/>
  <c r="M15" i="34"/>
  <c r="M14" i="34"/>
  <c r="M13" i="34"/>
  <c r="M12" i="34"/>
  <c r="M11" i="34"/>
  <c r="M10" i="34"/>
  <c r="M9" i="34"/>
  <c r="M8" i="34"/>
  <c r="BQ23" i="33"/>
  <c r="BX23" i="33"/>
  <c r="CE23" i="33"/>
  <c r="CL23" i="33"/>
  <c r="CS23" i="33"/>
  <c r="I45" i="20"/>
  <c r="I47" i="20" s="1"/>
  <c r="G45" i="20"/>
  <c r="G47" i="20" s="1"/>
  <c r="J45" i="20"/>
  <c r="J47" i="20" s="1"/>
  <c r="K39" i="20"/>
  <c r="K40" i="20"/>
  <c r="K41" i="20"/>
  <c r="K42" i="20"/>
  <c r="CZ23" i="33"/>
  <c r="I27" i="48"/>
  <c r="H27" i="48"/>
  <c r="I26" i="48"/>
  <c r="H26" i="48"/>
  <c r="I25" i="48"/>
  <c r="H25" i="48"/>
  <c r="I24" i="48"/>
  <c r="H24" i="48"/>
  <c r="H21" i="48"/>
  <c r="I16" i="48"/>
  <c r="H16" i="48"/>
  <c r="J15" i="48"/>
  <c r="J14" i="48"/>
  <c r="J11" i="48"/>
  <c r="J10" i="48"/>
  <c r="J9" i="48"/>
  <c r="J8" i="48"/>
  <c r="J7" i="48"/>
  <c r="J6" i="48"/>
  <c r="I7" i="22"/>
  <c r="H7" i="22"/>
  <c r="J27" i="47"/>
  <c r="I31" i="47" s="1"/>
  <c r="I29" i="47" s="1"/>
  <c r="I30" i="47" s="1"/>
  <c r="J22" i="47"/>
  <c r="J21" i="47"/>
  <c r="J20" i="47"/>
  <c r="J19" i="47"/>
  <c r="J18" i="47"/>
  <c r="J17" i="47"/>
  <c r="J16" i="47"/>
  <c r="H13" i="47"/>
  <c r="H23" i="47" s="1"/>
  <c r="J12" i="47"/>
  <c r="J11" i="47"/>
  <c r="J10" i="47"/>
  <c r="J9" i="47"/>
  <c r="J8" i="47"/>
  <c r="J7" i="47"/>
  <c r="I6" i="47"/>
  <c r="I13" i="47" s="1"/>
  <c r="J23" i="22"/>
  <c r="J22" i="22"/>
  <c r="J21" i="22"/>
  <c r="J20" i="22"/>
  <c r="J19" i="22"/>
  <c r="J18" i="22"/>
  <c r="J17" i="22"/>
  <c r="J15" i="22"/>
  <c r="J14" i="22"/>
  <c r="J13" i="22"/>
  <c r="J12" i="22"/>
  <c r="H8" i="22"/>
  <c r="H9" i="22" s="1"/>
  <c r="J6" i="22"/>
  <c r="B14" i="46"/>
  <c r="B15" i="46" s="1"/>
  <c r="B16" i="46" s="1"/>
  <c r="B17" i="46" s="1"/>
  <c r="B20" i="46" s="1"/>
  <c r="B21" i="46" s="1"/>
  <c r="B22" i="46" s="1"/>
  <c r="B23" i="46" s="1"/>
  <c r="B26" i="46" s="1"/>
  <c r="B27" i="46" s="1"/>
  <c r="B28" i="46" s="1"/>
  <c r="B29" i="46" s="1"/>
  <c r="B32" i="46" s="1"/>
  <c r="B33" i="46" s="1"/>
  <c r="B34" i="46" s="1"/>
  <c r="B35" i="46" s="1"/>
  <c r="B38" i="46" s="1"/>
  <c r="B39" i="46" s="1"/>
  <c r="B40" i="46" s="1"/>
  <c r="B41" i="46" s="1"/>
  <c r="B44" i="46" s="1"/>
  <c r="B45" i="46" s="1"/>
  <c r="B46" i="46" s="1"/>
  <c r="B47" i="46" s="1"/>
  <c r="B50" i="46" s="1"/>
  <c r="B51" i="46" s="1"/>
  <c r="B52" i="46" s="1"/>
  <c r="B53" i="46" s="1"/>
  <c r="B56" i="46" s="1"/>
  <c r="B57" i="46" s="1"/>
  <c r="B58" i="46" s="1"/>
  <c r="B59" i="46" s="1"/>
  <c r="B62" i="46" s="1"/>
  <c r="B63" i="46" s="1"/>
  <c r="B64" i="46" s="1"/>
  <c r="B65" i="46" s="1"/>
  <c r="B68" i="46" s="1"/>
  <c r="B69" i="46" s="1"/>
  <c r="B70" i="46" s="1"/>
  <c r="B71" i="46" s="1"/>
  <c r="B74" i="46" s="1"/>
  <c r="B75" i="46" s="1"/>
  <c r="B76" i="46" s="1"/>
  <c r="B77" i="46" s="1"/>
  <c r="B80" i="46" s="1"/>
  <c r="B81" i="46" s="1"/>
  <c r="B82" i="46" s="1"/>
  <c r="B83" i="46" s="1"/>
  <c r="B86" i="46" s="1"/>
  <c r="B87" i="46" s="1"/>
  <c r="B88" i="46" s="1"/>
  <c r="B89" i="46" s="1"/>
  <c r="B92" i="46" s="1"/>
  <c r="B93" i="46" s="1"/>
  <c r="B94" i="46" s="1"/>
  <c r="B95" i="46" s="1"/>
  <c r="B98" i="46" s="1"/>
  <c r="B99" i="46" s="1"/>
  <c r="B100" i="46" s="1"/>
  <c r="B101" i="46" s="1"/>
  <c r="O18" i="17"/>
  <c r="BX34" i="44"/>
  <c r="BX33" i="44"/>
  <c r="BX32" i="44"/>
  <c r="BX31" i="44"/>
  <c r="BX30" i="44"/>
  <c r="BX29" i="44"/>
  <c r="BX28" i="44"/>
  <c r="BX27" i="44"/>
  <c r="BX26" i="44"/>
  <c r="BX25" i="44"/>
  <c r="BX24" i="44"/>
  <c r="BX23" i="44"/>
  <c r="BX22" i="44"/>
  <c r="BX21" i="44"/>
  <c r="BX20" i="44"/>
  <c r="BX19" i="44"/>
  <c r="BX18" i="44"/>
  <c r="BX17" i="44"/>
  <c r="BX16" i="44"/>
  <c r="BX15" i="44"/>
  <c r="BX12" i="44"/>
  <c r="BX11" i="44"/>
  <c r="BX10" i="44"/>
  <c r="BX9" i="44"/>
  <c r="BS34" i="44"/>
  <c r="BS33" i="44"/>
  <c r="BS32" i="44"/>
  <c r="BS31" i="44"/>
  <c r="BS30" i="44"/>
  <c r="BS29" i="44"/>
  <c r="BS28" i="44"/>
  <c r="BS27" i="44"/>
  <c r="BS26" i="44"/>
  <c r="BS25" i="44"/>
  <c r="BS24" i="44"/>
  <c r="BS23" i="44"/>
  <c r="BS22" i="44"/>
  <c r="BS21" i="44"/>
  <c r="BS20" i="44"/>
  <c r="BS19" i="44"/>
  <c r="BS18" i="44"/>
  <c r="BS17" i="44"/>
  <c r="BS16" i="44"/>
  <c r="BS15" i="44"/>
  <c r="BS12" i="44"/>
  <c r="BS11" i="44"/>
  <c r="BS10" i="44"/>
  <c r="BS9" i="44"/>
  <c r="BN34" i="44"/>
  <c r="BN33" i="44"/>
  <c r="BN32" i="44"/>
  <c r="BN31" i="44"/>
  <c r="BN30" i="44"/>
  <c r="BN29" i="44"/>
  <c r="BN28" i="44"/>
  <c r="BN27" i="44"/>
  <c r="BN26" i="44"/>
  <c r="BN25" i="44"/>
  <c r="BN24" i="44"/>
  <c r="BN23" i="44"/>
  <c r="BN22" i="44"/>
  <c r="BN21" i="44"/>
  <c r="BN20" i="44"/>
  <c r="BN19" i="44"/>
  <c r="BN18" i="44"/>
  <c r="BN17" i="44"/>
  <c r="BN16" i="44"/>
  <c r="BN15" i="44"/>
  <c r="BN12" i="44"/>
  <c r="BN11" i="44"/>
  <c r="BN10" i="44"/>
  <c r="BN9" i="44"/>
  <c r="BI34" i="44"/>
  <c r="BI33" i="44"/>
  <c r="BI32" i="44"/>
  <c r="BI31" i="44"/>
  <c r="BI30" i="44"/>
  <c r="BI29" i="44"/>
  <c r="BI28" i="44"/>
  <c r="BI27" i="44"/>
  <c r="BI26" i="44"/>
  <c r="BI25" i="44"/>
  <c r="BI24" i="44"/>
  <c r="BI23" i="44"/>
  <c r="BI22" i="44"/>
  <c r="BI21" i="44"/>
  <c r="BI20" i="44"/>
  <c r="BI19" i="44"/>
  <c r="BI18" i="44"/>
  <c r="BI17" i="44"/>
  <c r="BI16" i="44"/>
  <c r="BI15" i="44"/>
  <c r="BI12" i="44"/>
  <c r="BI11" i="44"/>
  <c r="BI10" i="44"/>
  <c r="BI9" i="44"/>
  <c r="BD34" i="44"/>
  <c r="BD33" i="44"/>
  <c r="BD32" i="44"/>
  <c r="BD31" i="44"/>
  <c r="BD30" i="44"/>
  <c r="BD29" i="44"/>
  <c r="BD28" i="44"/>
  <c r="BD27" i="44"/>
  <c r="BD26" i="44"/>
  <c r="BD25" i="44"/>
  <c r="BD24" i="44"/>
  <c r="BD23" i="44"/>
  <c r="BD22" i="44"/>
  <c r="BD21" i="44"/>
  <c r="BD20" i="44"/>
  <c r="BD19" i="44"/>
  <c r="BD18" i="44"/>
  <c r="BD17" i="44"/>
  <c r="BD16" i="44"/>
  <c r="BD15" i="44"/>
  <c r="BD12" i="44"/>
  <c r="BD11" i="44"/>
  <c r="BD10" i="44"/>
  <c r="BD9" i="44"/>
  <c r="AY34" i="44"/>
  <c r="AY33" i="44"/>
  <c r="AY32" i="44"/>
  <c r="AY31" i="44"/>
  <c r="AY30" i="44"/>
  <c r="AY29" i="44"/>
  <c r="AY28" i="44"/>
  <c r="AY27" i="44"/>
  <c r="AY26" i="44"/>
  <c r="AY25" i="44"/>
  <c r="AY24" i="44"/>
  <c r="AY23" i="44"/>
  <c r="AY22" i="44"/>
  <c r="AY21" i="44"/>
  <c r="AY20" i="44"/>
  <c r="AY19" i="44"/>
  <c r="AY18" i="44"/>
  <c r="AY17" i="44"/>
  <c r="AY16" i="44"/>
  <c r="AY15" i="44"/>
  <c r="AY12" i="44"/>
  <c r="AY11" i="44"/>
  <c r="AY10" i="44"/>
  <c r="AY9" i="44"/>
  <c r="AT34" i="44"/>
  <c r="AT33" i="44"/>
  <c r="AT32" i="44"/>
  <c r="AT31" i="44"/>
  <c r="AT30" i="44"/>
  <c r="AT29" i="44"/>
  <c r="AT28" i="44"/>
  <c r="AT27" i="44"/>
  <c r="AT26" i="44"/>
  <c r="AT25" i="44"/>
  <c r="AT24" i="44"/>
  <c r="AT23" i="44"/>
  <c r="AT22" i="44"/>
  <c r="AT21" i="44"/>
  <c r="AT20" i="44"/>
  <c r="AT19" i="44"/>
  <c r="AT18" i="44"/>
  <c r="AT17" i="44"/>
  <c r="AT16" i="44"/>
  <c r="AT15" i="44"/>
  <c r="AT12" i="44"/>
  <c r="AT11" i="44"/>
  <c r="AT10" i="44"/>
  <c r="AT9" i="44"/>
  <c r="AO34" i="44"/>
  <c r="AO33" i="44"/>
  <c r="AO32" i="44"/>
  <c r="AO31" i="44"/>
  <c r="AO30" i="44"/>
  <c r="AO29" i="44"/>
  <c r="AO28" i="44"/>
  <c r="AO27" i="44"/>
  <c r="AO26" i="44"/>
  <c r="AO25" i="44"/>
  <c r="AO24" i="44"/>
  <c r="AO23" i="44"/>
  <c r="AO22" i="44"/>
  <c r="AO21" i="44"/>
  <c r="AO20" i="44"/>
  <c r="AO19" i="44"/>
  <c r="AO18" i="44"/>
  <c r="AO17" i="44"/>
  <c r="AO16" i="44"/>
  <c r="AO15" i="44"/>
  <c r="AO12" i="44"/>
  <c r="AO11" i="44"/>
  <c r="AO10" i="44"/>
  <c r="AO9" i="44"/>
  <c r="AJ34" i="44"/>
  <c r="AJ33" i="44"/>
  <c r="AJ32" i="44"/>
  <c r="AJ31" i="44"/>
  <c r="AJ30" i="44"/>
  <c r="AJ29" i="44"/>
  <c r="AJ28" i="44"/>
  <c r="AJ27" i="44"/>
  <c r="AJ26" i="44"/>
  <c r="AJ25" i="44"/>
  <c r="AJ24" i="44"/>
  <c r="AJ23" i="44"/>
  <c r="AJ22" i="44"/>
  <c r="AJ21" i="44"/>
  <c r="AJ20" i="44"/>
  <c r="AJ19" i="44"/>
  <c r="AJ18" i="44"/>
  <c r="AJ17" i="44"/>
  <c r="AJ16" i="44"/>
  <c r="AJ15" i="44"/>
  <c r="AJ12" i="44"/>
  <c r="AJ11" i="44"/>
  <c r="AJ10" i="44"/>
  <c r="AJ9" i="44"/>
  <c r="AE34" i="44"/>
  <c r="AE33" i="44"/>
  <c r="AE32" i="44"/>
  <c r="AE31" i="44"/>
  <c r="AE30" i="44"/>
  <c r="AE29" i="44"/>
  <c r="AE28" i="44"/>
  <c r="AE27" i="44"/>
  <c r="AE26" i="44"/>
  <c r="AE25" i="44"/>
  <c r="AE24" i="44"/>
  <c r="AE23" i="44"/>
  <c r="AE22" i="44"/>
  <c r="AE21" i="44"/>
  <c r="AE20" i="44"/>
  <c r="AE19" i="44"/>
  <c r="AE18" i="44"/>
  <c r="AE17" i="44"/>
  <c r="AE16" i="44"/>
  <c r="AE15" i="44"/>
  <c r="AE12" i="44"/>
  <c r="AE11" i="44"/>
  <c r="AE10" i="44"/>
  <c r="AE9" i="44"/>
  <c r="Z34" i="44"/>
  <c r="Z33" i="44"/>
  <c r="Z32" i="44"/>
  <c r="Z31" i="44"/>
  <c r="Z30" i="44"/>
  <c r="Z29" i="44"/>
  <c r="Z28" i="44"/>
  <c r="Z27" i="44"/>
  <c r="Z26" i="44"/>
  <c r="Z25" i="44"/>
  <c r="Z24" i="44"/>
  <c r="Z23" i="44"/>
  <c r="Z22" i="44"/>
  <c r="Z21" i="44"/>
  <c r="Z20" i="44"/>
  <c r="Z19" i="44"/>
  <c r="Z18" i="44"/>
  <c r="Z17" i="44"/>
  <c r="Z16" i="44"/>
  <c r="Z15" i="44"/>
  <c r="Z12" i="44"/>
  <c r="Z11" i="44"/>
  <c r="Z10" i="44"/>
  <c r="Z9" i="44"/>
  <c r="U34" i="44"/>
  <c r="U33" i="44"/>
  <c r="U32" i="44"/>
  <c r="U31" i="44"/>
  <c r="U30" i="44"/>
  <c r="U29" i="44"/>
  <c r="U28" i="44"/>
  <c r="U27" i="44"/>
  <c r="U26" i="44"/>
  <c r="U25" i="44"/>
  <c r="U24" i="44"/>
  <c r="U23" i="44"/>
  <c r="U22" i="44"/>
  <c r="U21" i="44"/>
  <c r="U20" i="44"/>
  <c r="U19" i="44"/>
  <c r="U18" i="44"/>
  <c r="U17" i="44"/>
  <c r="U16" i="44"/>
  <c r="U15" i="44"/>
  <c r="U12" i="44"/>
  <c r="U11" i="44"/>
  <c r="U10" i="44"/>
  <c r="U9" i="44"/>
  <c r="P34" i="44"/>
  <c r="P33" i="44"/>
  <c r="P32" i="44"/>
  <c r="P31" i="44"/>
  <c r="P30" i="44"/>
  <c r="P29" i="44"/>
  <c r="P28" i="44"/>
  <c r="P27" i="44"/>
  <c r="P26" i="44"/>
  <c r="P25" i="44"/>
  <c r="P24" i="44"/>
  <c r="P23" i="44"/>
  <c r="P22" i="44"/>
  <c r="P21" i="44"/>
  <c r="P20" i="44"/>
  <c r="P19" i="44"/>
  <c r="P18" i="44"/>
  <c r="P17" i="44"/>
  <c r="P16" i="44"/>
  <c r="P15" i="44"/>
  <c r="P12" i="44"/>
  <c r="P11" i="44"/>
  <c r="P10" i="44"/>
  <c r="P9" i="44"/>
  <c r="K34" i="44"/>
  <c r="K33" i="44"/>
  <c r="K32" i="44"/>
  <c r="K31" i="44"/>
  <c r="K30" i="44"/>
  <c r="K29" i="44"/>
  <c r="K28" i="44"/>
  <c r="K27" i="44"/>
  <c r="K26" i="44"/>
  <c r="K25" i="44"/>
  <c r="K24" i="44"/>
  <c r="K23" i="44"/>
  <c r="K22" i="44"/>
  <c r="K21" i="44"/>
  <c r="K20" i="44"/>
  <c r="K19" i="44"/>
  <c r="K18" i="44"/>
  <c r="K17" i="44"/>
  <c r="K16" i="44"/>
  <c r="K15" i="44"/>
  <c r="K12" i="44"/>
  <c r="K11" i="44"/>
  <c r="K10" i="44"/>
  <c r="K9" i="44"/>
  <c r="N53" i="25"/>
  <c r="N52" i="25"/>
  <c r="N51" i="25"/>
  <c r="N50" i="25"/>
  <c r="I41" i="25"/>
  <c r="I40" i="25"/>
  <c r="M42" i="25"/>
  <c r="L42" i="25"/>
  <c r="K42" i="25"/>
  <c r="J42" i="25"/>
  <c r="I42" i="25"/>
  <c r="M41" i="25"/>
  <c r="L41" i="25"/>
  <c r="K41" i="25"/>
  <c r="J41" i="25"/>
  <c r="M40" i="25"/>
  <c r="L40" i="25"/>
  <c r="K40" i="25"/>
  <c r="J40" i="25"/>
  <c r="M39" i="25"/>
  <c r="L39" i="25"/>
  <c r="K39" i="25"/>
  <c r="J39" i="25"/>
  <c r="I39" i="25"/>
  <c r="AD18" i="10"/>
  <c r="AD21" i="10" s="1"/>
  <c r="AC18" i="10"/>
  <c r="AC21" i="10" s="1"/>
  <c r="AB18" i="10"/>
  <c r="AB21" i="10" s="1"/>
  <c r="AA18" i="10"/>
  <c r="AA21" i="10" s="1"/>
  <c r="AI18" i="10"/>
  <c r="AI21" i="10" s="1"/>
  <c r="AH18" i="10"/>
  <c r="AH21" i="10" s="1"/>
  <c r="AG18" i="10"/>
  <c r="AG21" i="10" s="1"/>
  <c r="AF18" i="10"/>
  <c r="AF21" i="10" s="1"/>
  <c r="AN18" i="10"/>
  <c r="AN21" i="10" s="1"/>
  <c r="AM18" i="10"/>
  <c r="AM21" i="10" s="1"/>
  <c r="AL18" i="10"/>
  <c r="AL21" i="10" s="1"/>
  <c r="AK18" i="10"/>
  <c r="AK21" i="10" s="1"/>
  <c r="AS18" i="10"/>
  <c r="AS21" i="10" s="1"/>
  <c r="AR18" i="10"/>
  <c r="AR21" i="10" s="1"/>
  <c r="AQ18" i="10"/>
  <c r="AQ21" i="10" s="1"/>
  <c r="AP18" i="10"/>
  <c r="AP21" i="10" s="1"/>
  <c r="AX18" i="10"/>
  <c r="AX21" i="10" s="1"/>
  <c r="AW18" i="10"/>
  <c r="AW21" i="10" s="1"/>
  <c r="AV18" i="10"/>
  <c r="AV21" i="10" s="1"/>
  <c r="AU18" i="10"/>
  <c r="AU21" i="10" s="1"/>
  <c r="BC18" i="10"/>
  <c r="BC21" i="10" s="1"/>
  <c r="BB18" i="10"/>
  <c r="BB21" i="10" s="1"/>
  <c r="BA18" i="10"/>
  <c r="BA21" i="10" s="1"/>
  <c r="AZ18" i="10"/>
  <c r="AZ21" i="10" s="1"/>
  <c r="BH18" i="10"/>
  <c r="BH21" i="10" s="1"/>
  <c r="BG18" i="10"/>
  <c r="BG21" i="10" s="1"/>
  <c r="BF18" i="10"/>
  <c r="BF21" i="10" s="1"/>
  <c r="BE18" i="10"/>
  <c r="BE21" i="10" s="1"/>
  <c r="BM18" i="10"/>
  <c r="BM21" i="10" s="1"/>
  <c r="BL18" i="10"/>
  <c r="BL21" i="10" s="1"/>
  <c r="BK18" i="10"/>
  <c r="BK21" i="10" s="1"/>
  <c r="BJ18" i="10"/>
  <c r="BJ21" i="10" s="1"/>
  <c r="BR18" i="10"/>
  <c r="BR21" i="10" s="1"/>
  <c r="BQ18" i="10"/>
  <c r="BQ21" i="10" s="1"/>
  <c r="BP18" i="10"/>
  <c r="BP21" i="10" s="1"/>
  <c r="BO18" i="10"/>
  <c r="BO21" i="10" s="1"/>
  <c r="BW18" i="10"/>
  <c r="BW21" i="10" s="1"/>
  <c r="BV18" i="10"/>
  <c r="BV21" i="10" s="1"/>
  <c r="BU18" i="10"/>
  <c r="BU21" i="10" s="1"/>
  <c r="BT18" i="10"/>
  <c r="BT21" i="10" s="1"/>
  <c r="Y18" i="10"/>
  <c r="Y21" i="10" s="1"/>
  <c r="X18" i="10"/>
  <c r="X21" i="10" s="1"/>
  <c r="W18" i="10"/>
  <c r="W21" i="10" s="1"/>
  <c r="V18" i="10"/>
  <c r="V21" i="10" s="1"/>
  <c r="T18" i="10"/>
  <c r="T21" i="10" s="1"/>
  <c r="S18" i="10"/>
  <c r="S21" i="10" s="1"/>
  <c r="R18" i="10"/>
  <c r="R21" i="10" s="1"/>
  <c r="Q18" i="10"/>
  <c r="Q21" i="10" s="1"/>
  <c r="O18" i="10"/>
  <c r="O21" i="10" s="1"/>
  <c r="N18" i="10"/>
  <c r="N21" i="10" s="1"/>
  <c r="M18" i="10"/>
  <c r="M21" i="10" s="1"/>
  <c r="L18" i="10"/>
  <c r="L21" i="10" s="1"/>
  <c r="J18" i="10"/>
  <c r="J21" i="10" s="1"/>
  <c r="I18" i="10"/>
  <c r="I21" i="10" s="1"/>
  <c r="H18" i="10"/>
  <c r="H21" i="10" s="1"/>
  <c r="G18" i="10"/>
  <c r="G21" i="10" s="1"/>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AH43" i="29"/>
  <c r="AG43" i="29"/>
  <c r="AF43" i="29"/>
  <c r="AE43" i="29"/>
  <c r="AD43" i="29"/>
  <c r="AC43" i="29"/>
  <c r="AB43" i="29"/>
  <c r="AA43" i="29"/>
  <c r="Z43" i="29"/>
  <c r="Y43" i="29"/>
  <c r="X43" i="29"/>
  <c r="W43" i="29"/>
  <c r="V43" i="29"/>
  <c r="U43" i="29"/>
  <c r="T43" i="29"/>
  <c r="S43" i="29"/>
  <c r="R43" i="29"/>
  <c r="Q43" i="29"/>
  <c r="P43" i="29"/>
  <c r="O43" i="29"/>
  <c r="N43" i="29"/>
  <c r="M43" i="29"/>
  <c r="L43" i="29"/>
  <c r="K43" i="29"/>
  <c r="J43" i="29"/>
  <c r="I43" i="29"/>
  <c r="I37" i="29"/>
  <c r="J37" i="29" s="1"/>
  <c r="K37" i="29" s="1"/>
  <c r="L37" i="29" s="1"/>
  <c r="M37" i="29" s="1"/>
  <c r="N37" i="29" s="1"/>
  <c r="O37" i="29" s="1"/>
  <c r="P37" i="29" s="1"/>
  <c r="Q37" i="29" s="1"/>
  <c r="R37" i="29" s="1"/>
  <c r="S37" i="29" s="1"/>
  <c r="T37" i="29" s="1"/>
  <c r="U37" i="29" s="1"/>
  <c r="V37" i="29" s="1"/>
  <c r="W37" i="29" s="1"/>
  <c r="X37" i="29" s="1"/>
  <c r="Y37" i="29" s="1"/>
  <c r="Z37" i="29" s="1"/>
  <c r="AA37" i="29" s="1"/>
  <c r="AB37" i="29" s="1"/>
  <c r="AC37" i="29" s="1"/>
  <c r="AD37" i="29" s="1"/>
  <c r="AE37" i="29" s="1"/>
  <c r="AF37" i="29" s="1"/>
  <c r="AG37" i="29" s="1"/>
  <c r="AH37" i="29" s="1"/>
  <c r="AI36" i="29"/>
  <c r="AI24" i="29"/>
  <c r="AI19" i="29"/>
  <c r="AI15" i="29"/>
  <c r="M13" i="26"/>
  <c r="R23" i="42"/>
  <c r="Q23" i="42"/>
  <c r="P23" i="42"/>
  <c r="O23" i="42"/>
  <c r="N23" i="42"/>
  <c r="L23" i="42"/>
  <c r="K23" i="42"/>
  <c r="J23" i="42"/>
  <c r="I23" i="42"/>
  <c r="H23" i="42"/>
  <c r="R16" i="42"/>
  <c r="Q16" i="42"/>
  <c r="P16" i="42"/>
  <c r="O16" i="42"/>
  <c r="N16" i="42"/>
  <c r="L16" i="42"/>
  <c r="K16" i="42"/>
  <c r="J16" i="42"/>
  <c r="I16" i="42"/>
  <c r="H16" i="42"/>
  <c r="R9" i="42"/>
  <c r="Q9" i="42"/>
  <c r="P9" i="42"/>
  <c r="O9" i="42"/>
  <c r="N9" i="42"/>
  <c r="L9" i="42"/>
  <c r="K9" i="42"/>
  <c r="J9" i="42"/>
  <c r="I9" i="42"/>
  <c r="H9" i="42"/>
  <c r="R30" i="35"/>
  <c r="Q30" i="35"/>
  <c r="P30" i="35"/>
  <c r="O30" i="35"/>
  <c r="N30" i="35"/>
  <c r="L30" i="35"/>
  <c r="K30" i="35"/>
  <c r="J30" i="35"/>
  <c r="I30" i="35"/>
  <c r="H30" i="35"/>
  <c r="R23" i="35"/>
  <c r="Q23" i="35"/>
  <c r="P23" i="35"/>
  <c r="O23" i="35"/>
  <c r="N23" i="35"/>
  <c r="L23" i="35"/>
  <c r="K23" i="35"/>
  <c r="J23" i="35"/>
  <c r="I23" i="35"/>
  <c r="H23" i="35"/>
  <c r="R16" i="35"/>
  <c r="Q16" i="35"/>
  <c r="P16" i="35"/>
  <c r="O16" i="35"/>
  <c r="N16" i="35"/>
  <c r="L16" i="35"/>
  <c r="K16" i="35"/>
  <c r="J16" i="35"/>
  <c r="I16" i="35"/>
  <c r="H16" i="35"/>
  <c r="R9" i="35"/>
  <c r="Q9" i="35"/>
  <c r="P9" i="35"/>
  <c r="O9" i="35"/>
  <c r="N9" i="35"/>
  <c r="L9" i="35"/>
  <c r="K9" i="35"/>
  <c r="J9" i="35"/>
  <c r="I9" i="35"/>
  <c r="H9" i="35"/>
  <c r="M38" i="34"/>
  <c r="L35" i="34"/>
  <c r="K35" i="34"/>
  <c r="J35" i="34"/>
  <c r="H35" i="34"/>
  <c r="G35" i="34"/>
  <c r="M34" i="34"/>
  <c r="M33" i="34"/>
  <c r="M32" i="34"/>
  <c r="M31" i="34"/>
  <c r="CZ17" i="33"/>
  <c r="CS17" i="33"/>
  <c r="CL17" i="33"/>
  <c r="CE17" i="33"/>
  <c r="BX17" i="33"/>
  <c r="BQ17" i="33"/>
  <c r="BJ17" i="33"/>
  <c r="BC17" i="33"/>
  <c r="AV17" i="33"/>
  <c r="AO17" i="33"/>
  <c r="AH17" i="33"/>
  <c r="AA17" i="33"/>
  <c r="T17" i="33"/>
  <c r="M17" i="33"/>
  <c r="CZ16" i="33"/>
  <c r="CS16" i="33"/>
  <c r="CL16" i="33"/>
  <c r="CE16" i="33"/>
  <c r="BX16" i="33"/>
  <c r="BQ16" i="33"/>
  <c r="BJ16" i="33"/>
  <c r="BC16" i="33"/>
  <c r="AV16" i="33"/>
  <c r="AO16" i="33"/>
  <c r="AH16" i="33"/>
  <c r="AA16" i="33"/>
  <c r="T16" i="33"/>
  <c r="M16" i="33"/>
  <c r="CZ15" i="33"/>
  <c r="CS15" i="33"/>
  <c r="CL15" i="33"/>
  <c r="CE15" i="33"/>
  <c r="BX15" i="33"/>
  <c r="BQ15" i="33"/>
  <c r="BJ15" i="33"/>
  <c r="BC15" i="33"/>
  <c r="AV15" i="33"/>
  <c r="AO15" i="33"/>
  <c r="AH15" i="33"/>
  <c r="AA15" i="33"/>
  <c r="T15" i="33"/>
  <c r="M15" i="33"/>
  <c r="CZ14" i="33"/>
  <c r="CS14" i="33"/>
  <c r="CL14" i="33"/>
  <c r="CE14" i="33"/>
  <c r="BX14" i="33"/>
  <c r="BQ14" i="33"/>
  <c r="BJ14" i="33"/>
  <c r="BC14" i="33"/>
  <c r="AV14" i="33"/>
  <c r="AO14" i="33"/>
  <c r="AH14" i="33"/>
  <c r="AA14" i="33"/>
  <c r="T14" i="33"/>
  <c r="M14" i="33"/>
  <c r="CZ13" i="33"/>
  <c r="CS13" i="33"/>
  <c r="CL13" i="33"/>
  <c r="CE13" i="33"/>
  <c r="BX13" i="33"/>
  <c r="BQ13" i="33"/>
  <c r="BJ13" i="33"/>
  <c r="BC13" i="33"/>
  <c r="AV13" i="33"/>
  <c r="AO13" i="33"/>
  <c r="AH13" i="33"/>
  <c r="AA13" i="33"/>
  <c r="T13" i="33"/>
  <c r="M13" i="33"/>
  <c r="CZ12" i="33"/>
  <c r="CS12" i="33"/>
  <c r="CL12" i="33"/>
  <c r="CE12" i="33"/>
  <c r="BX12" i="33"/>
  <c r="BQ12" i="33"/>
  <c r="BJ12" i="33"/>
  <c r="BC12" i="33"/>
  <c r="AV12" i="33"/>
  <c r="AO12" i="33"/>
  <c r="AH12" i="33"/>
  <c r="AA12" i="33"/>
  <c r="T12" i="33"/>
  <c r="M12" i="33"/>
  <c r="CZ11" i="33"/>
  <c r="CS11" i="33"/>
  <c r="CL11" i="33"/>
  <c r="CE11" i="33"/>
  <c r="BX11" i="33"/>
  <c r="BQ11" i="33"/>
  <c r="BJ11" i="33"/>
  <c r="BC11" i="33"/>
  <c r="AV11" i="33"/>
  <c r="AO11" i="33"/>
  <c r="AH11" i="33"/>
  <c r="AA11" i="33"/>
  <c r="T11" i="33"/>
  <c r="M11" i="33"/>
  <c r="CZ10" i="33"/>
  <c r="CS10" i="33"/>
  <c r="CL10" i="33"/>
  <c r="CE10" i="33"/>
  <c r="BX10" i="33"/>
  <c r="BQ10" i="33"/>
  <c r="BJ10" i="33"/>
  <c r="BC10" i="33"/>
  <c r="AV10" i="33"/>
  <c r="AO10" i="33"/>
  <c r="AH10" i="33"/>
  <c r="AA10" i="33"/>
  <c r="T10" i="33"/>
  <c r="M10" i="33"/>
  <c r="M36" i="25"/>
  <c r="L36" i="25"/>
  <c r="K36" i="25"/>
  <c r="J36" i="25"/>
  <c r="I36" i="25"/>
  <c r="I43" i="25" s="1"/>
  <c r="N35" i="25"/>
  <c r="N34" i="25"/>
  <c r="N33" i="25"/>
  <c r="N32" i="25"/>
  <c r="N39" i="25" s="1"/>
  <c r="M25" i="25"/>
  <c r="L25" i="25"/>
  <c r="K25" i="25"/>
  <c r="J25" i="25"/>
  <c r="N24" i="25"/>
  <c r="N23" i="25"/>
  <c r="N22" i="25"/>
  <c r="K46" i="20"/>
  <c r="H47" i="20"/>
  <c r="K38" i="20"/>
  <c r="K37" i="20"/>
  <c r="K36" i="20"/>
  <c r="K35" i="20"/>
  <c r="K34" i="20"/>
  <c r="K33" i="20"/>
  <c r="K32" i="20"/>
  <c r="K31" i="20"/>
  <c r="K30" i="20"/>
  <c r="K29" i="20"/>
  <c r="K24" i="20"/>
  <c r="K23" i="20"/>
  <c r="K22" i="20"/>
  <c r="K21" i="20"/>
  <c r="K20" i="20"/>
  <c r="K19" i="20"/>
  <c r="K18" i="20"/>
  <c r="K17" i="20"/>
  <c r="K16" i="20"/>
  <c r="K15" i="20"/>
  <c r="K14" i="20"/>
  <c r="K13" i="20"/>
  <c r="K12" i="20"/>
  <c r="K11" i="20"/>
  <c r="K10" i="20"/>
  <c r="K9" i="20"/>
  <c r="S23" i="17"/>
  <c r="R23" i="17"/>
  <c r="Q23" i="17"/>
  <c r="P23" i="17"/>
  <c r="O23" i="17"/>
  <c r="N23" i="17"/>
  <c r="M23" i="17"/>
  <c r="L23" i="17"/>
  <c r="K23" i="17"/>
  <c r="J23" i="17"/>
  <c r="I23" i="17"/>
  <c r="H23" i="17"/>
  <c r="S18" i="17"/>
  <c r="S24" i="17" s="1"/>
  <c r="R18" i="17"/>
  <c r="R24" i="17" s="1"/>
  <c r="Q18" i="17"/>
  <c r="Q24" i="17" s="1"/>
  <c r="P18" i="17"/>
  <c r="P24" i="17" s="1"/>
  <c r="N18" i="17"/>
  <c r="M18" i="17"/>
  <c r="L18" i="17"/>
  <c r="K18" i="17"/>
  <c r="J18" i="17"/>
  <c r="I18" i="17"/>
  <c r="H18" i="17"/>
  <c r="S10" i="17"/>
  <c r="S15" i="17" s="1"/>
  <c r="R10" i="17"/>
  <c r="R15" i="17" s="1"/>
  <c r="Q10" i="17"/>
  <c r="Q15" i="17" s="1"/>
  <c r="P10" i="17"/>
  <c r="P15" i="17" s="1"/>
  <c r="O10" i="17"/>
  <c r="O15" i="17" s="1"/>
  <c r="N10" i="17"/>
  <c r="N15" i="17" s="1"/>
  <c r="M10" i="17"/>
  <c r="M15" i="17" s="1"/>
  <c r="L10" i="17"/>
  <c r="L15" i="17" s="1"/>
  <c r="K10" i="17"/>
  <c r="K15" i="17" s="1"/>
  <c r="J10" i="17"/>
  <c r="J15" i="17" s="1"/>
  <c r="I10" i="17"/>
  <c r="I15" i="17" s="1"/>
  <c r="H10" i="17"/>
  <c r="H15" i="17" s="1"/>
  <c r="G10" i="17"/>
  <c r="G15" i="17" s="1"/>
  <c r="BX19" i="15"/>
  <c r="BS19" i="15"/>
  <c r="BN19" i="15"/>
  <c r="BI19" i="15"/>
  <c r="BD19" i="15"/>
  <c r="AY19" i="15"/>
  <c r="AT19" i="15"/>
  <c r="AO19" i="15"/>
  <c r="AJ19" i="15"/>
  <c r="AE19" i="15"/>
  <c r="Z19" i="15"/>
  <c r="U19" i="15"/>
  <c r="P19" i="15"/>
  <c r="K19" i="15"/>
  <c r="BX18" i="15"/>
  <c r="BS18" i="15"/>
  <c r="BN18" i="15"/>
  <c r="BI18" i="15"/>
  <c r="BD18" i="15"/>
  <c r="AY18" i="15"/>
  <c r="AT18" i="15"/>
  <c r="AO18" i="15"/>
  <c r="AJ18" i="15"/>
  <c r="AE18" i="15"/>
  <c r="Z18" i="15"/>
  <c r="U18" i="15"/>
  <c r="P18" i="15"/>
  <c r="K18" i="15"/>
  <c r="BX17" i="15"/>
  <c r="BS17" i="15"/>
  <c r="BN17" i="15"/>
  <c r="BI17" i="15"/>
  <c r="BD17" i="15"/>
  <c r="AY17" i="15"/>
  <c r="AT17" i="15"/>
  <c r="AO17" i="15"/>
  <c r="AJ17" i="15"/>
  <c r="AE17" i="15"/>
  <c r="Z17" i="15"/>
  <c r="U17" i="15"/>
  <c r="P17" i="15"/>
  <c r="K17" i="15"/>
  <c r="BX16" i="15"/>
  <c r="BS16" i="15"/>
  <c r="BN16" i="15"/>
  <c r="BI16" i="15"/>
  <c r="BD16" i="15"/>
  <c r="AY16" i="15"/>
  <c r="AT16" i="15"/>
  <c r="AO16" i="15"/>
  <c r="AJ16" i="15"/>
  <c r="AE16" i="15"/>
  <c r="Z16" i="15"/>
  <c r="U16" i="15"/>
  <c r="P16" i="15"/>
  <c r="K16" i="15"/>
  <c r="BX13" i="15"/>
  <c r="BS13" i="15"/>
  <c r="BN13" i="15"/>
  <c r="BI13" i="15"/>
  <c r="BD13" i="15"/>
  <c r="AY13" i="15"/>
  <c r="AT13" i="15"/>
  <c r="AO13" i="15"/>
  <c r="AJ13" i="15"/>
  <c r="AE13" i="15"/>
  <c r="Z13" i="15"/>
  <c r="U13" i="15"/>
  <c r="P13" i="15"/>
  <c r="K13" i="15"/>
  <c r="BX12" i="15"/>
  <c r="BS12" i="15"/>
  <c r="BN12" i="15"/>
  <c r="BI12" i="15"/>
  <c r="BD12" i="15"/>
  <c r="AY12" i="15"/>
  <c r="AT12" i="15"/>
  <c r="AO12" i="15"/>
  <c r="AJ12" i="15"/>
  <c r="AE12" i="15"/>
  <c r="Z12" i="15"/>
  <c r="U12" i="15"/>
  <c r="P12" i="15"/>
  <c r="K12" i="15"/>
  <c r="BX11" i="15"/>
  <c r="BS11" i="15"/>
  <c r="BN11" i="15"/>
  <c r="BI11" i="15"/>
  <c r="BD11" i="15"/>
  <c r="AY11" i="15"/>
  <c r="AT11" i="15"/>
  <c r="AO11" i="15"/>
  <c r="AJ11" i="15"/>
  <c r="AE11" i="15"/>
  <c r="Z11" i="15"/>
  <c r="U11" i="15"/>
  <c r="P11" i="15"/>
  <c r="K11" i="15"/>
  <c r="BX10" i="15"/>
  <c r="BS10" i="15"/>
  <c r="BN10" i="15"/>
  <c r="BI10" i="15"/>
  <c r="BD10" i="15"/>
  <c r="AY10" i="15"/>
  <c r="AT10" i="15"/>
  <c r="AO10" i="15"/>
  <c r="AJ10" i="15"/>
  <c r="AE10" i="15"/>
  <c r="Z10" i="15"/>
  <c r="U10" i="15"/>
  <c r="P10" i="15"/>
  <c r="K10" i="15"/>
  <c r="BX9" i="15"/>
  <c r="BS9" i="15"/>
  <c r="BN9" i="15"/>
  <c r="BI9" i="15"/>
  <c r="BD9" i="15"/>
  <c r="AY9" i="15"/>
  <c r="AT9" i="15"/>
  <c r="AO9" i="15"/>
  <c r="AJ9" i="15"/>
  <c r="AE9" i="15"/>
  <c r="Z9" i="15"/>
  <c r="U9" i="15"/>
  <c r="P9" i="15"/>
  <c r="K9" i="15"/>
  <c r="BW46" i="10"/>
  <c r="BV46" i="10"/>
  <c r="BU46" i="10"/>
  <c r="BT46" i="10"/>
  <c r="BR46" i="10"/>
  <c r="BQ46" i="10"/>
  <c r="BP46" i="10"/>
  <c r="BO46" i="10"/>
  <c r="BM46" i="10"/>
  <c r="BL46" i="10"/>
  <c r="BK46" i="10"/>
  <c r="BJ46" i="10"/>
  <c r="BH46" i="10"/>
  <c r="BG46" i="10"/>
  <c r="BF46" i="10"/>
  <c r="BE46" i="10"/>
  <c r="BC46" i="10"/>
  <c r="BB46" i="10"/>
  <c r="BA46" i="10"/>
  <c r="AZ46" i="10"/>
  <c r="AX46" i="10"/>
  <c r="AW46" i="10"/>
  <c r="AV46" i="10"/>
  <c r="AU46" i="10"/>
  <c r="AS46" i="10"/>
  <c r="AR46" i="10"/>
  <c r="AQ46" i="10"/>
  <c r="AP46" i="10"/>
  <c r="AN46" i="10"/>
  <c r="AM46" i="10"/>
  <c r="AL46" i="10"/>
  <c r="AK46" i="10"/>
  <c r="AI46" i="10"/>
  <c r="AH46" i="10"/>
  <c r="AG46" i="10"/>
  <c r="AF46" i="10"/>
  <c r="AD46" i="10"/>
  <c r="AC46" i="10"/>
  <c r="AB46" i="10"/>
  <c r="AA46" i="10"/>
  <c r="Y46" i="10"/>
  <c r="X46" i="10"/>
  <c r="W46" i="10"/>
  <c r="V46" i="10"/>
  <c r="T46" i="10"/>
  <c r="S46" i="10"/>
  <c r="R46" i="10"/>
  <c r="Q46" i="10"/>
  <c r="O46" i="10"/>
  <c r="N46" i="10"/>
  <c r="M46" i="10"/>
  <c r="L46" i="10"/>
  <c r="J46" i="10"/>
  <c r="I46" i="10"/>
  <c r="H46" i="10"/>
  <c r="G46" i="10"/>
  <c r="BX45" i="10"/>
  <c r="BS45" i="10"/>
  <c r="BN45" i="10"/>
  <c r="BI45" i="10"/>
  <c r="BD45" i="10"/>
  <c r="AY45" i="10"/>
  <c r="AT45" i="10"/>
  <c r="AO45" i="10"/>
  <c r="AJ45" i="10"/>
  <c r="AE45" i="10"/>
  <c r="Z45" i="10"/>
  <c r="U45" i="10"/>
  <c r="P45" i="10"/>
  <c r="K45" i="10"/>
  <c r="BX44" i="10"/>
  <c r="BS44" i="10"/>
  <c r="BN44" i="10"/>
  <c r="BI44" i="10"/>
  <c r="BD44" i="10"/>
  <c r="AY44" i="10"/>
  <c r="AT44" i="10"/>
  <c r="AO44" i="10"/>
  <c r="AJ44" i="10"/>
  <c r="AE44" i="10"/>
  <c r="Z44" i="10"/>
  <c r="U44" i="10"/>
  <c r="P44" i="10"/>
  <c r="K44" i="10"/>
  <c r="BX43" i="10"/>
  <c r="BS43" i="10"/>
  <c r="BN43" i="10"/>
  <c r="BI43" i="10"/>
  <c r="BD43" i="10"/>
  <c r="AY43" i="10"/>
  <c r="AT43" i="10"/>
  <c r="AO43" i="10"/>
  <c r="AJ43" i="10"/>
  <c r="AE43" i="10"/>
  <c r="Z43" i="10"/>
  <c r="U43" i="10"/>
  <c r="P43" i="10"/>
  <c r="K43" i="10"/>
  <c r="BX42" i="10"/>
  <c r="BS42" i="10"/>
  <c r="BN42" i="10"/>
  <c r="BI42" i="10"/>
  <c r="BD42" i="10"/>
  <c r="AY42" i="10"/>
  <c r="AT42" i="10"/>
  <c r="AO42" i="10"/>
  <c r="AJ42" i="10"/>
  <c r="AE42" i="10"/>
  <c r="Z42" i="10"/>
  <c r="U42" i="10"/>
  <c r="P42" i="10"/>
  <c r="K42" i="10"/>
  <c r="BX41" i="10"/>
  <c r="BS41" i="10"/>
  <c r="BN41" i="10"/>
  <c r="BI41" i="10"/>
  <c r="BD41" i="10"/>
  <c r="AY41" i="10"/>
  <c r="AT41" i="10"/>
  <c r="AO41" i="10"/>
  <c r="AJ41" i="10"/>
  <c r="AE41" i="10"/>
  <c r="Z41" i="10"/>
  <c r="U41" i="10"/>
  <c r="P41" i="10"/>
  <c r="K41" i="10"/>
  <c r="BX37" i="10"/>
  <c r="BS37" i="10"/>
  <c r="BN37" i="10"/>
  <c r="BI37" i="10"/>
  <c r="BD37" i="10"/>
  <c r="AY37" i="10"/>
  <c r="AT37" i="10"/>
  <c r="AO37" i="10"/>
  <c r="AJ37" i="10"/>
  <c r="AE37" i="10"/>
  <c r="Z37" i="10"/>
  <c r="U37" i="10"/>
  <c r="P37" i="10"/>
  <c r="K37" i="10"/>
  <c r="BX36" i="10"/>
  <c r="BS36" i="10"/>
  <c r="BN36" i="10"/>
  <c r="BI36" i="10"/>
  <c r="BD36" i="10"/>
  <c r="AY36" i="10"/>
  <c r="AT36" i="10"/>
  <c r="AO36" i="10"/>
  <c r="AJ36" i="10"/>
  <c r="AE36" i="10"/>
  <c r="Z36" i="10"/>
  <c r="U36" i="10"/>
  <c r="P36" i="10"/>
  <c r="K36" i="10"/>
  <c r="BX32" i="10"/>
  <c r="BS32" i="10"/>
  <c r="BN32" i="10"/>
  <c r="BI32" i="10"/>
  <c r="BD32" i="10"/>
  <c r="AY32" i="10"/>
  <c r="AT32" i="10"/>
  <c r="AO32" i="10"/>
  <c r="AJ32" i="10"/>
  <c r="AE32" i="10"/>
  <c r="Z32" i="10"/>
  <c r="U32" i="10"/>
  <c r="P32" i="10"/>
  <c r="K32" i="10"/>
  <c r="BX30" i="10"/>
  <c r="BS30" i="10"/>
  <c r="BN30" i="10"/>
  <c r="BI30" i="10"/>
  <c r="BD30" i="10"/>
  <c r="AY30" i="10"/>
  <c r="AT30" i="10"/>
  <c r="AO30" i="10"/>
  <c r="AJ30" i="10"/>
  <c r="AE30" i="10"/>
  <c r="Z30" i="10"/>
  <c r="U30" i="10"/>
  <c r="P30" i="10"/>
  <c r="K30" i="10"/>
  <c r="BW29" i="10"/>
  <c r="BW31" i="10" s="1"/>
  <c r="BV29" i="10"/>
  <c r="BV31" i="10" s="1"/>
  <c r="BU29" i="10"/>
  <c r="BU31" i="10" s="1"/>
  <c r="BT29" i="10"/>
  <c r="BR29" i="10"/>
  <c r="BR31" i="10" s="1"/>
  <c r="BQ29" i="10"/>
  <c r="BQ31" i="10" s="1"/>
  <c r="BP29" i="10"/>
  <c r="BP31" i="10" s="1"/>
  <c r="BO29" i="10"/>
  <c r="BM29" i="10"/>
  <c r="BM31" i="10" s="1"/>
  <c r="BL29" i="10"/>
  <c r="BL31" i="10" s="1"/>
  <c r="BK29" i="10"/>
  <c r="BK31" i="10" s="1"/>
  <c r="BJ29" i="10"/>
  <c r="BH29" i="10"/>
  <c r="BH31" i="10" s="1"/>
  <c r="BG29" i="10"/>
  <c r="BF29" i="10"/>
  <c r="BF31" i="10" s="1"/>
  <c r="BE29" i="10"/>
  <c r="BE31" i="10" s="1"/>
  <c r="BC29" i="10"/>
  <c r="BC31" i="10" s="1"/>
  <c r="BB29" i="10"/>
  <c r="BB31" i="10" s="1"/>
  <c r="BA29" i="10"/>
  <c r="BA31" i="10" s="1"/>
  <c r="AZ29" i="10"/>
  <c r="AX29" i="10"/>
  <c r="AX31" i="10" s="1"/>
  <c r="AW29" i="10"/>
  <c r="AW31" i="10" s="1"/>
  <c r="AV29" i="10"/>
  <c r="AU29" i="10"/>
  <c r="AU31" i="10" s="1"/>
  <c r="AS29" i="10"/>
  <c r="AS31" i="10" s="1"/>
  <c r="AR29" i="10"/>
  <c r="AR31" i="10" s="1"/>
  <c r="AQ29" i="10"/>
  <c r="AP29" i="10"/>
  <c r="AP31" i="10" s="1"/>
  <c r="AN29" i="10"/>
  <c r="AN31" i="10" s="1"/>
  <c r="AM29" i="10"/>
  <c r="AM31" i="10" s="1"/>
  <c r="AL29" i="10"/>
  <c r="AL31" i="10" s="1"/>
  <c r="AK29" i="10"/>
  <c r="AI29" i="10"/>
  <c r="AI31" i="10" s="1"/>
  <c r="AH29" i="10"/>
  <c r="AH31" i="10" s="1"/>
  <c r="AG29" i="10"/>
  <c r="AF29" i="10"/>
  <c r="AF31" i="10" s="1"/>
  <c r="AD29" i="10"/>
  <c r="AD31" i="10" s="1"/>
  <c r="AC29" i="10"/>
  <c r="AC31" i="10" s="1"/>
  <c r="AB29" i="10"/>
  <c r="AB31" i="10" s="1"/>
  <c r="AA29" i="10"/>
  <c r="AA31" i="10" s="1"/>
  <c r="Y29" i="10"/>
  <c r="Y31" i="10" s="1"/>
  <c r="X29" i="10"/>
  <c r="X31" i="10" s="1"/>
  <c r="W29" i="10"/>
  <c r="W31" i="10" s="1"/>
  <c r="V29" i="10"/>
  <c r="T29" i="10"/>
  <c r="T31" i="10" s="1"/>
  <c r="T33" i="10" s="1"/>
  <c r="T38" i="10" s="1"/>
  <c r="S29" i="10"/>
  <c r="S31" i="10" s="1"/>
  <c r="R29" i="10"/>
  <c r="Q29" i="10"/>
  <c r="Q31" i="10" s="1"/>
  <c r="O29" i="10"/>
  <c r="O31" i="10" s="1"/>
  <c r="N29" i="10"/>
  <c r="N31" i="10" s="1"/>
  <c r="M29" i="10"/>
  <c r="M31" i="10" s="1"/>
  <c r="L29" i="10"/>
  <c r="L31" i="10" s="1"/>
  <c r="J29" i="10"/>
  <c r="J31" i="10" s="1"/>
  <c r="I29" i="10"/>
  <c r="I31" i="10" s="1"/>
  <c r="H29" i="10"/>
  <c r="G29" i="10"/>
  <c r="G31" i="10" s="1"/>
  <c r="BX28" i="10"/>
  <c r="BS28" i="10"/>
  <c r="BN28" i="10"/>
  <c r="BI28" i="10"/>
  <c r="BD28" i="10"/>
  <c r="AY28" i="10"/>
  <c r="AT28" i="10"/>
  <c r="AO28" i="10"/>
  <c r="AJ28" i="10"/>
  <c r="AE28" i="10"/>
  <c r="Z28" i="10"/>
  <c r="U28" i="10"/>
  <c r="P28" i="10"/>
  <c r="K28" i="10"/>
  <c r="BX27" i="10"/>
  <c r="BS27" i="10"/>
  <c r="BN27" i="10"/>
  <c r="BI27" i="10"/>
  <c r="BD27" i="10"/>
  <c r="AY27" i="10"/>
  <c r="AT27" i="10"/>
  <c r="AO27" i="10"/>
  <c r="AJ27" i="10"/>
  <c r="AE27" i="10"/>
  <c r="Z27" i="10"/>
  <c r="U27" i="10"/>
  <c r="P27" i="10"/>
  <c r="K27" i="10"/>
  <c r="BX26" i="10"/>
  <c r="BS26" i="10"/>
  <c r="BN26" i="10"/>
  <c r="BI26" i="10"/>
  <c r="BD26" i="10"/>
  <c r="AY26" i="10"/>
  <c r="AT26" i="10"/>
  <c r="AO26" i="10"/>
  <c r="AJ26" i="10"/>
  <c r="AE26" i="10"/>
  <c r="Z26" i="10"/>
  <c r="U26" i="10"/>
  <c r="P26" i="10"/>
  <c r="K26" i="10"/>
  <c r="BX25" i="10"/>
  <c r="BS25" i="10"/>
  <c r="BN25" i="10"/>
  <c r="BI25" i="10"/>
  <c r="BD25" i="10"/>
  <c r="AY25" i="10"/>
  <c r="AT25" i="10"/>
  <c r="AO25" i="10"/>
  <c r="AJ25" i="10"/>
  <c r="AE25" i="10"/>
  <c r="Z25" i="10"/>
  <c r="U25" i="10"/>
  <c r="P25" i="10"/>
  <c r="K25" i="10"/>
  <c r="BX24" i="10"/>
  <c r="BS24" i="10"/>
  <c r="BN24" i="10"/>
  <c r="BI24" i="10"/>
  <c r="BD24" i="10"/>
  <c r="AY24" i="10"/>
  <c r="AT24" i="10"/>
  <c r="AO24" i="10"/>
  <c r="AJ24" i="10"/>
  <c r="AE24" i="10"/>
  <c r="Z24" i="10"/>
  <c r="U24" i="10"/>
  <c r="P24" i="10"/>
  <c r="K24" i="10"/>
  <c r="BX20" i="10"/>
  <c r="BS20" i="10"/>
  <c r="BN20" i="10"/>
  <c r="BI20" i="10"/>
  <c r="BD20" i="10"/>
  <c r="AY20" i="10"/>
  <c r="AT20" i="10"/>
  <c r="AO20" i="10"/>
  <c r="AJ20" i="10"/>
  <c r="AE20" i="10"/>
  <c r="Z20" i="10"/>
  <c r="U20" i="10"/>
  <c r="P20" i="10"/>
  <c r="K20" i="10"/>
  <c r="BX17" i="10"/>
  <c r="BS17" i="10"/>
  <c r="BN17" i="10"/>
  <c r="BI17" i="10"/>
  <c r="BD17" i="10"/>
  <c r="AY17" i="10"/>
  <c r="AT17" i="10"/>
  <c r="AO17" i="10"/>
  <c r="AJ17" i="10"/>
  <c r="AE17" i="10"/>
  <c r="Z17" i="10"/>
  <c r="U17" i="10"/>
  <c r="P17" i="10"/>
  <c r="K17" i="10"/>
  <c r="BX16" i="10"/>
  <c r="BS16" i="10"/>
  <c r="BN16" i="10"/>
  <c r="BI16" i="10"/>
  <c r="BD16" i="10"/>
  <c r="AY16" i="10"/>
  <c r="AT16" i="10"/>
  <c r="AO16" i="10"/>
  <c r="AJ16" i="10"/>
  <c r="AE16" i="10"/>
  <c r="Z16" i="10"/>
  <c r="U16" i="10"/>
  <c r="P16" i="10"/>
  <c r="K16" i="10"/>
  <c r="BX15" i="10"/>
  <c r="BS15" i="10"/>
  <c r="BN15" i="10"/>
  <c r="BI15" i="10"/>
  <c r="BD15" i="10"/>
  <c r="AY15" i="10"/>
  <c r="AT15" i="10"/>
  <c r="AO15" i="10"/>
  <c r="AJ15" i="10"/>
  <c r="AE15" i="10"/>
  <c r="Z15" i="10"/>
  <c r="U15" i="10"/>
  <c r="P15" i="10"/>
  <c r="K15" i="10"/>
  <c r="B15" i="10"/>
  <c r="B16" i="10" s="1"/>
  <c r="B17" i="10" s="1"/>
  <c r="B18" i="10" s="1"/>
  <c r="B20" i="10" s="1"/>
  <c r="B21" i="10" s="1"/>
  <c r="B24" i="10" s="1"/>
  <c r="B25" i="10" s="1"/>
  <c r="B26" i="10" s="1"/>
  <c r="B27" i="10" s="1"/>
  <c r="B28" i="10" s="1"/>
  <c r="B29" i="10" s="1"/>
  <c r="B30" i="10" s="1"/>
  <c r="B31" i="10" s="1"/>
  <c r="B32" i="10" s="1"/>
  <c r="B33" i="10" s="1"/>
  <c r="B36" i="10" s="1"/>
  <c r="B37" i="10" s="1"/>
  <c r="B38" i="10" s="1"/>
  <c r="B41" i="10" s="1"/>
  <c r="B42" i="10" s="1"/>
  <c r="B43" i="10" s="1"/>
  <c r="B44" i="10" s="1"/>
  <c r="B45" i="10" s="1"/>
  <c r="B46" i="10" s="1"/>
  <c r="B49" i="10" s="1"/>
  <c r="BX14" i="10"/>
  <c r="BS14" i="10"/>
  <c r="BN14" i="10"/>
  <c r="BI14" i="10"/>
  <c r="BD14" i="10"/>
  <c r="AY14" i="10"/>
  <c r="AT14" i="10"/>
  <c r="AO14" i="10"/>
  <c r="AJ14" i="10"/>
  <c r="AE14" i="10"/>
  <c r="Z14" i="10"/>
  <c r="U14" i="10"/>
  <c r="P14" i="10"/>
  <c r="K14" i="10"/>
  <c r="BX12" i="10"/>
  <c r="BS12" i="10"/>
  <c r="BN12" i="10"/>
  <c r="BI12" i="10"/>
  <c r="BD12" i="10"/>
  <c r="AY12" i="10"/>
  <c r="AT12" i="10"/>
  <c r="AO12" i="10"/>
  <c r="AJ12" i="10"/>
  <c r="AE12" i="10"/>
  <c r="Z12" i="10"/>
  <c r="U12" i="10"/>
  <c r="P12" i="10"/>
  <c r="K12" i="10"/>
  <c r="BX11" i="10"/>
  <c r="BS11" i="10"/>
  <c r="BN11" i="10"/>
  <c r="BI11" i="10"/>
  <c r="BD11" i="10"/>
  <c r="AY11" i="10"/>
  <c r="AT11" i="10"/>
  <c r="AO11" i="10"/>
  <c r="AJ11" i="10"/>
  <c r="AE11" i="10"/>
  <c r="Z11" i="10"/>
  <c r="U11" i="10"/>
  <c r="P11" i="10"/>
  <c r="K11" i="10"/>
  <c r="BX10" i="10"/>
  <c r="BS10" i="10"/>
  <c r="BN10" i="10"/>
  <c r="BI10" i="10"/>
  <c r="BD10" i="10"/>
  <c r="AY10" i="10"/>
  <c r="AT10" i="10"/>
  <c r="AO10" i="10"/>
  <c r="AJ10" i="10"/>
  <c r="AE10" i="10"/>
  <c r="Z10" i="10"/>
  <c r="U10" i="10"/>
  <c r="P10" i="10"/>
  <c r="K10" i="10"/>
  <c r="B10" i="10"/>
  <c r="B11" i="10" s="1"/>
  <c r="B12" i="10" s="1"/>
  <c r="BX9" i="10"/>
  <c r="BS9" i="10"/>
  <c r="BN9" i="10"/>
  <c r="BI9" i="10"/>
  <c r="BD9" i="10"/>
  <c r="AY9" i="10"/>
  <c r="AT9" i="10"/>
  <c r="AO9" i="10"/>
  <c r="AJ9" i="10"/>
  <c r="AE9" i="10"/>
  <c r="Z9" i="10"/>
  <c r="U9" i="10"/>
  <c r="P9" i="10"/>
  <c r="K9" i="10"/>
  <c r="N42" i="25" l="1"/>
  <c r="AU33" i="10"/>
  <c r="BE33" i="10"/>
  <c r="J25" i="48"/>
  <c r="J27" i="48"/>
  <c r="I33" i="10"/>
  <c r="I38" i="10" s="1"/>
  <c r="I49" i="10" s="1"/>
  <c r="M33" i="10"/>
  <c r="M38" i="10" s="1"/>
  <c r="M49" i="10" s="1"/>
  <c r="BA33" i="10"/>
  <c r="BA38" i="10" s="1"/>
  <c r="BA49" i="10" s="1"/>
  <c r="BF33" i="10"/>
  <c r="BF38" i="10" s="1"/>
  <c r="BF49" i="10" s="1"/>
  <c r="K24" i="17"/>
  <c r="O24" i="17"/>
  <c r="N41" i="25"/>
  <c r="BN29" i="10"/>
  <c r="N35" i="50" s="1"/>
  <c r="N37" i="50" s="1"/>
  <c r="BM33" i="10"/>
  <c r="BM38" i="10" s="1"/>
  <c r="BM49" i="10" s="1"/>
  <c r="BR33" i="10"/>
  <c r="BR38" i="10" s="1"/>
  <c r="BR49" i="10" s="1"/>
  <c r="J16" i="48"/>
  <c r="H33" i="48"/>
  <c r="O33" i="10"/>
  <c r="O38" i="10" s="1"/>
  <c r="O49" i="10" s="1"/>
  <c r="Z29" i="10"/>
  <c r="Y33" i="10"/>
  <c r="Y38" i="10" s="1"/>
  <c r="Y49" i="10" s="1"/>
  <c r="AD33" i="10"/>
  <c r="AD38" i="10" s="1"/>
  <c r="AD49" i="10" s="1"/>
  <c r="BX29" i="10"/>
  <c r="P35" i="50" s="1"/>
  <c r="P37" i="50" s="1"/>
  <c r="U21" i="10"/>
  <c r="BS21" i="10"/>
  <c r="BC33" i="10"/>
  <c r="BC38" i="10" s="1"/>
  <c r="BC49" i="10" s="1"/>
  <c r="K46" i="10"/>
  <c r="AJ46" i="10"/>
  <c r="AO46" i="10"/>
  <c r="BD46" i="10"/>
  <c r="I24" i="17"/>
  <c r="M24" i="17"/>
  <c r="K43" i="25"/>
  <c r="N40" i="25"/>
  <c r="BJ31" i="10"/>
  <c r="BN31" i="10" s="1"/>
  <c r="BS29" i="10"/>
  <c r="O35" i="50" s="1"/>
  <c r="O37" i="50" s="1"/>
  <c r="AE29" i="10"/>
  <c r="H24" i="17"/>
  <c r="L24" i="17"/>
  <c r="J43" i="25"/>
  <c r="BX18" i="10"/>
  <c r="T49" i="10"/>
  <c r="W33" i="10"/>
  <c r="W38" i="10" s="1"/>
  <c r="W49" i="10" s="1"/>
  <c r="AL33" i="10"/>
  <c r="AL38" i="10" s="1"/>
  <c r="AL49" i="10" s="1"/>
  <c r="BT31" i="10"/>
  <c r="BT33" i="10" s="1"/>
  <c r="H31" i="47"/>
  <c r="H29" i="47" s="1"/>
  <c r="H30" i="47" s="1"/>
  <c r="M35" i="54"/>
  <c r="M45" i="54"/>
  <c r="M28" i="34"/>
  <c r="K39" i="58"/>
  <c r="AY39" i="58"/>
  <c r="BD39" i="58"/>
  <c r="BS39" i="58"/>
  <c r="AT39" i="59"/>
  <c r="BD39" i="59"/>
  <c r="J33" i="10"/>
  <c r="J38" i="10" s="1"/>
  <c r="J49" i="10" s="1"/>
  <c r="P21" i="10"/>
  <c r="BH33" i="10"/>
  <c r="BH38" i="10" s="1"/>
  <c r="BH49" i="10" s="1"/>
  <c r="AX33" i="10"/>
  <c r="AX38" i="10" s="1"/>
  <c r="AX49" i="10" s="1"/>
  <c r="AS33" i="10"/>
  <c r="AS38" i="10" s="1"/>
  <c r="AS49" i="10" s="1"/>
  <c r="AN33" i="10"/>
  <c r="AN38" i="10" s="1"/>
  <c r="AN49" i="10" s="1"/>
  <c r="AI33" i="10"/>
  <c r="AI38" i="10" s="1"/>
  <c r="AI49" i="10" s="1"/>
  <c r="I33" i="48"/>
  <c r="I30" i="48"/>
  <c r="AE39" i="58"/>
  <c r="U39" i="59"/>
  <c r="AE39" i="59"/>
  <c r="AJ39" i="59"/>
  <c r="K39" i="59"/>
  <c r="AB33" i="10"/>
  <c r="BK33" i="10"/>
  <c r="BK38" i="10" s="1"/>
  <c r="BK49" i="10" s="1"/>
  <c r="BO31" i="10"/>
  <c r="BO33" i="10" s="1"/>
  <c r="P46" i="10"/>
  <c r="U46" i="10"/>
  <c r="Z46" i="10"/>
  <c r="AE46" i="10"/>
  <c r="AT46" i="10"/>
  <c r="AY46" i="10"/>
  <c r="BI46" i="10"/>
  <c r="BN46" i="10"/>
  <c r="BS46" i="10"/>
  <c r="BX46" i="10"/>
  <c r="J24" i="17"/>
  <c r="N24" i="17"/>
  <c r="BN21" i="10"/>
  <c r="AA33" i="10"/>
  <c r="AA38" i="10" s="1"/>
  <c r="AA49" i="10" s="1"/>
  <c r="I31" i="48"/>
  <c r="H31" i="48"/>
  <c r="I32" i="48"/>
  <c r="P39" i="59"/>
  <c r="BX39" i="59"/>
  <c r="AE31" i="10"/>
  <c r="BW33" i="10"/>
  <c r="BW38" i="10" s="1"/>
  <c r="BW49" i="10" s="1"/>
  <c r="AB38" i="10"/>
  <c r="AB49" i="10" s="1"/>
  <c r="M43" i="25"/>
  <c r="M35" i="34"/>
  <c r="U39" i="58"/>
  <c r="AT39" i="58"/>
  <c r="BX39" i="58"/>
  <c r="V31" i="10"/>
  <c r="V33" i="10" s="1"/>
  <c r="Z18" i="10"/>
  <c r="K45" i="20"/>
  <c r="M45" i="34"/>
  <c r="P39" i="58"/>
  <c r="AO39" i="58"/>
  <c r="BN39" i="58"/>
  <c r="BI39" i="59"/>
  <c r="AJ18" i="10"/>
  <c r="AO39" i="59"/>
  <c r="BN39" i="59"/>
  <c r="K21" i="10"/>
  <c r="N33" i="10"/>
  <c r="N38" i="10" s="1"/>
  <c r="N49" i="10" s="1"/>
  <c r="Z21" i="10"/>
  <c r="BV33" i="10"/>
  <c r="BV38" i="10" s="1"/>
  <c r="BV49" i="10" s="1"/>
  <c r="BQ33" i="10"/>
  <c r="BQ38" i="10" s="1"/>
  <c r="BQ49" i="10" s="1"/>
  <c r="BL33" i="10"/>
  <c r="BL38" i="10" s="1"/>
  <c r="BL49" i="10" s="1"/>
  <c r="BD21" i="10"/>
  <c r="AY21" i="10"/>
  <c r="AR33" i="10"/>
  <c r="AR38" i="10" s="1"/>
  <c r="AR49" i="10" s="1"/>
  <c r="AM33" i="10"/>
  <c r="AM38" i="10" s="1"/>
  <c r="AM49" i="10" s="1"/>
  <c r="AJ21" i="10"/>
  <c r="AC33" i="10"/>
  <c r="AC38" i="10" s="1"/>
  <c r="AC49" i="10" s="1"/>
  <c r="M28" i="54"/>
  <c r="AJ39" i="58"/>
  <c r="BI39" i="58"/>
  <c r="Z39" i="59"/>
  <c r="L33" i="10"/>
  <c r="P31" i="10"/>
  <c r="R31" i="10"/>
  <c r="R33" i="10" s="1"/>
  <c r="R38" i="10" s="1"/>
  <c r="R49" i="10" s="1"/>
  <c r="U29" i="10"/>
  <c r="AF33" i="10"/>
  <c r="AQ31" i="10"/>
  <c r="AQ33" i="10" s="1"/>
  <c r="AQ38" i="10" s="1"/>
  <c r="AQ49" i="10" s="1"/>
  <c r="AT29" i="10"/>
  <c r="AV31" i="10"/>
  <c r="AY29" i="10"/>
  <c r="K35" i="50" s="1"/>
  <c r="K37" i="50" s="1"/>
  <c r="AZ31" i="10"/>
  <c r="BD29" i="10"/>
  <c r="L35" i="50" s="1"/>
  <c r="L37" i="50" s="1"/>
  <c r="BE38" i="10"/>
  <c r="H31" i="10"/>
  <c r="H33" i="10" s="1"/>
  <c r="H38" i="10" s="1"/>
  <c r="H49" i="10" s="1"/>
  <c r="K29" i="10"/>
  <c r="AK31" i="10"/>
  <c r="AO29" i="10"/>
  <c r="BP33" i="10"/>
  <c r="BU33" i="10"/>
  <c r="BX31" i="10"/>
  <c r="AU38" i="10"/>
  <c r="Q33" i="10"/>
  <c r="P29" i="10"/>
  <c r="AG31" i="10"/>
  <c r="AG33" i="10" s="1"/>
  <c r="AG38" i="10" s="1"/>
  <c r="AG49" i="10" s="1"/>
  <c r="AJ29" i="10"/>
  <c r="BG31" i="10"/>
  <c r="BI31" i="10" s="1"/>
  <c r="BI29" i="10"/>
  <c r="M35" i="50" s="1"/>
  <c r="M37" i="50" s="1"/>
  <c r="S33" i="10"/>
  <c r="S38" i="10" s="1"/>
  <c r="S49" i="10" s="1"/>
  <c r="M18" i="34"/>
  <c r="H45" i="34"/>
  <c r="AP33" i="10"/>
  <c r="BT38" i="10"/>
  <c r="AW33" i="10"/>
  <c r="AW38" i="10" s="1"/>
  <c r="AW49" i="10" s="1"/>
  <c r="BS18" i="10"/>
  <c r="BN18" i="10"/>
  <c r="AY18" i="10"/>
  <c r="AO18" i="10"/>
  <c r="K18" i="10"/>
  <c r="AT18" i="10"/>
  <c r="X33" i="10"/>
  <c r="X38" i="10" s="1"/>
  <c r="X49" i="10" s="1"/>
  <c r="AH33" i="10"/>
  <c r="AH38" i="10" s="1"/>
  <c r="AH49" i="10" s="1"/>
  <c r="I8" i="22"/>
  <c r="J7" i="22"/>
  <c r="J24" i="48"/>
  <c r="H30" i="48"/>
  <c r="J26" i="48"/>
  <c r="H32" i="48"/>
  <c r="AE21" i="10"/>
  <c r="G33" i="10"/>
  <c r="BB33" i="10"/>
  <c r="BB38" i="10" s="1"/>
  <c r="BB49" i="10" s="1"/>
  <c r="I23" i="47"/>
  <c r="J23" i="47" s="1"/>
  <c r="H24" i="47" s="1"/>
  <c r="J24" i="47" s="1"/>
  <c r="J13" i="47"/>
  <c r="M18" i="54"/>
  <c r="AY39" i="59"/>
  <c r="P18" i="10"/>
  <c r="AT21" i="10"/>
  <c r="AO21" i="10"/>
  <c r="BI18" i="10"/>
  <c r="BD18" i="10"/>
  <c r="BX21" i="10"/>
  <c r="BI21" i="10"/>
  <c r="AE18" i="10"/>
  <c r="U18" i="10"/>
  <c r="Z39" i="58"/>
  <c r="BS39" i="59"/>
  <c r="N25" i="25"/>
  <c r="N36" i="25"/>
  <c r="K47" i="20"/>
  <c r="L43" i="25"/>
  <c r="Q35" i="50" l="1"/>
  <c r="Q37" i="50" s="1"/>
  <c r="BJ33" i="10"/>
  <c r="BN33" i="10" s="1"/>
  <c r="J33" i="48"/>
  <c r="J31" i="47"/>
  <c r="AE49" i="10"/>
  <c r="J32" i="48"/>
  <c r="BO38" i="10"/>
  <c r="BO49" i="10" s="1"/>
  <c r="N43" i="25"/>
  <c r="AJ31" i="10"/>
  <c r="Z31" i="10"/>
  <c r="K31" i="10"/>
  <c r="J30" i="48"/>
  <c r="U31" i="10"/>
  <c r="BS31" i="10"/>
  <c r="J31" i="48"/>
  <c r="BG33" i="10"/>
  <c r="BI33" i="10" s="1"/>
  <c r="AE33" i="10"/>
  <c r="AE38" i="10"/>
  <c r="I9" i="22"/>
  <c r="J9" i="22" s="1"/>
  <c r="J8" i="22"/>
  <c r="BE49" i="10"/>
  <c r="AV33" i="10"/>
  <c r="AY31" i="10"/>
  <c r="Z33" i="10"/>
  <c r="V38" i="10"/>
  <c r="K33" i="10"/>
  <c r="G38" i="10"/>
  <c r="U33" i="10"/>
  <c r="Q38" i="10"/>
  <c r="AT31" i="10"/>
  <c r="BS33" i="10"/>
  <c r="BP38" i="10"/>
  <c r="BT49" i="10"/>
  <c r="AZ33" i="10"/>
  <c r="BD31" i="10"/>
  <c r="J30" i="47"/>
  <c r="I32" i="47" s="1"/>
  <c r="AU49" i="10"/>
  <c r="I24" i="47"/>
  <c r="AT33" i="10"/>
  <c r="AP38" i="10"/>
  <c r="BX33" i="10"/>
  <c r="BU38" i="10"/>
  <c r="BU49" i="10" s="1"/>
  <c r="AK33" i="10"/>
  <c r="AO31" i="10"/>
  <c r="AJ33" i="10"/>
  <c r="AF38" i="10"/>
  <c r="L38" i="10"/>
  <c r="P33" i="10"/>
  <c r="BJ38" i="10" l="1"/>
  <c r="BN38" i="10" s="1"/>
  <c r="BG38" i="10"/>
  <c r="BG49" i="10" s="1"/>
  <c r="BI49" i="10" s="1"/>
  <c r="BX38" i="10"/>
  <c r="BD33" i="10"/>
  <c r="AZ38" i="10"/>
  <c r="H32" i="47"/>
  <c r="J32" i="47" s="1"/>
  <c r="BP49" i="10"/>
  <c r="BS49" i="10" s="1"/>
  <c r="BS38" i="10"/>
  <c r="Z38" i="10"/>
  <c r="V49" i="10"/>
  <c r="Z49" i="10" s="1"/>
  <c r="P38" i="10"/>
  <c r="L49" i="10"/>
  <c r="P49" i="10" s="1"/>
  <c r="AK38" i="10"/>
  <c r="AO33" i="10"/>
  <c r="K38" i="10"/>
  <c r="G49" i="10"/>
  <c r="K49" i="10" s="1"/>
  <c r="AP49" i="10"/>
  <c r="AT49" i="10" s="1"/>
  <c r="AT38" i="10"/>
  <c r="Q49" i="10"/>
  <c r="U49" i="10" s="1"/>
  <c r="U38" i="10"/>
  <c r="AJ38" i="10"/>
  <c r="AF49" i="10"/>
  <c r="AJ49" i="10" s="1"/>
  <c r="BX49" i="10"/>
  <c r="AV38" i="10"/>
  <c r="AY33" i="10"/>
  <c r="BJ49" i="10" l="1"/>
  <c r="BN49" i="10" s="1"/>
  <c r="BI38" i="10"/>
  <c r="BD38" i="10"/>
  <c r="AZ49" i="10"/>
  <c r="BD49" i="10" s="1"/>
  <c r="AV49" i="10"/>
  <c r="AY49" i="10" s="1"/>
  <c r="AY38" i="10"/>
  <c r="AO38" i="10"/>
  <c r="AK49" i="10"/>
  <c r="AO49" i="10" s="1"/>
</calcChain>
</file>

<file path=xl/sharedStrings.xml><?xml version="1.0" encoding="utf-8"?>
<sst xmlns="http://schemas.openxmlformats.org/spreadsheetml/2006/main" count="5882" uniqueCount="1700">
  <si>
    <t>Company name</t>
  </si>
  <si>
    <t>Data validation</t>
  </si>
  <si>
    <t>Line description</t>
  </si>
  <si>
    <t>Item reference</t>
  </si>
  <si>
    <t>Units</t>
  </si>
  <si>
    <t>DPs</t>
  </si>
  <si>
    <t>2018-19</t>
  </si>
  <si>
    <t>2019-20</t>
  </si>
  <si>
    <t>2020-21</t>
  </si>
  <si>
    <t>2021-22</t>
  </si>
  <si>
    <t>2022-23</t>
  </si>
  <si>
    <t>2023-24</t>
  </si>
  <si>
    <t>2024-25</t>
  </si>
  <si>
    <t>2020-25</t>
  </si>
  <si>
    <t>Validation description</t>
  </si>
  <si>
    <t>A</t>
  </si>
  <si>
    <t>£m</t>
  </si>
  <si>
    <t>B</t>
  </si>
  <si>
    <t>C</t>
  </si>
  <si>
    <t>%</t>
  </si>
  <si>
    <t>D</t>
  </si>
  <si>
    <t>E</t>
  </si>
  <si>
    <t>F</t>
  </si>
  <si>
    <t>KEY</t>
  </si>
  <si>
    <t>Input</t>
  </si>
  <si>
    <t>Copy</t>
  </si>
  <si>
    <t>Calculation</t>
  </si>
  <si>
    <t>Pre populated</t>
  </si>
  <si>
    <t>Line</t>
  </si>
  <si>
    <t>Definition</t>
  </si>
  <si>
    <t>For the 12 months ended 31 March 2012</t>
  </si>
  <si>
    <t>For the 12 months ended 31 March 2013</t>
  </si>
  <si>
    <t>For the 12 months ended 31 March 2014</t>
  </si>
  <si>
    <t>For the 12 months ended 31 March 2015</t>
  </si>
  <si>
    <t>For the 12 months ended 31 March 2016</t>
  </si>
  <si>
    <t>For the 12 months ended 31 March 2017</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</si>
  <si>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</si>
  <si>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</si>
  <si>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</si>
  <si>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</si>
  <si>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</si>
  <si>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</si>
  <si>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</si>
  <si>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</si>
  <si>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Water resources</t>
  </si>
  <si>
    <t>Raw water distribution</t>
  </si>
  <si>
    <t>Water treatment</t>
  </si>
  <si>
    <t>Treated water distribution</t>
  </si>
  <si>
    <t>Total</t>
  </si>
  <si>
    <t>Operating expenditure (excluding Atypical expenditure)</t>
  </si>
  <si>
    <t>Power</t>
  </si>
  <si>
    <t>Income treated as negative expenditure</t>
  </si>
  <si>
    <t>Astraction Charges / Discharge consent</t>
  </si>
  <si>
    <t>Bulk supply</t>
  </si>
  <si>
    <t>Other operating expenditure</t>
  </si>
  <si>
    <t>Local authority and Cumulo rates</t>
  </si>
  <si>
    <t>Total operating expenditure excluding third party services</t>
  </si>
  <si>
    <t>Third party services</t>
  </si>
  <si>
    <t>Total operating expenditure</t>
  </si>
  <si>
    <t>Capital Expenditure (excluding Atypical expenditure)</t>
  </si>
  <si>
    <t>Infrastructure network reinforcement</t>
  </si>
  <si>
    <t>Total gross capital expenditure excluding third party services</t>
  </si>
  <si>
    <t>Total gross capital expenditure</t>
  </si>
  <si>
    <t>Totex</t>
  </si>
  <si>
    <t>Cash Expenditure (excluding Atypical expenditure)</t>
  </si>
  <si>
    <t>Pension deficit recovery payments</t>
  </si>
  <si>
    <t>Other cash items</t>
  </si>
  <si>
    <t>Totex including cash items</t>
  </si>
  <si>
    <t>Atypical expenditure</t>
  </si>
  <si>
    <t>Item 1</t>
  </si>
  <si>
    <t>Item 2</t>
  </si>
  <si>
    <t>Item 3</t>
  </si>
  <si>
    <t>Item 4</t>
  </si>
  <si>
    <t>Item 5</t>
  </si>
  <si>
    <t>Total atypical expenditure</t>
  </si>
  <si>
    <t xml:space="preserve">Total expenditure </t>
  </si>
  <si>
    <t>Total Expenditure</t>
  </si>
  <si>
    <t>WS1 guidance and line definitions</t>
  </si>
  <si>
    <t>All energy costs, including the climate change levy and the carbon reduction commitment.  Any cost savings from power generated internally should be netted off these costs.</t>
  </si>
  <si>
    <t xml:space="preserve">Income received sales which are external to the appointed business and which directly relate to the water processes. It should be input as a negative number. This will include;
Electricity sales from sources such as Hydro, PV and wind to external parties.
Electricity sales from back-up generators under the National Grid ‘STOR’
</t>
  </si>
  <si>
    <t>Total cost of service charges by the environment agency or canal and river trust for discharge consents.</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</si>
  <si>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</si>
  <si>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</si>
  <si>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</si>
  <si>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(ie. excluding interest, taxation and LA rates). </t>
  </si>
  <si>
    <t>The cost of local authority rates. This should include both the local authority rates and cumulo rates</t>
  </si>
  <si>
    <t>Total operating costs excluding third party services.   The sum of lines 1 to 8.</t>
  </si>
  <si>
    <t>Operating expenditure for providing third party services. See appendix 1of RAG 4.06</t>
  </si>
  <si>
    <t xml:space="preserve">Total operating expenditure for the wholesale business only within each business category. The sum of lines 9 and 10. </t>
  </si>
  <si>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</si>
  <si>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</si>
  <si>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Any capital expenditure on infrastructure assets other than defined in line 12 excluding third party capex.</t>
  </si>
  <si>
    <t>Any capital expenditure on non-infrastructure assets other than defined in line 13 excluding third party capex.</t>
  </si>
  <si>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</si>
  <si>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t>Total gross capital expenditure excluding third party services -  the sum of lines 12 to 16.</t>
  </si>
  <si>
    <t xml:space="preserve">Capital expenditure for providing third party services. </t>
  </si>
  <si>
    <t>The sum of lines 17 and 18.</t>
  </si>
  <si>
    <t>The sum of lines 11  and 19 minus 20.</t>
  </si>
  <si>
    <t>Actual pension deficit recovery payments including costs capitalised and any group recharges for pension deficit costs.</t>
  </si>
  <si>
    <t>Other cash items not including in the accounting charge.</t>
  </si>
  <si>
    <t>The sum of lines 21 to 23.</t>
  </si>
  <si>
    <t>25-29</t>
  </si>
  <si>
    <t>Specify any atypical expenditure included in the lines above (to be defined by company in item description).</t>
  </si>
  <si>
    <t>Sum of lines 25 to 29</t>
  </si>
  <si>
    <t>Sum of lines 24 and 30</t>
  </si>
  <si>
    <t>2011-12</t>
  </si>
  <si>
    <t>2012-13</t>
  </si>
  <si>
    <t>2013-14</t>
  </si>
  <si>
    <t>2015-16</t>
  </si>
  <si>
    <t>2016-17</t>
  </si>
  <si>
    <t>2017- 2018</t>
  </si>
  <si>
    <t>2018-2019</t>
  </si>
  <si>
    <t>2019-2020</t>
  </si>
  <si>
    <t>2020-2021</t>
  </si>
  <si>
    <t>2021-2022</t>
  </si>
  <si>
    <t>2022-2023</t>
  </si>
  <si>
    <t>2023-2024</t>
  </si>
  <si>
    <t>2024-2025</t>
  </si>
  <si>
    <t>Enhancement expenditure by purpose</t>
  </si>
  <si>
    <t>Addressing low pressure</t>
  </si>
  <si>
    <t>W3002</t>
  </si>
  <si>
    <t>Improving taste / odour / colour</t>
  </si>
  <si>
    <t>W3003</t>
  </si>
  <si>
    <t>Meeting lead standards</t>
  </si>
  <si>
    <t>W3006</t>
  </si>
  <si>
    <t>Supply side enhancements to the supply/demand balance (dry year critical / peak conditions)</t>
  </si>
  <si>
    <t>Supply side enhancements to the supply/demand balance (dry year annual average conditions)</t>
  </si>
  <si>
    <t>Demand side enhancements to the supply/demand balance (dry year critical / peak conditions)</t>
  </si>
  <si>
    <t>Demand side enhancements to the supply/demand balance (dry year annual average conditions)</t>
  </si>
  <si>
    <t>New developments</t>
  </si>
  <si>
    <t>W3009</t>
  </si>
  <si>
    <t>Investment to address raw water deterioration (THM, nitrates, Crypto, pesticides, others)</t>
  </si>
  <si>
    <t>W3010</t>
  </si>
  <si>
    <t>Resilience</t>
  </si>
  <si>
    <t>W3011</t>
  </si>
  <si>
    <t>SEMD</t>
  </si>
  <si>
    <t>W3012</t>
  </si>
  <si>
    <t>Improvements to river flows</t>
  </si>
  <si>
    <t>WS2 guidance and line definitions</t>
  </si>
  <si>
    <t>Definitions</t>
  </si>
  <si>
    <t>Capital expenditure to enhance the supply/demand balance. Includes expenditure associated with schemes to deliver supply side (resource and production options) enhancements to supply demand capacity in dry year critical / peak conditions</t>
  </si>
  <si>
    <t>Capital expenditure to enhance the supply/demand balance. Includes expenditure associated with schemes to deliver supply side (resource and production options) enhancements to supply demand capacity in dry year annual average conditions.</t>
  </si>
  <si>
    <t>Capital expenditure to enhance the supply/demand balance. Includes expenditure associated with schemes to deliver demand side (distribution and customer options) enhancements to supply demand capacity in dry year critical / peak conditions</t>
  </si>
  <si>
    <t>Capital expenditure to enhance the supply / demand balance. Includes expenditure associated with schemes to deliver demand side (distribution and customer options) enhancements to supply demand capacity in dry year annual average conditions</t>
  </si>
  <si>
    <t>Cumulative 2011-12</t>
  </si>
  <si>
    <t>Cumulative 2012-13</t>
  </si>
  <si>
    <t>Cumulative 2013-14</t>
  </si>
  <si>
    <t>Cumulative 2014-15</t>
  </si>
  <si>
    <t>Cumulative 2015-16</t>
  </si>
  <si>
    <t>Cumulative 2016-17</t>
  </si>
  <si>
    <t>Cumulative 2017-18</t>
  </si>
  <si>
    <t>Cumulative 2018-19</t>
  </si>
  <si>
    <t>Cumulative 2019-20</t>
  </si>
  <si>
    <t>Cumulative 2020-21</t>
  </si>
  <si>
    <t>Cumulative 2021-22</t>
  </si>
  <si>
    <t>Cumulative 2023-24</t>
  </si>
  <si>
    <t>Cumulative 2024-25</t>
  </si>
  <si>
    <t>WS2a guidance and line definitions</t>
  </si>
  <si>
    <t>2014-15</t>
  </si>
  <si>
    <t>2017-18</t>
  </si>
  <si>
    <t>BN2110</t>
  </si>
  <si>
    <t>000s</t>
  </si>
  <si>
    <t>BN2115</t>
  </si>
  <si>
    <t>BN2210</t>
  </si>
  <si>
    <t>BN2100</t>
  </si>
  <si>
    <t>BN2200</t>
  </si>
  <si>
    <t>BP3405</t>
  </si>
  <si>
    <t>BP3400</t>
  </si>
  <si>
    <t>BN1765</t>
  </si>
  <si>
    <t>Number of meter optants</t>
  </si>
  <si>
    <t>BN1715</t>
  </si>
  <si>
    <t>Number of selective meters installed</t>
  </si>
  <si>
    <t>BN1711</t>
  </si>
  <si>
    <t>Total population served</t>
  </si>
  <si>
    <t>BN2590</t>
  </si>
  <si>
    <t>BN11630</t>
  </si>
  <si>
    <t>BN11640</t>
  </si>
  <si>
    <t>Company area</t>
  </si>
  <si>
    <t>km2</t>
  </si>
  <si>
    <t>WS3 guidance and line definitions</t>
  </si>
  <si>
    <t>Area of company in km2</t>
  </si>
  <si>
    <t>Number of lead communication pipes replaced for water quality</t>
  </si>
  <si>
    <t>BN1231</t>
  </si>
  <si>
    <t>nr</t>
  </si>
  <si>
    <t>Total supply side enhancements to the supply demand balance (dry year critical / peak conditions)</t>
  </si>
  <si>
    <t>Ml/d</t>
  </si>
  <si>
    <t>Total supply side enhancements to the supply demand balance (dry year annual average conditions)</t>
  </si>
  <si>
    <t>Total demand side enhancements to the supply demand balance (dry year critical / peak conditions)</t>
  </si>
  <si>
    <t>Total demand side enhancements to the supply demand balance (dry year annual average conditions)</t>
  </si>
  <si>
    <t>kWh</t>
  </si>
  <si>
    <t>Peak factor</t>
  </si>
  <si>
    <t>Ml</t>
  </si>
  <si>
    <t>WS4 guidance and line definitions</t>
  </si>
  <si>
    <t>The total number of lead communication pipes replaced for quality reasons (as a result of the lead quality programme to deal with the revised Drinking Water Regulations). All replacement activity under quality, must have been confirmed by DWI in the schedule of works attached to a legally binding instrument of works. This must be consistent with the programme of work funded under the PR09 water quality enhancement programme (annex 4) updated where appropriate under the AMP5 change protocol. Include all lead communication pipes which are replaced at customers' request under Regulation 30(4)(b) of the Water Supply (Water Quality) Regulations 2000.</t>
  </si>
  <si>
    <t xml:space="preserve">Incremental supply side improvements delivered during the reporting year to the dry year critical / peak period supply demand balance as at the start of the reporting year. The reported value should account for all water resource zones. Where dry year critical / peak conditions have not been presented in the current WRMP for a specific zone, the dry year annual average conditions should be substituted. Supply side enhancements should include all resource and production options. Interpretation of resource and production options, dycp and dyaa should align with water resources management plan guidance.                                                            </t>
  </si>
  <si>
    <t>Measure of energy usage (electricity, gas, liquid fuels) by the network plus business units (irrespective of the power source). Energy usage should be measured NET i.e. imported + self-generated. No account should be taken of self-generated energy that is exported. Fleet transport and standby generation should be included as should an allowance for administrative buildings and head office function.</t>
  </si>
  <si>
    <t>DWI measure</t>
  </si>
  <si>
    <t>The variance between actual leakage and sustainable economic level of leakage. Leakage below the sustainable economic level will have a negative value.</t>
  </si>
  <si>
    <t>Unit</t>
  </si>
  <si>
    <t>Other expenditure</t>
  </si>
  <si>
    <t>Number FTEs consistent with line 1</t>
  </si>
  <si>
    <t>Number FTEs consistent with line 2</t>
  </si>
  <si>
    <t>Costs asscociated with Traffic Management Act</t>
  </si>
  <si>
    <t>Service charges</t>
  </si>
  <si>
    <t>Canal &amp; River Trust service charges and discharge consents</t>
  </si>
  <si>
    <t>Environment Agency service charges/ discharge consents</t>
  </si>
  <si>
    <t>Other service charges / permits</t>
  </si>
  <si>
    <t>Statutory water softening</t>
  </si>
  <si>
    <t>WS5 guidance and line definitions</t>
  </si>
  <si>
    <t xml:space="preserve">The gross salaries and wages of all employees directly attributable to the water service (water resources, raw water distribution, water treatment and treated water distribution), including payments resulting from bonus and profit-related payment schemes, employer’s National Insurance contributions, superannuation, pension liabilities, sick pay, sickness benefits, private health insurance, retirement awards, death in service benefits, paid leave, subsistence, travel, entertaining and conference expenses. The costs should include temporary/agency staff directly employed by the company, but should exclude the cost of contractors. </t>
  </si>
  <si>
    <t>The gross salaries and wages of all general and support (G&amp;S) employees indirectly attributed the water service. Where possible, such expenditure should be attributed on a causal basis, otherwise it should be apportioned in proportion to direct costs.  Gross salaries and wages include payments resulting from bonus and profit-related payment schemes, employer’s National Insurance contributions, superannuation, pension liabilities, sick pay, sickness benefits, private health insurance, retirement awards, death in service benefits, paid leave, subsistence, travel, entertaining and conference expenses. The costs should include temporary/agency staff directly employed by the company, but should exclude the cost of contractors. See below for a description of general and support activities.</t>
  </si>
  <si>
    <t xml:space="preserve">Number of full time equivalents consistent with the employment costs reported in line 1 and averaged over the year.  </t>
  </si>
  <si>
    <t>Number of full time equivalents consistent with the employment costs reported in line 2 and averaged over the year.</t>
  </si>
  <si>
    <t xml:space="preserve">Costs of permits associated with the Traffic Management Act.   </t>
  </si>
  <si>
    <t>Costs associated with Canal &amp; River Trust service charges and discharge consents.</t>
  </si>
  <si>
    <t>Costs associated with Environment Agency service charges / discharge consents.</t>
  </si>
  <si>
    <t>Costs associated with other service charges / discharge consents.</t>
  </si>
  <si>
    <t>Costs associated with statutory requirements for the softening of water.</t>
  </si>
  <si>
    <t>Water wholesale local authority rates</t>
  </si>
  <si>
    <r>
      <t>Water wholesale business rates charge for current year</t>
    </r>
    <r>
      <rPr>
        <b/>
        <sz val="10"/>
        <rFont val="Arial"/>
        <family val="2"/>
      </rPr>
      <t xml:space="preserve"> before</t>
    </r>
    <r>
      <rPr>
        <sz val="10"/>
        <rFont val="Arial"/>
        <family val="2"/>
      </rPr>
      <t xml:space="preserve"> transitional relief</t>
    </r>
  </si>
  <si>
    <t>W22001</t>
  </si>
  <si>
    <t>Water wholesale business rates transitional relief</t>
  </si>
  <si>
    <t>W22002</t>
  </si>
  <si>
    <r>
      <t xml:space="preserve">Water wholesale business rates charge for current year </t>
    </r>
    <r>
      <rPr>
        <b/>
        <sz val="10"/>
        <rFont val="Arial"/>
        <family val="2"/>
      </rPr>
      <t>after</t>
    </r>
    <r>
      <rPr>
        <sz val="10"/>
        <rFont val="Arial"/>
        <family val="2"/>
      </rPr>
      <t xml:space="preserve"> transitional relief</t>
    </r>
  </si>
  <si>
    <t>W22003</t>
  </si>
  <si>
    <t>Adjustments to water wholesale business rates charge for prior years</t>
  </si>
  <si>
    <t>W22004</t>
  </si>
  <si>
    <t>[Other water wholesale business rates adjustments 1]</t>
  </si>
  <si>
    <t>W22005</t>
  </si>
  <si>
    <t>[Other water wholesale business rates adjustments 2]</t>
  </si>
  <si>
    <t>W22006</t>
  </si>
  <si>
    <t>[Other water wholesale business rates adjustments 3]</t>
  </si>
  <si>
    <t>W22007</t>
  </si>
  <si>
    <t xml:space="preserve">Water wholesale business rates per Business Plan </t>
  </si>
  <si>
    <t>W22008</t>
  </si>
  <si>
    <t>Analysis of change in charge before transitional relief</t>
  </si>
  <si>
    <t>Change in water wholesale business rates costs from prior year</t>
  </si>
  <si>
    <t>W22009</t>
  </si>
  <si>
    <t>Change in water wholesale business rates costs due to the impact of the 2015 revaluation</t>
  </si>
  <si>
    <t>W22010</t>
  </si>
  <si>
    <t>Change in water wholesale business rates costs due to change in asset stock</t>
  </si>
  <si>
    <t>W22011</t>
  </si>
  <si>
    <t>[Change in water wholesale business rates costs due to other 1]</t>
  </si>
  <si>
    <t>W22012</t>
  </si>
  <si>
    <t>[Change in water wholesale business rates costs due to other 2]</t>
  </si>
  <si>
    <t>W22013</t>
  </si>
  <si>
    <t>W22014</t>
  </si>
  <si>
    <r>
      <t xml:space="preserve">Change in water wholesale business rates charge </t>
    </r>
    <r>
      <rPr>
        <b/>
        <sz val="10"/>
        <rFont val="Arial"/>
        <family val="2"/>
      </rPr>
      <t>before</t>
    </r>
    <r>
      <rPr>
        <sz val="10"/>
        <rFont val="Arial"/>
        <family val="2"/>
      </rPr>
      <t xml:space="preserve"> transitional relief</t>
    </r>
  </si>
  <si>
    <t>W22015</t>
  </si>
  <si>
    <t>WS7 guidance and line definitions</t>
  </si>
  <si>
    <t>Description</t>
  </si>
  <si>
    <t>2004-05</t>
  </si>
  <si>
    <t>2005-06</t>
  </si>
  <si>
    <t>2006-07</t>
  </si>
  <si>
    <t>2007-08</t>
  </si>
  <si>
    <t>2008-09</t>
  </si>
  <si>
    <t>2009-10</t>
  </si>
  <si>
    <t>2010-11</t>
  </si>
  <si>
    <t>W11A01D14</t>
  </si>
  <si>
    <t>Text</t>
  </si>
  <si>
    <t>W11A01D15</t>
  </si>
  <si>
    <t>Historic total expenditure</t>
  </si>
  <si>
    <t>W11A01D09</t>
  </si>
  <si>
    <t>G</t>
  </si>
  <si>
    <t>H</t>
  </si>
  <si>
    <t>I</t>
  </si>
  <si>
    <t>J</t>
  </si>
  <si>
    <t>K</t>
  </si>
  <si>
    <t>L</t>
  </si>
  <si>
    <t>M</t>
  </si>
  <si>
    <t>N</t>
  </si>
  <si>
    <t>O</t>
  </si>
  <si>
    <t>P</t>
  </si>
  <si>
    <t xml:space="preserve">     </t>
  </si>
  <si>
    <t>Transition capital expenditure purposes</t>
  </si>
  <si>
    <t>Transition summary totals</t>
  </si>
  <si>
    <t>W3015T</t>
  </si>
  <si>
    <t>GW00640T</t>
  </si>
  <si>
    <t>BP767NT</t>
  </si>
  <si>
    <t>WS10 guidance and line definitions</t>
  </si>
  <si>
    <t>PAYG</t>
  </si>
  <si>
    <t>Current tax ~ wholesale water resources</t>
  </si>
  <si>
    <t>PR14 reconciliation adjustments - revenue</t>
  </si>
  <si>
    <t>Wholesale water resources charges</t>
  </si>
  <si>
    <t>Current tax ~ wholesale water network plus</t>
  </si>
  <si>
    <t>Wholesale water network plus charges</t>
  </si>
  <si>
    <t>Water network plus</t>
  </si>
  <si>
    <t>Inflation from March 2017 to March 2018 prices</t>
  </si>
  <si>
    <t>Changes in forecast expenditure</t>
  </si>
  <si>
    <t>Changes in forecast capital maintenance charges</t>
  </si>
  <si>
    <t>Changes to the allocation of assets between business units</t>
  </si>
  <si>
    <t>Other changes (please specify…)</t>
  </si>
  <si>
    <t>Proposed allocation of midnight adjustments</t>
  </si>
  <si>
    <t>Proposed RCV allocation at 1 April 2020</t>
  </si>
  <si>
    <t>WS12 guidance and line definitions</t>
  </si>
  <si>
    <t>Water resources net MEAV</t>
  </si>
  <si>
    <t>Net MEAV per regulatory accounts as at 31 March 2015</t>
  </si>
  <si>
    <t>31 March 2015 prices as reported</t>
  </si>
  <si>
    <t>Disposals</t>
  </si>
  <si>
    <t>Reclassification</t>
  </si>
  <si>
    <t>Inflation</t>
  </si>
  <si>
    <t>Additions</t>
  </si>
  <si>
    <t>Depreciation</t>
  </si>
  <si>
    <t>Other adjustments</t>
  </si>
  <si>
    <t>Net MEAV as at 31 March 2017</t>
  </si>
  <si>
    <t>Roll forward</t>
  </si>
  <si>
    <t>Additions 2017-18</t>
  </si>
  <si>
    <t>Depreciation 2017-18</t>
  </si>
  <si>
    <t>Additions 2018-19</t>
  </si>
  <si>
    <t>Depreciation 2018-19</t>
  </si>
  <si>
    <t>Additions 2019-20</t>
  </si>
  <si>
    <t>Depreciation 2019-20</t>
  </si>
  <si>
    <t>RCV as at 31 March 2020</t>
  </si>
  <si>
    <t>Proposed RCV allocation 31 March 2020 (pre-midnight adjustments)</t>
  </si>
  <si>
    <t>Incremental water resource information</t>
  </si>
  <si>
    <t>£/m3</t>
  </si>
  <si>
    <t>Incremental cost of water resources</t>
  </si>
  <si>
    <t>2015-20</t>
  </si>
  <si>
    <t>Total revenue forecast</t>
  </si>
  <si>
    <t>Total revenue collected</t>
  </si>
  <si>
    <t>Forecast error</t>
  </si>
  <si>
    <t>Total revenue forecast error</t>
  </si>
  <si>
    <t>Penalties</t>
  </si>
  <si>
    <t>WS13 guidance and line definitions</t>
  </si>
  <si>
    <t>1-4</t>
  </si>
  <si>
    <t>Forecast error expressed a percentage, based on the difference between forecast revenues and actual revenues. Formula: (Revenue collected - revenue forecast) / revenue forecast</t>
  </si>
  <si>
    <t>16</t>
  </si>
  <si>
    <t>Price base</t>
  </si>
  <si>
    <t>Company details</t>
  </si>
  <si>
    <t>Company type</t>
  </si>
  <si>
    <t>Year average RCV</t>
  </si>
  <si>
    <t>3dp</t>
  </si>
  <si>
    <t>Average net debt (enter as a negative value)</t>
  </si>
  <si>
    <t>Regulated equity</t>
  </si>
  <si>
    <t>Percentage of Regulatory equity for aggregate cap/collar</t>
  </si>
  <si>
    <t>2 dp</t>
  </si>
  <si>
    <t>Aggregate cap/collar pre tax override</t>
  </si>
  <si>
    <t>Aggregate cap/collar pre tax</t>
  </si>
  <si>
    <t>Does aggregate cap/collar apply?</t>
  </si>
  <si>
    <t>Boolean</t>
  </si>
  <si>
    <t>Outcome delivery incentive details (repeat whole of B for each ODI)</t>
  </si>
  <si>
    <t>ODI name</t>
  </si>
  <si>
    <t>Incentive type</t>
  </si>
  <si>
    <t>When is the reward/penalty crystallised?</t>
  </si>
  <si>
    <t>How is a net reward applied?</t>
  </si>
  <si>
    <t>How is a net penalty applied?</t>
  </si>
  <si>
    <t>Is the ODI exempt from the aggregate cap and collar?</t>
  </si>
  <si>
    <t>Numeric PCs</t>
  </si>
  <si>
    <t xml:space="preserve">Numeric PC selection flag
(if true then activate Numeric PC items and deactivate Delivery PC items) </t>
  </si>
  <si>
    <t>Defined performance commitment (PC)</t>
  </si>
  <si>
    <t>Nr</t>
  </si>
  <si>
    <t>4dp</t>
  </si>
  <si>
    <t>Actual performance</t>
  </si>
  <si>
    <t>Round actual performance to number of decimal places</t>
  </si>
  <si>
    <t>0dp</t>
  </si>
  <si>
    <t>Ndp</t>
  </si>
  <si>
    <t>Incentive unit</t>
  </si>
  <si>
    <t>Is performing below the PC level defined as underperformance?</t>
  </si>
  <si>
    <t>Penalties - Numeric PCs</t>
  </si>
  <si>
    <t>£m/defined unit</t>
  </si>
  <si>
    <t>Apply upper and lower performance limits</t>
  </si>
  <si>
    <t>Rewards - Numeric PCs</t>
  </si>
  <si>
    <t>Delivery PCs</t>
  </si>
  <si>
    <t>Delivery in specified year</t>
  </si>
  <si>
    <t>Delivery occurred in specified year</t>
  </si>
  <si>
    <t>Non-delivery in AMP6</t>
  </si>
  <si>
    <t>Penalties - Delivery PCs</t>
  </si>
  <si>
    <t>Penalty if delayed delivery occurs</t>
  </si>
  <si>
    <t>Penalty applied for each delayed year</t>
  </si>
  <si>
    <t>£m/annum</t>
  </si>
  <si>
    <t>Penalty if non-delivery in AMP6 occurs</t>
  </si>
  <si>
    <t>Penalty applied once for non-delivery in AMP6</t>
  </si>
  <si>
    <t>If the penalty for non-delivery is applied, the penalties for delays are not applied?</t>
  </si>
  <si>
    <t>Rewards - Delivery PCs</t>
  </si>
  <si>
    <t>Reward if early delivery occurs</t>
  </si>
  <si>
    <t>Reward applied for each early-delivery year</t>
  </si>
  <si>
    <t>Reward if overall delivery in AMP6 occurs</t>
  </si>
  <si>
    <t>Reward applied for overall delivery in AMP6</t>
  </si>
  <si>
    <t>If early delivery rewards are applied, the reward for overall delivery is not applied?</t>
  </si>
  <si>
    <t>Bespoke PCs</t>
  </si>
  <si>
    <t>Actual performance (pass / fail)</t>
  </si>
  <si>
    <t>Associated penalty for a 'fail'</t>
  </si>
  <si>
    <t>Associated reward for a 'pass'</t>
  </si>
  <si>
    <t>WS14 guidance and line definitions</t>
  </si>
  <si>
    <t>Pre-populate cell</t>
  </si>
  <si>
    <t>Is company enhanced?</t>
  </si>
  <si>
    <t>No</t>
  </si>
  <si>
    <t>FD14 data pre-populated cell</t>
  </si>
  <si>
    <t>Financing rate</t>
  </si>
  <si>
    <t>Menu choices</t>
  </si>
  <si>
    <t>Water: Implied menu choice</t>
  </si>
  <si>
    <t>`</t>
  </si>
  <si>
    <t>Water: FD pension deficit recovery costs allowance</t>
  </si>
  <si>
    <t>Water: Final menu choice</t>
  </si>
  <si>
    <t>TOTEX</t>
  </si>
  <si>
    <t>Water: Baseline Totex</t>
  </si>
  <si>
    <t>FD14 data pre-populated cells</t>
  </si>
  <si>
    <t>Water: FD allowed totex inclusive of menu cost exclusions, less PDRC allowance</t>
  </si>
  <si>
    <t>Water: Actual Totex</t>
  </si>
  <si>
    <t>ADJUSTMENTS TO TOTEX</t>
  </si>
  <si>
    <t>Water: Third party services (opex)</t>
  </si>
  <si>
    <t>Water: Third party services (capex)</t>
  </si>
  <si>
    <t>Water: Pension deficit recovery costs</t>
  </si>
  <si>
    <t>Water: Other cash items</t>
  </si>
  <si>
    <t xml:space="preserve">Water: Disallowables </t>
  </si>
  <si>
    <t xml:space="preserve">Water: Transition expenditure </t>
  </si>
  <si>
    <t>Water: PAYG ratio</t>
  </si>
  <si>
    <t>Company specific water business rate sharing rate</t>
  </si>
  <si>
    <t>Menu Cost Sharing Rate</t>
  </si>
  <si>
    <t>2dp</t>
  </si>
  <si>
    <t>Menu Choice Expenditure Factor</t>
  </si>
  <si>
    <t>Water business rate constant 2017, 2018, 2019</t>
  </si>
  <si>
    <t xml:space="preserve">Outturn </t>
  </si>
  <si>
    <t>Applicable Water Business Rate Costs</t>
  </si>
  <si>
    <t>Water: IDoK Business rates adjustment</t>
  </si>
  <si>
    <t>WS15 guidance and line definitions</t>
  </si>
  <si>
    <t>Proportion of distribution input derived from impounding reservoirs</t>
  </si>
  <si>
    <t>BN4831 + BN4832</t>
  </si>
  <si>
    <t>Propn 0 to 1</t>
  </si>
  <si>
    <t>Proportion of distribution input derived from pumped storage reservoirs</t>
  </si>
  <si>
    <t>Proportion of distribution input derived from river abstractions</t>
  </si>
  <si>
    <t>BN4836 + BN4837</t>
  </si>
  <si>
    <t>Proportion of distribution input derived from boreholes, excluding managed aquifer recharge (MAR) water supply schemes</t>
  </si>
  <si>
    <t>Proportion of distribution input derived from artificial recharge (AR) water supply schemes</t>
  </si>
  <si>
    <t>Proportion of distribution input derived from aquifer storage and recovery (ASR) water supply schemes</t>
  </si>
  <si>
    <t>Number of impounding reservoirs</t>
  </si>
  <si>
    <t>BN4830</t>
  </si>
  <si>
    <t>Number of pumped storage reservoirs</t>
  </si>
  <si>
    <t>Number of river abstractions</t>
  </si>
  <si>
    <t>BN4835</t>
  </si>
  <si>
    <t>Number of boreholes, excluding managed aquifer recharge (MAR) water supply schemes</t>
  </si>
  <si>
    <t>Number of artificial recharge (AR) water supply schemes</t>
  </si>
  <si>
    <t>Number of aquifer storage and recovery (ASR) water supply schemes</t>
  </si>
  <si>
    <t>Total number of sources</t>
  </si>
  <si>
    <t>BN4843</t>
  </si>
  <si>
    <t>Total number of water reservoirs</t>
  </si>
  <si>
    <t>BN10190</t>
  </si>
  <si>
    <t>Total capacity of water reservoirs</t>
  </si>
  <si>
    <t>BN10290</t>
  </si>
  <si>
    <t>Total number of intake and source pumping stations</t>
  </si>
  <si>
    <t>CPMW0002</t>
  </si>
  <si>
    <t>Total capacity of intake and source pumping stations</t>
  </si>
  <si>
    <t>CPMW0003</t>
  </si>
  <si>
    <t>kW</t>
  </si>
  <si>
    <t>Total length of raw water mains and conveyors</t>
  </si>
  <si>
    <t>km</t>
  </si>
  <si>
    <t>m.hd</t>
  </si>
  <si>
    <t>Wr1 guidance and line definitions</t>
  </si>
  <si>
    <t>Proportion of distribution input derived from impounding (gravity fed) reservoirs, including bulk supply. Operational sources from which no water has been obtained in the report year should not be included in the number of sources</t>
  </si>
  <si>
    <t xml:space="preserve">Proportion of distribution input derived from pumped storage reservoirs including bulk supply. Operational sources from which no water has been obtained in the report year should not be included in the number of sources. Please refer to additional guidance relating to number of sources. Pumped storage reservoirs will receive an element of gravity flow.  If this flow makes a material contribution (&gt;20%) to the volume of the reservoir the distribution input from this source should be allocated proportionally between the two reservoir types.  When reporting source numbers the source should be allocated according to the type of flow that delivers the larger part of the reservoir’s input.  For example, if 60% of the reservoir’s volume is pumped river water the source should be counted as a pumped storage source. 
</t>
  </si>
  <si>
    <t>Proportion of distribution input derived from river abstractions including bulk supply. Operational sources from which no water has been obtained in the report year should not be included in the number of sources. Please refer to additional guidance relating to number of sources</t>
  </si>
  <si>
    <t>Proportion of distribution input derived from boreholes including bulk supply, but excluding managed aquifer recharge (MAR) water supply schemes. Operational sources from which no water has been obtained in the report year should not be included in the number of sources.  Please refer to additional guidance relating to number of sources.</t>
  </si>
  <si>
    <t>Proportion of distribution input derived from AR supply schemes including bulk supply. AR schemes are a subset of managed aquifer recharge (MAR) schemes, which functions by recharging an aquifer before or after abstraction.  The water abstracted is not necessarily the water that  has been recharged, so the water can be of natural quality and require more complex treatment. This excludes aquifer storage and recovery (ASR) water supply schemes (see line below)</t>
  </si>
  <si>
    <t>Proportion of distribution input derived from ASR supply schemes including bulk supply. ASR schemes are a subset of managed aquifer recharge (MAR) schemes, which functions by recharging an aquifer, storing that water and maintaining its quality.  The aim is to enable simple and less costly treatment of the re-abstracted water, and that the water recharged is predominantly the water that is re-abstracted. This excludes artificial recharge (AR) water supply schemes (see line above)</t>
  </si>
  <si>
    <t>Number of sources of impounding reservoirs. Please refer to additional guidance in line 13 relating to number of sources</t>
  </si>
  <si>
    <t xml:space="preserve">Number of sources of pumped storage reservoirs. Please refer to additional guidance in line 13 relating to number of sources.
Pumped storage reservoirs will receive an element of gravity flow. The source should be allocated according to the type of flow that delivers the larger part of the reservoir’s input.  For example, if 60% of the reservoir’s volume is pumped river water the source should be counted as a pumped storage source. 
</t>
  </si>
  <si>
    <t>Number of sources of river abstractions. Please refer to additional guidance in line 13 relating to number of sources</t>
  </si>
  <si>
    <t>Number of sources of boreholes, excluding MAR water supply schemes. Please refer to additional guidance in line 13 relating to number of sources. For detailed definitions of water supply schemes, see associated data lines for distribution input.</t>
  </si>
  <si>
    <t>Number of sources of AR water supply schemes. Please refer to additional guidance in line 13 relating to number of sources. For detailed definitions of water supply schemes, see associated data lines for distribution input.</t>
  </si>
  <si>
    <t>Number of sources of ASR water supply schemes. Please refer to additional guidance in line 13 relating to number of sources. For detailed definitions of water supply schemes, see associated data lines for distribution input.</t>
  </si>
  <si>
    <t xml:space="preserve">The total number of sources operated by a company. This should equal the sum of lines 7 to 12. 
Subject to RAG4.06, a source is defined as an independent raw water supply that directly supplies a treatment works, such as impounding reservoirs, river abstractions and boreholes. Standby or mothballed sources from which no water has been obtained in the year should not be included.
</t>
  </si>
  <si>
    <t>All reservoirs used for holding raw water. This line shall include impounding reservoirs, pumped storage reservoirs and bank side storage facilities.</t>
  </si>
  <si>
    <t>Total capacity of all reservoirs used for holding raw water. This line shall include impounding reservoirs, pumped storage reservoirs and bank side storage facilities.</t>
  </si>
  <si>
    <t>The total number of intake and source pumping stations associated with potable, non-potable and raw water systems. Exclude inter-stage pumping stations at water treatment works which are included as part of the treatment process.  Include in line transfer pumping; bore holes and wells requiring simple disinfection prior to forwarding into the supply system. Include pumping stations immediately upstream of a water treatment works the sole function of which is to lift flows to the first treatment process stage.</t>
  </si>
  <si>
    <t>The total installed capacity of intake and source pumping stations (measured by rated power output) associated with potable, non-potable and raw water systems. Exclude inter-stage pumping stations at water treatment works which are included as part of the treatment process.  Include capacity of in line transfer pumping; bore holes and wells requiring simple disinfection prior to forwarding into the supply system. Include the capacity of standby pumps and pumping stations immediately upstream of a water treatment works the sole function of which is to lift flows to the first treatment process stage.</t>
  </si>
  <si>
    <t>All mains or conveyors associated with the transfer of raw water either between sources or from source to treatment. Exclude mains carrying water of potable quality on entry to the main.</t>
  </si>
  <si>
    <t>Impounding Reservoir</t>
  </si>
  <si>
    <t>Pumped Storage</t>
  </si>
  <si>
    <t>River Abstractions</t>
  </si>
  <si>
    <t>Boreholes, excluding MAR water supply</t>
  </si>
  <si>
    <t>Artificial Recharge (AR) water supply schemes</t>
  </si>
  <si>
    <t>Other</t>
  </si>
  <si>
    <t>Water resource cost analysis</t>
  </si>
  <si>
    <t>Opex analysis</t>
  </si>
  <si>
    <t>Income Treated as negative expenditure</t>
  </si>
  <si>
    <t>Other Direct</t>
  </si>
  <si>
    <t>Other Indirect</t>
  </si>
  <si>
    <t>Total before depreciation</t>
  </si>
  <si>
    <t>Historical Cost Depreciation</t>
  </si>
  <si>
    <t>Total operating costs (excluding 3rd party)</t>
  </si>
  <si>
    <t>Wr2 guidance and line definitions</t>
  </si>
  <si>
    <t>All energy costs, including the climate change levy and the carbon reduction commitment. Any cost savings from power generated internally should be netted off these costs.</t>
  </si>
  <si>
    <t>Income received sales which are external to the appointed business and which directly relate to the water processes. It should be input as a negative number. This will include a) Electricity sales from sources such as Hydro, PV and wind to external parties b) Electricity sales from back-up generators under the National Grid ‘STOR’.</t>
  </si>
  <si>
    <t>The cost of local authority rates. This should include both the local authority rates and cumulo rates.</t>
  </si>
  <si>
    <t>Other Direct Costs not included in previous lines 1-3</t>
  </si>
  <si>
    <t>Other Indirect Costs not included in previous lines 1-3</t>
  </si>
  <si>
    <t>Total before depreciation. The sum of lines 1 to 5.</t>
  </si>
  <si>
    <t>Historcial Deprection charge for relevant fixed asset</t>
  </si>
  <si>
    <t>Total operating expenditure for the wholesale business only within each business category. The sum of lines 1 to 7.</t>
  </si>
  <si>
    <t>Total revenue ~ wholesale water resources control</t>
  </si>
  <si>
    <t>Rechargeable works</t>
  </si>
  <si>
    <t>Bulk supplies ~ contract not qualifying for water trading incentives (or signed before 1 April 2020)</t>
  </si>
  <si>
    <t>Bulk supplies ~ contract qualifying for water trading incentives (to be signed on or after 1 April 2020)</t>
  </si>
  <si>
    <t>Wr3 guidance and line definitions</t>
  </si>
  <si>
    <t>2025-30</t>
  </si>
  <si>
    <t>2025-26</t>
  </si>
  <si>
    <t>2026-27</t>
  </si>
  <si>
    <t>2027-28</t>
  </si>
  <si>
    <t>2028-29</t>
  </si>
  <si>
    <t>2029-30</t>
  </si>
  <si>
    <t>RCV run off rate ~ RPI linked RCV</t>
  </si>
  <si>
    <t>-</t>
  </si>
  <si>
    <t>2025-30 should be the same as 2020-25</t>
  </si>
  <si>
    <t>RCV run off rate ~ CPI/CPI(H) linked RCV</t>
  </si>
  <si>
    <t>Method used to apply run off rate (straight line or reducing balance)</t>
  </si>
  <si>
    <t xml:space="preserve">Post 2020 investment run off rate </t>
  </si>
  <si>
    <t>PAYG Rate ~ water resources</t>
  </si>
  <si>
    <t>Wr4 guidance and line definitions</t>
  </si>
  <si>
    <t>WACC ~ based on company's actual structure</t>
  </si>
  <si>
    <t>Cost of embedded debt</t>
  </si>
  <si>
    <t>Weighting</t>
  </si>
  <si>
    <t>ratio</t>
  </si>
  <si>
    <t>Cost of debt</t>
  </si>
  <si>
    <t>Risk free rate</t>
  </si>
  <si>
    <t>Equity risk premium</t>
  </si>
  <si>
    <t>Equity beta</t>
  </si>
  <si>
    <t>dec</t>
  </si>
  <si>
    <t>Cost of equity (post tax)</t>
  </si>
  <si>
    <t>Gearing</t>
  </si>
  <si>
    <t>Tax (marginal rate of corporation tax)</t>
  </si>
  <si>
    <t>WACC ~ based on assumed notional structure</t>
  </si>
  <si>
    <t>Wr5 guidance and line definitions</t>
  </si>
  <si>
    <t>Ratio of embedded debt to new debt</t>
  </si>
  <si>
    <t>Gearing = Debt/RCV</t>
  </si>
  <si>
    <t>Wr6 guidance and line definitions</t>
  </si>
  <si>
    <t>Common</t>
  </si>
  <si>
    <t>2030-31</t>
  </si>
  <si>
    <t>2031-32</t>
  </si>
  <si>
    <t>2032-33</t>
  </si>
  <si>
    <t>2033-34</t>
  </si>
  <si>
    <t>2034-35</t>
  </si>
  <si>
    <t>2035-36</t>
  </si>
  <si>
    <t>2036-37</t>
  </si>
  <si>
    <t>2037-38</t>
  </si>
  <si>
    <t>2038-39</t>
  </si>
  <si>
    <t>2039-40</t>
  </si>
  <si>
    <t>2040-41</t>
  </si>
  <si>
    <t>2041-42</t>
  </si>
  <si>
    <t>2042-43</t>
  </si>
  <si>
    <t>2043-44</t>
  </si>
  <si>
    <t>2044-45</t>
  </si>
  <si>
    <t>Wr7 guidance and line definitions</t>
  </si>
  <si>
    <t>Total water treated at all SW simple disinfection works</t>
  </si>
  <si>
    <t>Total water treated at all SW1 works</t>
  </si>
  <si>
    <t>Total water treated at all SW2 works</t>
  </si>
  <si>
    <t>CPMW0110</t>
  </si>
  <si>
    <t>Total water treated at all SW3 works</t>
  </si>
  <si>
    <t>CPMW0116</t>
  </si>
  <si>
    <t>Total water treated at all SW4 works</t>
  </si>
  <si>
    <t>Total water treated at all SW5 works</t>
  </si>
  <si>
    <t>Total water treated at all SW6 works</t>
  </si>
  <si>
    <t>Total water treated at all GW simple disinfection works</t>
  </si>
  <si>
    <t>Total water treated at all GW1 works</t>
  </si>
  <si>
    <t>Total water treated at all GW2 works</t>
  </si>
  <si>
    <t>CPMW0039</t>
  </si>
  <si>
    <t>Total water treated at all GW3 works</t>
  </si>
  <si>
    <t>CPMW0045</t>
  </si>
  <si>
    <t>Total water treated at all GW4 works</t>
  </si>
  <si>
    <t>Total water treated at all GW5 works</t>
  </si>
  <si>
    <t>Total water treated at all GW6 works</t>
  </si>
  <si>
    <t>Total water treated at more than one type of works</t>
  </si>
  <si>
    <t>Total number of SW simple disinfection works</t>
  </si>
  <si>
    <t>Total number of SW1 works</t>
  </si>
  <si>
    <t>Total number of SW2 works</t>
  </si>
  <si>
    <t>BN10490</t>
  </si>
  <si>
    <t>Total number of SW3 works</t>
  </si>
  <si>
    <t>BN10590</t>
  </si>
  <si>
    <t>Total number of SW4 works</t>
  </si>
  <si>
    <t>BN10597</t>
  </si>
  <si>
    <t>Total number of SW5 works</t>
  </si>
  <si>
    <t>Total number of SW6 works</t>
  </si>
  <si>
    <t>Total number of GW simple disinfection works</t>
  </si>
  <si>
    <t>Total number of GW1 works</t>
  </si>
  <si>
    <t>Total number of GW2 works</t>
  </si>
  <si>
    <t>BN10790</t>
  </si>
  <si>
    <t>Total number of GW3 works</t>
  </si>
  <si>
    <t>BN10890</t>
  </si>
  <si>
    <t>Total number of GW4 works</t>
  </si>
  <si>
    <t>BN10897</t>
  </si>
  <si>
    <t>Total number of GW5 works</t>
  </si>
  <si>
    <t>Total number of GW6 works</t>
  </si>
  <si>
    <t>Number of treatment works requiring remedial action because of raw water deterioration</t>
  </si>
  <si>
    <t>W4005</t>
  </si>
  <si>
    <t>Zonal population receiving water treated with orthophosphate</t>
  </si>
  <si>
    <t>Band Disclosure</t>
  </si>
  <si>
    <t>WTWs in size band 1</t>
  </si>
  <si>
    <t>STWF011</t>
  </si>
  <si>
    <t>WTWs in size band 2</t>
  </si>
  <si>
    <t>STWF025</t>
  </si>
  <si>
    <t>WTWs in size band 3</t>
  </si>
  <si>
    <t>STWF039</t>
  </si>
  <si>
    <t>WTWs in size band 4</t>
  </si>
  <si>
    <t>STWF053</t>
  </si>
  <si>
    <t>WTWs in size band 5</t>
  </si>
  <si>
    <t>STWF067</t>
  </si>
  <si>
    <t>WTWs in size band 6</t>
  </si>
  <si>
    <t>WTWs in size band 7</t>
  </si>
  <si>
    <t>WTWs in size band 8</t>
  </si>
  <si>
    <t>Proportion of Total DI band 1</t>
  </si>
  <si>
    <t>Proportion of Total DI band 2</t>
  </si>
  <si>
    <t>Proportion of Total DI band 3</t>
  </si>
  <si>
    <t>Proportion of Total DI band 4</t>
  </si>
  <si>
    <t>Proportion of Total DI band 5</t>
  </si>
  <si>
    <t>Proportion of Total DI band 6</t>
  </si>
  <si>
    <t>Proportion of Total DI band 7</t>
  </si>
  <si>
    <t>Proportion of Total DI band 8</t>
  </si>
  <si>
    <t>Wn1 guidance and line definitions</t>
  </si>
  <si>
    <r>
      <rPr>
        <b/>
        <sz val="10"/>
        <rFont val="Arial"/>
        <family val="2"/>
      </rPr>
      <t>Treatment guidance</t>
    </r>
    <r>
      <rPr>
        <sz val="10"/>
        <rFont val="Arial"/>
        <family val="2"/>
      </rPr>
      <t xml:space="preserve">
This section covers the proportion of distribution input derived from works falling into each category of water treatment and the numbers of works in each category as detailed in the table. For both groundwater and surface water, a works is here defined as an individual location which receives raw or partially treated water for treatment (excluding secondary disinfection) and direct delivery to customers. For the avoidance of doubt, if the output of a site needs to be blended so as to be come potable, then that site in itself is not defined as a works. However, where the total treatment process is split between a number of sites, The DI entering treated distribution should be split pro rata between bands based on the volumes treated at the individual sites. For the avoidance of doubt, the pre-aeration of deep borehole water is included in SD and is not to be included in pH correction. Companies should include in Lines 15-29 water treatment works that have not been used in the year but have not been decommissioned and state in their commentary any instances where this is the case.
</t>
    </r>
  </si>
  <si>
    <t>The categories of treatment types are:</t>
  </si>
  <si>
    <t>Examples</t>
  </si>
  <si>
    <t xml:space="preserve">Size Band </t>
  </si>
  <si>
    <t>Distributed Input MI/d</t>
  </si>
  <si>
    <t>SD: Works providing simple disinfection only;</t>
  </si>
  <si>
    <t>Band 1</t>
  </si>
  <si>
    <t>&lt; 2</t>
  </si>
  <si>
    <t xml:space="preserve">W1:  Simple disinfection plus simple physical treatment only;   </t>
  </si>
  <si>
    <t>Band 2</t>
  </si>
  <si>
    <t>≤ 2 &amp; &lt;4</t>
  </si>
  <si>
    <t>W2: Single stage complex physical or chemical treatment;
W3: More than one stage of complex treatment; but excluding processes in W4, W5 or W6.</t>
  </si>
  <si>
    <t>Band 3</t>
  </si>
  <si>
    <t>≤ 4 &amp; &lt; 8</t>
  </si>
  <si>
    <t>W4: Single stage complex physical or chemical treatment with significantly higher operating costs than in W2/W3;
W5: More than one stage of complex, high cost treatment;</t>
  </si>
  <si>
    <t>Band 4</t>
  </si>
  <si>
    <t>≤ 8 &amp; &lt; 16</t>
  </si>
  <si>
    <t>W6: Works with one or more very high cost processes;</t>
  </si>
  <si>
    <t>Band 5</t>
  </si>
  <si>
    <t>≤ 16 &amp; &lt; 32</t>
  </si>
  <si>
    <t>Band 6</t>
  </si>
  <si>
    <t>≤ 32 &amp; &lt; 64</t>
  </si>
  <si>
    <t>Band 7</t>
  </si>
  <si>
    <t>≤ 64 &amp; &lt; 128</t>
  </si>
  <si>
    <t>Band 8</t>
  </si>
  <si>
    <t>≥ 128</t>
  </si>
  <si>
    <t>The average daily distribution input derived from surface water works providing simple disinfection and pre-aeration only. Bulk supplies received should be included and bulk exports should be omitted.</t>
  </si>
  <si>
    <t>The average daily distribution input derived from surface water works providing simple physical treatment only. Bulk supplies received should be included and bulk exports should be omitted.</t>
  </si>
  <si>
    <t>The average daily distribution input derived from surface water works providing single stage complex physical or chemical treatment but excluding processes in W4, W5 &amp; W6. Bulk supplies received should be included and bulk exports should be omitted.</t>
  </si>
  <si>
    <t>The average daily distribution input derived from surface water works providing more than one stage of complex treatment but excluding processes in W4, W5 &amp; W6. Bulk supplies received should be included and bulk exports should be omitted.</t>
  </si>
  <si>
    <t>The average daily distribution input derived from surface water works providing one of the processes with very high operating costs. Bulk supplies received should be included and bulk exports should be omitted.</t>
  </si>
  <si>
    <t>The average daily distribution input derived from surface water works providing two or more of the processes with very high operating costs. Bulk supplies received should be included and bulk exports should be omitted.</t>
  </si>
  <si>
    <t>The average daily distribution input derived from surface water works providing processes with extremely high operating costs. Bulk supplies received should be included and bulk exports should be omitted.</t>
  </si>
  <si>
    <t>The average daily distribution input derived from ground water works providing simple physical treatment only. Bulk supplies received should be included and bulk exports should be omitted.</t>
  </si>
  <si>
    <t>The average daily distribution input derived from ground water works providing single stage complex physical or chemical treatment but excluding processes in W4, W5 &amp; W6. Bulk supplies received should be included and bulk exports should be omitted.</t>
  </si>
  <si>
    <t>The average daily distribution input derived from ground water works providing more than one stage of complex treatment but excluding processes in W4, W5 &amp; W6. Bulk supplies received should be included and bulk exports should be omitted.</t>
  </si>
  <si>
    <t>The average daily distribution input derived from ground water works providing one of the processes with very high operating costs. Bulk supplies received should be included and bulk exports should be omitted.</t>
  </si>
  <si>
    <t>The average daily distribution input derived from ground water works providing two or more of the processes with very high operating costs. Bulk supplies received should be included and bulk exports should be omitted.</t>
  </si>
  <si>
    <t>The average daily distribution input derived from ground water works providing processes with extremely high operating costs. Bulk supplies received should be included and bulk exports should be omitted.</t>
  </si>
  <si>
    <t>Where water is treated at more than one type of works shown in lines 1 to 14 above, the average daily input which is recorded more than once in rows 1 to 14 above, entered as a negative.</t>
  </si>
  <si>
    <t>Total number of surface water works providing simple disinfection and pre-aeration only</t>
  </si>
  <si>
    <t>Total number of surface water works providing simple physical treatment only</t>
  </si>
  <si>
    <t>Total number of surface water works providing single stage complex physical or chemical treatment but excluding processes in W4, W5 &amp; W6</t>
  </si>
  <si>
    <t>Total number of surface water works providing more than one stage of complex treatment but excluding processes in W4, W5 &amp; W6</t>
  </si>
  <si>
    <t>Total number of surface water works providing one of the processes with very high operating costs</t>
  </si>
  <si>
    <t>Total number of surface water works providing two or more of the processes with very high operating costs</t>
  </si>
  <si>
    <t>Total number of surface water works providing processes with extremely high operating costs</t>
  </si>
  <si>
    <t>Total number of ground water works providing simple disinfection and pre-aeration only</t>
  </si>
  <si>
    <t>Total number of ground water works providing simple physical treatment only</t>
  </si>
  <si>
    <t>Total number of ground water works providing single stage complex physical or chemical treatment but excluding processes in W4, W5 &amp; W6</t>
  </si>
  <si>
    <t>Total number of ground water works providing more than one stage of complex treatment but excluding processes in W4, W5 &amp; W6</t>
  </si>
  <si>
    <t>Total number of ground water works providing one of the processes with very high operating costs</t>
  </si>
  <si>
    <t>Total number of ground water works providing two or more of the processes with very high operating costs</t>
  </si>
  <si>
    <t>Total number of ground water works providing processes with extremely high operating costs</t>
  </si>
  <si>
    <t>The number of water treatment works that require remedial action because of raw water deterioration. All works should be supported by the drinking water inspectorate (DWI) or in the case of planned activity be proposed to the DWI. The works should be included in the year the substantive activity is planned to take place.</t>
  </si>
  <si>
    <t>Zonal population receiving water treated with orthophosphate, in thousands</t>
  </si>
  <si>
    <t>Weighted average pumping head for the Treatment business unit as defined in RAG 4.06 and RAG 2.06. This is to be calculated using actual pumping head rather than the rating of the pumps.</t>
  </si>
  <si>
    <t>33-40</t>
  </si>
  <si>
    <t>Please disclose the number of WTW for each banding</t>
  </si>
  <si>
    <t>41-48</t>
  </si>
  <si>
    <t>Please disclose the the proportion (%) of Total DI for each banding</t>
  </si>
  <si>
    <t>Total length of potable mains as at 31 March</t>
  </si>
  <si>
    <t>BN1100</t>
  </si>
  <si>
    <t>Total length of mains relined</t>
  </si>
  <si>
    <t>BN1204</t>
  </si>
  <si>
    <t>Total length of mains renewed</t>
  </si>
  <si>
    <t>BN1200</t>
  </si>
  <si>
    <t>Total length of new mains</t>
  </si>
  <si>
    <t>BN1208</t>
  </si>
  <si>
    <t>Potable water mains (&lt;320mm)</t>
  </si>
  <si>
    <t>BN11400 + BN11410</t>
  </si>
  <si>
    <t>Potable water mains 320mm - 450mm</t>
  </si>
  <si>
    <t>Potable water mains 450mm - 610mm</t>
  </si>
  <si>
    <t>Potable water mains  &gt; 610mm</t>
  </si>
  <si>
    <t>Total length of non-potable and partially treated main for supplying customers</t>
  </si>
  <si>
    <t>BN11530</t>
  </si>
  <si>
    <t>Capacity of booster pumping stations</t>
  </si>
  <si>
    <t>CPMW0085</t>
  </si>
  <si>
    <t>Capacity of service reservoirs</t>
  </si>
  <si>
    <t>CPMW0073</t>
  </si>
  <si>
    <t>Capacity of water towers</t>
  </si>
  <si>
    <t>CPMW0079</t>
  </si>
  <si>
    <t>Distribution input</t>
  </si>
  <si>
    <t>BN1000</t>
  </si>
  <si>
    <t>Water delivered (non-potable)</t>
  </si>
  <si>
    <t>BN2350</t>
  </si>
  <si>
    <t>Water delivered (potable)</t>
  </si>
  <si>
    <t>BN2330</t>
  </si>
  <si>
    <t>BN2000</t>
  </si>
  <si>
    <t>BN2010</t>
  </si>
  <si>
    <t>Total leakage</t>
  </si>
  <si>
    <t>BN2345</t>
  </si>
  <si>
    <t>Distribution losses</t>
  </si>
  <si>
    <t>Water taken unbilled</t>
  </si>
  <si>
    <t>Number of lead communication pipes</t>
  </si>
  <si>
    <t>BN11600</t>
  </si>
  <si>
    <t>Number of galvanised iron communication pipes</t>
  </si>
  <si>
    <t>BN11610</t>
  </si>
  <si>
    <t>Number of other communication pipes</t>
  </si>
  <si>
    <t>BN11620</t>
  </si>
  <si>
    <t>Number of booster pumping stations</t>
  </si>
  <si>
    <t>BN11390</t>
  </si>
  <si>
    <t>Total number of service reservoirs</t>
  </si>
  <si>
    <t>BN10990</t>
  </si>
  <si>
    <t>Number of water towers</t>
  </si>
  <si>
    <t>BN11090</t>
  </si>
  <si>
    <t>Total length of mains laid or structurally refurbished pre-1880</t>
  </si>
  <si>
    <t>Total length of mains laid or structurally refurbished between 1881 and 1900</t>
  </si>
  <si>
    <t>Total length of mains laid or structurally refurbished between 1901 and 1920</t>
  </si>
  <si>
    <t>Total length of mains laid or structurally refurbished between 1921 and 1940</t>
  </si>
  <si>
    <t>Total length of mains laid or structurally refurbished between 1941 and 1960</t>
  </si>
  <si>
    <t>Total length of mains laid or structurally refurbished between 1961 and 1980</t>
  </si>
  <si>
    <t>Total length of mains laid or structurally refurbished between 1981 and 2000</t>
  </si>
  <si>
    <t>Total length of mains laid or structurally refurbished post 2001</t>
  </si>
  <si>
    <t>Average pumping head – distribution</t>
  </si>
  <si>
    <t>Wn2 guidance and line definitions</t>
  </si>
  <si>
    <t>The total length of potable water mains on 31 March of report year</t>
  </si>
  <si>
    <t>Length of mains relined in report year. Include all spray applied lining.</t>
  </si>
  <si>
    <t>The length of all potable water mains &lt;320mm. Include all elements of trunk and distribution assets and system ancillaries. Include facilities intended for standby and emergency supplies. Include potable water mains of 320mm.</t>
  </si>
  <si>
    <t>The length of all potable water mains of from 320mm upto and including 450mm Include all elements of trunk and distribution assets and system ancillaries. Include facilities intended for standby and emergency supplies. Include potable mains of 450mm. Exclude potable water mains of 320mm.</t>
  </si>
  <si>
    <t>The length of all potable water mains of from 450mm up to and including 610mm Include all elements of trunk and distribution assets and system ancillaries. Include facilities intended for standby and emergency supplies. Include potable mains of 610mm. Exclude potable water mains of 450mm.</t>
  </si>
  <si>
    <t>The length of all potable water mains greater than 610mm. Include all elements of trunk and distribution assets and system ancillaries. Include facilities intended for standby and emergency supplies. Exclude potable water mains of 610mm.</t>
  </si>
  <si>
    <t>The length of all non-potable and partially treated water mains.  Include all non-potable and partially treated industrial process water or fire-fighting mains. Exclude raw water mains classified as aqueducts under water resources as captured in line 18, all potable water mains as captured in line 18, potable water distribution mains and partially treated water mains between treatment processes.</t>
  </si>
  <si>
    <t>The total installed peak pump capacity of booster pumping stations (rated power output) within the distribution system (potable only). Include capacity relating to peak network capacity provision and include capacity of standby pumps designed to provide resilience and back up for pump failure.</t>
  </si>
  <si>
    <t>The installed capacity of treated water service reservoirs within the water supply system including treated water reservoirs at water treatment works and any secondary disinfection plant on reservoir sites. Include break pressure tanks. Exclude decommissioned assets.</t>
  </si>
  <si>
    <t>The installed capacity of treated water storage towers within the water supply system. Exclude decommissioned assets.</t>
  </si>
  <si>
    <t xml:space="preserve">Distribution input is the average amount of potable water entering the distribution system. Please refer to the 2011 June return reporting requirements chapter 10 for a diagrammatic representation of what this should include. </t>
  </si>
  <si>
    <t>All non-potable water supplied as part of the appointed business. Include all non-potable water charged at standard and non-standard rates.</t>
  </si>
  <si>
    <t>Total leakage measures the sum of distribution losses and supply pipe losses in megalitres per day (Ml/d). It includes any uncontrolled losses between the treatment works and the customer’s stop tap. It does not include internal plumbing losses.</t>
  </si>
  <si>
    <t xml:space="preserve">Distribution losses represent the losses on the company's potable water distribution system, i.e. excluding supply pipe leakage, which is the customer's responsibility. </t>
  </si>
  <si>
    <t>Total water taken unbilled (whether legally or illegally). Water used by the company for mains tests, flushing, washouts, running to waste, or incurred through burst mains or other leakage should be excluded.</t>
  </si>
  <si>
    <t>The total number of lead communication pipes within the undertaker's supply area.</t>
  </si>
  <si>
    <t>The total number of galvanised iron communication pipes within the undertaker's supply area.</t>
  </si>
  <si>
    <t>The total number of other (excluding lead &amp; galvanised iron) communication pipes within the undertaker's supply area.</t>
  </si>
  <si>
    <t>The number of booster pumping stations within the distribution system (potable only). Include those relating to peak network capacity provision and those designed to provide resilience and back up for pump failure.</t>
  </si>
  <si>
    <t>The number of treated water service reservoirs within the water supply system including treated water reservoirs at water treatment works and any secondary disinfection plant on reservoir sites. Include break pressure tanks. Exclude decommissioned assets. A single structure divided into separate cells counts as one reservoir.</t>
  </si>
  <si>
    <t>The number of treated water service towers within the water supply system. Exclude decommissioned assets.</t>
  </si>
  <si>
    <t>Total revenue ~ wholesale water network plus control</t>
  </si>
  <si>
    <t>Wn3 guidance and line definitions</t>
  </si>
  <si>
    <t>PAYG Rate ~ water network plus</t>
  </si>
  <si>
    <t>Wn4 guidance and line definitions</t>
  </si>
  <si>
    <t>Wn5 guidance and line definitions</t>
  </si>
  <si>
    <r>
      <rPr>
        <sz val="10"/>
        <color theme="1"/>
        <rFont val="Symbol"/>
        <family val="1"/>
        <charset val="2"/>
      </rPr>
      <t>·</t>
    </r>
    <r>
      <rPr>
        <sz val="10"/>
        <color theme="1"/>
        <rFont val="Times New Roman"/>
        <family val="1"/>
      </rPr>
      <t xml:space="preserve">   </t>
    </r>
    <r>
      <rPr>
        <sz val="10"/>
        <color theme="1"/>
        <rFont val="Arial"/>
        <family val="2"/>
      </rPr>
      <t xml:space="preserve">Marginal chlorination
</t>
    </r>
    <r>
      <rPr>
        <sz val="10"/>
        <color theme="1"/>
        <rFont val="Symbol"/>
        <family val="1"/>
        <charset val="2"/>
      </rPr>
      <t>·</t>
    </r>
    <r>
      <rPr>
        <sz val="10"/>
        <color theme="1"/>
        <rFont val="Arial"/>
        <family val="2"/>
      </rPr>
      <t>   Pre-aeration</t>
    </r>
  </si>
  <si>
    <r>
      <rPr>
        <sz val="10"/>
        <color theme="1"/>
        <rFont val="Symbol"/>
        <family val="1"/>
        <charset val="2"/>
      </rPr>
      <t>·</t>
    </r>
    <r>
      <rPr>
        <sz val="10"/>
        <color theme="1"/>
        <rFont val="Times New Roman"/>
        <family val="1"/>
      </rPr>
      <t>   </t>
    </r>
    <r>
      <rPr>
        <sz val="10"/>
        <color theme="1"/>
        <rFont val="Arial"/>
        <family val="2"/>
      </rPr>
      <t xml:space="preserve">Rapid gravity filtration
</t>
    </r>
    <r>
      <rPr>
        <sz val="10"/>
        <color theme="1"/>
        <rFont val="Symbol"/>
        <family val="1"/>
        <charset val="2"/>
      </rPr>
      <t>·</t>
    </r>
    <r>
      <rPr>
        <sz val="10"/>
        <color theme="1"/>
        <rFont val="Arial"/>
        <family val="2"/>
      </rPr>
      <t xml:space="preserve">   Slow sand filtration
</t>
    </r>
    <r>
      <rPr>
        <sz val="10"/>
        <color theme="1"/>
        <rFont val="Symbol"/>
        <family val="1"/>
        <charset val="2"/>
      </rPr>
      <t>·</t>
    </r>
    <r>
      <rPr>
        <sz val="10"/>
        <color theme="1"/>
        <rFont val="Arial"/>
        <family val="2"/>
      </rPr>
      <t>   Pressure filtration</t>
    </r>
  </si>
  <si>
    <r>
      <rPr>
        <sz val="10"/>
        <color theme="1"/>
        <rFont val="Symbol"/>
        <family val="1"/>
        <charset val="2"/>
      </rPr>
      <t>·</t>
    </r>
    <r>
      <rPr>
        <sz val="10"/>
        <color theme="1"/>
        <rFont val="Arial"/>
        <family val="2"/>
      </rPr>
      <t xml:space="preserve"> </t>
    </r>
    <r>
      <rPr>
        <sz val="10"/>
        <color theme="1"/>
        <rFont val="Times New Roman"/>
        <family val="1"/>
      </rPr>
      <t>  </t>
    </r>
    <r>
      <rPr>
        <sz val="10"/>
        <color theme="1"/>
        <rFont val="Arial"/>
        <family val="2"/>
      </rPr>
      <t xml:space="preserve">Super chlorination
</t>
    </r>
    <r>
      <rPr>
        <sz val="10"/>
        <color theme="1"/>
        <rFont val="Symbol"/>
        <family val="1"/>
        <charset val="2"/>
      </rPr>
      <t>·</t>
    </r>
    <r>
      <rPr>
        <sz val="10"/>
        <color theme="1"/>
        <rFont val="Arial"/>
        <family val="2"/>
      </rPr>
      <t xml:space="preserve">   Coagulation
</t>
    </r>
    <r>
      <rPr>
        <sz val="10"/>
        <color theme="1"/>
        <rFont val="Symbol"/>
        <family val="1"/>
        <charset val="2"/>
      </rPr>
      <t>·</t>
    </r>
    <r>
      <rPr>
        <sz val="10"/>
        <color theme="1"/>
        <rFont val="Arial"/>
        <family val="2"/>
      </rPr>
      <t xml:space="preserve">   Flocculation
</t>
    </r>
    <r>
      <rPr>
        <sz val="10"/>
        <color theme="1"/>
        <rFont val="Symbol"/>
        <family val="1"/>
        <charset val="2"/>
      </rPr>
      <t>·</t>
    </r>
    <r>
      <rPr>
        <sz val="10"/>
        <color theme="1"/>
        <rFont val="Arial"/>
        <family val="2"/>
      </rPr>
      <t xml:space="preserve">   Biofiltration
</t>
    </r>
    <r>
      <rPr>
        <sz val="10"/>
        <color theme="1"/>
        <rFont val="Symbol"/>
        <family val="1"/>
        <charset val="2"/>
      </rPr>
      <t>·</t>
    </r>
    <r>
      <rPr>
        <sz val="10"/>
        <color theme="1"/>
        <rFont val="Arial"/>
        <family val="2"/>
      </rPr>
      <t xml:space="preserve">   pH correction
</t>
    </r>
    <r>
      <rPr>
        <sz val="10"/>
        <color theme="1"/>
        <rFont val="Symbol"/>
        <family val="1"/>
        <charset val="2"/>
      </rPr>
      <t>·</t>
    </r>
    <r>
      <rPr>
        <sz val="10"/>
        <color theme="1"/>
        <rFont val="Arial"/>
        <family val="2"/>
      </rPr>
      <t>   Softening</t>
    </r>
  </si>
  <si>
    <r>
      <rPr>
        <sz val="10"/>
        <color theme="1"/>
        <rFont val="Symbol"/>
        <family val="1"/>
        <charset val="2"/>
      </rPr>
      <t>·</t>
    </r>
    <r>
      <rPr>
        <sz val="10"/>
        <color theme="1"/>
        <rFont val="Arial"/>
        <family val="2"/>
      </rPr>
      <t xml:space="preserve">   Membrane filtration (excluding desalination)
</t>
    </r>
    <r>
      <rPr>
        <sz val="10"/>
        <color theme="1"/>
        <rFont val="Symbol"/>
        <family val="1"/>
        <charset val="2"/>
      </rPr>
      <t>·</t>
    </r>
    <r>
      <rPr>
        <sz val="10"/>
        <color theme="1"/>
        <rFont val="Arial"/>
        <family val="2"/>
      </rPr>
      <t xml:space="preserve">   Ozone addition
</t>
    </r>
    <r>
      <rPr>
        <sz val="10"/>
        <color theme="1"/>
        <rFont val="Symbol"/>
        <family val="1"/>
        <charset val="2"/>
      </rPr>
      <t>·</t>
    </r>
    <r>
      <rPr>
        <sz val="10"/>
        <color theme="1"/>
        <rFont val="Arial"/>
        <family val="2"/>
      </rPr>
      <t xml:space="preserve">   Activated carbon / pesticide removal
</t>
    </r>
    <r>
      <rPr>
        <sz val="10"/>
        <color theme="1"/>
        <rFont val="Symbol"/>
        <family val="1"/>
        <charset val="2"/>
      </rPr>
      <t>·</t>
    </r>
    <r>
      <rPr>
        <sz val="10"/>
        <color theme="1"/>
        <rFont val="Arial"/>
        <family val="2"/>
      </rPr>
      <t xml:space="preserve">   UV treatment
</t>
    </r>
    <r>
      <rPr>
        <sz val="10"/>
        <color theme="1"/>
        <rFont val="Symbol"/>
        <family val="1"/>
        <charset val="2"/>
      </rPr>
      <t>·</t>
    </r>
    <r>
      <rPr>
        <sz val="10"/>
        <color theme="1"/>
        <rFont val="Arial"/>
        <family val="2"/>
      </rPr>
      <t xml:space="preserve">   Arsenic removal
</t>
    </r>
    <r>
      <rPr>
        <sz val="10"/>
        <color theme="1"/>
        <rFont val="Symbol"/>
        <family val="1"/>
        <charset val="2"/>
      </rPr>
      <t>·</t>
    </r>
    <r>
      <rPr>
        <sz val="10"/>
        <color theme="1"/>
        <rFont val="Arial"/>
        <family val="2"/>
      </rPr>
      <t>   Nitrate removal</t>
    </r>
  </si>
  <si>
    <r>
      <rPr>
        <sz val="10"/>
        <color theme="1"/>
        <rFont val="Symbol"/>
        <family val="1"/>
        <charset val="2"/>
      </rPr>
      <t>·</t>
    </r>
    <r>
      <rPr>
        <sz val="10"/>
        <color theme="1"/>
        <rFont val="Times New Roman"/>
        <family val="1"/>
      </rPr>
      <t>   </t>
    </r>
    <r>
      <rPr>
        <sz val="10"/>
        <color theme="1"/>
        <rFont val="Arial"/>
        <family val="2"/>
      </rPr>
      <t xml:space="preserve">Desalination 
</t>
    </r>
    <r>
      <rPr>
        <sz val="10"/>
        <color theme="1"/>
        <rFont val="Symbol"/>
        <family val="1"/>
        <charset val="2"/>
      </rPr>
      <t>·</t>
    </r>
    <r>
      <rPr>
        <sz val="10"/>
        <color theme="1"/>
        <rFont val="Arial"/>
        <family val="2"/>
      </rPr>
      <t>   Re-use</t>
    </r>
  </si>
  <si>
    <t>APR data pre-populated</t>
  </si>
  <si>
    <t>PR14 reconciliation rulebook specifies value. Generic</t>
  </si>
  <si>
    <t>Calc to replicate model input sheet calc</t>
  </si>
  <si>
    <t>Model is built for 2 new imports and 2 new exports - is it likely there will be more than 2 of each for any company? If so use group feature in table and modify model.</t>
  </si>
  <si>
    <t>True/false</t>
  </si>
  <si>
    <t>PR14 reconciliation rulebook states rate. Generic</t>
  </si>
  <si>
    <t>PR14 reconciliation rulebook states cap. Generic</t>
  </si>
  <si>
    <t>Generic</t>
  </si>
  <si>
    <t>Check dp. Use same dp setting as on calculated FYA items on inflation table</t>
  </si>
  <si>
    <t>PR14 reconciliation rulebook does not states source. If Ofwat then Generic else input.</t>
  </si>
  <si>
    <t>Same as for Import incentive - tbc</t>
  </si>
  <si>
    <t>General parameters</t>
  </si>
  <si>
    <t>Has the company produced a trading and procurement code?</t>
  </si>
  <si>
    <t>Has Ofwat approved the company's trading and procurement code?</t>
  </si>
  <si>
    <t>New import 1</t>
  </si>
  <si>
    <t>Has the company provided evidence that this is a new import and complies with its Ofwat-approved trading and procurement code?</t>
  </si>
  <si>
    <t>Cost of water imported under new import 1</t>
  </si>
  <si>
    <t>New import 2</t>
  </si>
  <si>
    <t>Cost of water imported under new import 2</t>
  </si>
  <si>
    <t>Application of import incentive cap</t>
  </si>
  <si>
    <t>Import incentive rate (%)</t>
  </si>
  <si>
    <t>Company's water activity turnover</t>
  </si>
  <si>
    <t>Cap rate (%)</t>
  </si>
  <si>
    <t>1dp</t>
  </si>
  <si>
    <t>RPI adjustment</t>
  </si>
  <si>
    <t>Year for price base adjustment (year ending)</t>
  </si>
  <si>
    <t>Year average RPI indices</t>
  </si>
  <si>
    <t>Time value of money adjustment for import incentive</t>
  </si>
  <si>
    <t>Real cost of capital</t>
  </si>
  <si>
    <t>Years for time value of money calc</t>
  </si>
  <si>
    <t>Time value of money adjustment for export incentive</t>
  </si>
  <si>
    <t>New export 1</t>
  </si>
  <si>
    <t>Has the company provided evidence that this is a new export and complies with its Ofwat-approved trading and procurement code?</t>
  </si>
  <si>
    <t>Forecast revenue from export 1</t>
  </si>
  <si>
    <t>Forecast cost  (inclusive of return on capital) of export 1</t>
  </si>
  <si>
    <t>Net revenue/(cost) for export 1</t>
  </si>
  <si>
    <t>First year to include in cap calculation</t>
  </si>
  <si>
    <t>Last year to include in cap calculation</t>
  </si>
  <si>
    <t>New export 2</t>
  </si>
  <si>
    <t>Forecast revenue from export 2</t>
  </si>
  <si>
    <t>£m (real)</t>
  </si>
  <si>
    <t>Forecast cost  (inclusive of return on capital) of export 2</t>
  </si>
  <si>
    <t>Net revenue/(cost) for export 2</t>
  </si>
  <si>
    <t>Year</t>
  </si>
  <si>
    <t>Total of lines 1 to 3</t>
  </si>
  <si>
    <t>Straight line or reducing balance</t>
  </si>
  <si>
    <t>Total of lines 6 to 8</t>
  </si>
  <si>
    <t>Total of lines 11 to 13</t>
  </si>
  <si>
    <t>Total of lines 16 to 18</t>
  </si>
  <si>
    <t>Total lines 1 to 3</t>
  </si>
  <si>
    <t>Total lines 6 to 8</t>
  </si>
  <si>
    <t>Total lines 11 to 13</t>
  </si>
  <si>
    <t>Bulk Supplies</t>
  </si>
  <si>
    <t>Non Potable Services</t>
  </si>
  <si>
    <t>Recreational Use of Land</t>
  </si>
  <si>
    <t>Environment Agency Operating Agreements</t>
  </si>
  <si>
    <t>Other.  Please Specify</t>
  </si>
  <si>
    <t xml:space="preserve">                          </t>
  </si>
  <si>
    <t xml:space="preserve">                                                      </t>
  </si>
  <si>
    <t xml:space="preserve">                                              </t>
  </si>
  <si>
    <t xml:space="preserve">                                                                       </t>
  </si>
  <si>
    <t xml:space="preserve">                                                                                                                 </t>
  </si>
  <si>
    <t xml:space="preserve">                              </t>
  </si>
  <si>
    <t xml:space="preserve">                     </t>
  </si>
  <si>
    <t>Allowed revenue</t>
  </si>
  <si>
    <t>Special Cost Claim 1</t>
  </si>
  <si>
    <t>Description of special cost claim</t>
  </si>
  <si>
    <t>Type of special cost claim</t>
  </si>
  <si>
    <t>Special Cost Claim 2</t>
  </si>
  <si>
    <t>Special Cost Claim 3</t>
  </si>
  <si>
    <t>Special Cost Claim 4</t>
  </si>
  <si>
    <t>Special Cost Claim 5</t>
  </si>
  <si>
    <t>Special Cost Claim 6</t>
  </si>
  <si>
    <t>Special Cost Claim 7</t>
  </si>
  <si>
    <t>Special Cost Claim 8</t>
  </si>
  <si>
    <t>Special Cost Claim 9</t>
  </si>
  <si>
    <t>Special Cost Claim 10</t>
  </si>
  <si>
    <t>Special Cost Claim 11</t>
  </si>
  <si>
    <t>Special Cost Claim 12</t>
  </si>
  <si>
    <t>Special Cost Claim 13</t>
  </si>
  <si>
    <t>Special Cost Claim 14</t>
  </si>
  <si>
    <t>Special Cost Claim 15</t>
  </si>
  <si>
    <t>Special Cost Claim 16</t>
  </si>
  <si>
    <t>Type of special cost claim proposed. This will be one of 'atypically large investment', 'material new costs', 'regional operating circumstances' or 'other (specify)'. See final methodology document for identification of what can be considered as a special cost claim.</t>
  </si>
  <si>
    <t>Outturn (nominal)</t>
  </si>
  <si>
    <t>Calculation, copy or download rule</t>
  </si>
  <si>
    <t>Sum of lines 1 to 8</t>
  </si>
  <si>
    <t>Sum of lines 19 and 10.</t>
  </si>
  <si>
    <t>Sum of lines 12 to 15.</t>
  </si>
  <si>
    <t>Sum of lines 17 and 18.</t>
  </si>
  <si>
    <t>Sum of lines 11 and 19 minus line 20.</t>
  </si>
  <si>
    <t>Sum of lines 21, 22 and 23.</t>
  </si>
  <si>
    <t>Sum of lines 25 to 29.</t>
  </si>
  <si>
    <t>Sum of lines 24 and 30.</t>
  </si>
  <si>
    <t>Sum of lines 1 and 2.</t>
  </si>
  <si>
    <t>Sum of lines 3 to 7.</t>
  </si>
  <si>
    <t>Current year in line 1 minus previous year.</t>
  </si>
  <si>
    <t>Sum of lines 10 to 13.</t>
  </si>
  <si>
    <t>Line 9 minus line 14.</t>
  </si>
  <si>
    <t>WS8 guidance and line definitions</t>
  </si>
  <si>
    <t>Company Name</t>
  </si>
  <si>
    <t>Company Type</t>
  </si>
  <si>
    <t>Company has accepted WRFIM licence modification</t>
  </si>
  <si>
    <t>Penalty rate scaling minimum threshold (+/-)</t>
  </si>
  <si>
    <t>Penalty rate scaling maximum threshold (+/-)</t>
  </si>
  <si>
    <t>Penalty rate (+/-)</t>
  </si>
  <si>
    <t>Specified discount rate</t>
  </si>
  <si>
    <t>Threshold for additional variance analyses (+/-)</t>
  </si>
  <si>
    <t>Prepopulated cell</t>
  </si>
  <si>
    <t>True/False</t>
  </si>
  <si>
    <t>Allowed revenue - water</t>
  </si>
  <si>
    <t>Revenue recovered</t>
  </si>
  <si>
    <t>Year for discounting purposes</t>
  </si>
  <si>
    <t>APR data pre-populated.</t>
  </si>
  <si>
    <t>Final 2010-15 reconciliation data pre-populated cell</t>
  </si>
  <si>
    <t>All values must be &gt;=0; sum of values must be &lt;=1.</t>
  </si>
  <si>
    <t>Final 2010-15 reconciliation implemented in 2017-18 charges pre-populated cell</t>
  </si>
  <si>
    <t>29</t>
  </si>
  <si>
    <t>24-28</t>
  </si>
  <si>
    <t>19-23</t>
  </si>
  <si>
    <t>1-3</t>
  </si>
  <si>
    <t>4-8</t>
  </si>
  <si>
    <t>Company details for WRFIM model</t>
  </si>
  <si>
    <t>WRFIM model parameters</t>
  </si>
  <si>
    <t>9</t>
  </si>
  <si>
    <t>10</t>
  </si>
  <si>
    <t>11</t>
  </si>
  <si>
    <t>Actual RPI: November index year on year change</t>
  </si>
  <si>
    <t>Year on year increase in November RPI for the November prior to the start of the financial year</t>
  </si>
  <si>
    <t>Annual K factor from the PR14 final determination, as adjusted for in-period ODIs or interim determination of K in accordance with the licence.</t>
  </si>
  <si>
    <t>12-15</t>
  </si>
  <si>
    <t>17-18</t>
  </si>
  <si>
    <t>Adjustment arising from the final 2010-15 reconciliation of the PR09 Revenue Correction Mechanism and the profile for implementing this in the 2015-20 price controls.</t>
  </si>
  <si>
    <t>All revenue forecasts for metered and unmetered customers' charges, household and non-household over the 2015-20 price review period based on the annual K factor in row 11.</t>
  </si>
  <si>
    <t>Total of revenue forecasts for metered and unmetered customers' charges, household and non-household over the 2015-20 price review period. The total should equal 2014-15 allowed revenue (row 9) compounded by RPI (row10) and K (row 11).</t>
  </si>
  <si>
    <t>PR14 reconciliation WRFIM model row 48 on calc sheet. This is not the "Penalty adjustment - as incurred" value</t>
  </si>
  <si>
    <t>PR14 reconciliation WRFIM model output item</t>
  </si>
  <si>
    <t>PR14 reconciliation WRFIM model row 51 on calc sheet.</t>
  </si>
  <si>
    <t>PR14 reconciliation WRFIM model row 41 on calc sheet.</t>
  </si>
  <si>
    <t>PR14 reconciliation WRFIM model row 56 on calc sheet.</t>
  </si>
  <si>
    <t>Sum of lines 1 to 8.</t>
  </si>
  <si>
    <t>Third party costs</t>
  </si>
  <si>
    <t>Total expenditure used for the purpose of business plan</t>
  </si>
  <si>
    <t>WS9 guidance and line definitions</t>
  </si>
  <si>
    <t>5-64</t>
  </si>
  <si>
    <t xml:space="preserve">Description of costs being put forward for a special cost claim. A separate table block should be filled in for each cost type that has been identified as requiring special treatment (adjustment / exclusion). This description will need to be able to identify the supporting evidence elsewhere in the business plan that sets out the case to the special treatment. </t>
  </si>
  <si>
    <t>Company's total expenditure related to the proposed special cost claim. Costs in this line should be consistent with business plan costs and should be gross of any capital contributions or grants. Total expenditure is as set out in the Regulatory Accounting Guidelines.</t>
  </si>
  <si>
    <t>Historic total expenditure related to the proposed special cost claim. This should be gross of any capital contributions or grants. Total expenditure is as set out in the Regulatory Accounting Guidelines.</t>
  </si>
  <si>
    <t>As described in lines 1 - 4 above. Each block should relate to a separate identified cost that is being put forward for special treatment (adjustment / exclusion).</t>
  </si>
  <si>
    <t>Total wholesale water</t>
  </si>
  <si>
    <t>Other forecast adjustments 2017-2020</t>
  </si>
  <si>
    <t>Net MEAV as at 31 March 2020</t>
  </si>
  <si>
    <t>Net MEAV as at 31 March 2020 (% of total water wholesale)</t>
  </si>
  <si>
    <t>Proposed midnight adjustments</t>
  </si>
  <si>
    <t>Net MEAV for water resource and other water assets, as published in company 2014-15 regulatory accounts for 31 March 2015. 
Water Resources = BM4048WR + BM4050WR
Wholesale Water = BM4048WTOT + BM4050WTOT</t>
  </si>
  <si>
    <t>Impact of forecast additions in 2017-18 on net MEAV at 31 March 2018</t>
  </si>
  <si>
    <t>Impact of forecast current cost depreciation, capital charges and disposals in 2017-18 on net MEAV at 31 March 2018</t>
  </si>
  <si>
    <t>Impact of forecast additions in 2018-19 on net MEAV at 31 March 2019</t>
  </si>
  <si>
    <t>Impact of forecast current cost depreciation, capital charges and disposals in 2018-19 on net MEAV at 31 March 2019</t>
  </si>
  <si>
    <t>Impact of forecast additions in 2019-20 on net MEAV at 31 March 2020</t>
  </si>
  <si>
    <t>Impact of forecast current cost depreciation, capital charges and disposals in 2019-20 on net MEAV at 31 March 2020</t>
  </si>
  <si>
    <t>Other forecast adjustments between net MEAV in March 2017 and net MEAV in March 2020</t>
  </si>
  <si>
    <t>Net MEAV for water resources and other water assets at 31 March 2020. Sum of lines 8 to 15</t>
  </si>
  <si>
    <t>Net MEAV for water resources and other water assets at 31 March 2020 as a percentage of the overall net MEAV for wholesale water. Calculation.</t>
  </si>
  <si>
    <t>Company proposal of RCV allocation at 31 March 2020. Companies should explain in their narrative the basis for this line. Depending on the approach the company takes, it may relate to the net MEAV allocation shown in lines 1 to 17, but this will not necessarily be the case.</t>
  </si>
  <si>
    <t>Company proposal of RCV allocation at 1 April 2020 (ie post midnight adjustments).Sum of lines 17, plus the proportion included in line 20 of line 19.</t>
  </si>
  <si>
    <t>Company proposal of RCV allocation for water resources and other water assets at 31 March 2020 as a percentage of the overall net MEAV for wholesale Water. Calculation</t>
  </si>
  <si>
    <t>Company proposal of RCV allocation for water resources and other water assets at 1 April 2020 as a percentage of the overall net MEAV for wholesale Water. Calculation</t>
  </si>
  <si>
    <t>Indicative unit revenues post RCV allocation</t>
  </si>
  <si>
    <t>Indicative impact on average cost of proposed RCV allocation</t>
  </si>
  <si>
    <t>Average cost information</t>
  </si>
  <si>
    <t>Wholesale revenue billed at discounted rate (excluding bulk supplies)</t>
  </si>
  <si>
    <t>Should sum to zero</t>
  </si>
  <si>
    <t>Indicative change in average cost from RCV allocation</t>
  </si>
  <si>
    <t>Incremental water resource capacity (yield)</t>
  </si>
  <si>
    <t>Incremental cost of water resources 2020-25</t>
  </si>
  <si>
    <t>Average revenue for bulk supplies</t>
  </si>
  <si>
    <t>Average revenue for water not sold at a discounted rate</t>
  </si>
  <si>
    <t>Average revenue for all water (as if under proposed RCV allocation)</t>
  </si>
  <si>
    <t>Average revenue for bulk supplies (as if under proposed RCV allocation)</t>
  </si>
  <si>
    <t>Average revenue for all water sold</t>
  </si>
  <si>
    <t>Average revenue for water sold at a discounted rate (excluding bulk supplies)</t>
  </si>
  <si>
    <t>Average revenue for water sold at a discounted rate (as if under proposed RCV allocation)</t>
  </si>
  <si>
    <t>Average revenue for water not sold at a discounted rate (as if under proposed RCV allocation)</t>
  </si>
  <si>
    <t>Indicative change in average cost from company proposed RCV allocation. Calculation. Change in revenue that would have accrued in lines 7 and 8 divided by volume reported in line 4.</t>
  </si>
  <si>
    <t>Increase in water resource capacity (yield) by 31 March 2025 from 31 March 2020, expected in the draft water resource management plan.</t>
  </si>
  <si>
    <t>Total expenditure in 2020 to 2025 period related to the increase in capacity set out in line 10, as set out in the draft water resource management plan.</t>
  </si>
  <si>
    <t>Incremental cost of increase in capacity. Calculation. Average annual incremental revenue in pounds million (line 11 divided by 5) divided by annual increase in capacity in million  cubic meters per annum (ie line 10 multiplied by 0.365)</t>
  </si>
  <si>
    <t>Calculation. Line 1 divided by line 4.</t>
  </si>
  <si>
    <t>Calculation. Line 2 divided by line 5.</t>
  </si>
  <si>
    <t>Calculation. Line 3 divided by line 6.</t>
  </si>
  <si>
    <t>Calculation. Line 1 less (line 2 plus line 3) divided by line 4 less (line 5 plus line 6).</t>
  </si>
  <si>
    <t>Calculation. Line 13 plus line 9.</t>
  </si>
  <si>
    <t>Calculation. Line 14 plus line 9.</t>
  </si>
  <si>
    <t>Calculation. Line 15 plus line 9.</t>
  </si>
  <si>
    <t>Calculation. Line 16 plus line 9.</t>
  </si>
  <si>
    <t>Companies to provide information to help assess the potential impact on wholesale charges from its proposed RCV allocation. All entries are expected to be in 2017-18 average prices.</t>
  </si>
  <si>
    <t>Proposed RCV allocation 31 March 2020 (pre-midnight adjustments) [January 2018]</t>
  </si>
  <si>
    <t>Difference</t>
  </si>
  <si>
    <t>Unexplained difference</t>
  </si>
  <si>
    <t>Proposed allocation of RCV "midnight adjustments" from the reconciliation of performance in the 2015-20 period.</t>
  </si>
  <si>
    <t>Total wholesale Water</t>
  </si>
  <si>
    <t>Companies to use this table to explain the differences between its proposed RCV allocation to that which it proposed in January 2018. All prices as at March 2018 prices, except line 1 which is in March 2017 prices.</t>
  </si>
  <si>
    <t>Proposed RCV allocation 31 March 2020 (pre-midnight adjustments) as submitted in January 2018.</t>
  </si>
  <si>
    <t>Calculation. Line 2 minus line 1</t>
  </si>
  <si>
    <t>Calculation. Line 3 minus sum of lines 5 to 15.</t>
  </si>
  <si>
    <t>Impact on RCV proposal (if any) of change in inflation from March 2017 to March 2018.</t>
  </si>
  <si>
    <t>Impact on RCV proposal (if any) of change in forecast expenditure between 1 April 2018 and 31 March 2020, compared to that assumed in January 2018.</t>
  </si>
  <si>
    <t>Impact on RCV proposal (if any) of change in forecast capital maintenance between 1 April 2018 and 31 March 2020, compared to that assumed in January 2018.</t>
  </si>
  <si>
    <t>Impact on RCV proposal (if any) of change in allocation of assets between business units, compared to that assumed in January 2018.</t>
  </si>
  <si>
    <t>Company specific defined line</t>
  </si>
  <si>
    <t>Line 1 less (line 2 plus line 3) divided by line 4 less (line 5 plus line 6).</t>
  </si>
  <si>
    <t>Line 1 divided by line 4.</t>
  </si>
  <si>
    <t>Line 2 divided by line 5.</t>
  </si>
  <si>
    <t>Line 3 divided by line 6.</t>
  </si>
  <si>
    <t>Line 13 plus line 9.</t>
  </si>
  <si>
    <t>Line 14 plus line 9.</t>
  </si>
  <si>
    <t>Line 15 plus line 9.</t>
  </si>
  <si>
    <t>Line 16 plus line 9.</t>
  </si>
  <si>
    <t>34</t>
  </si>
  <si>
    <t>Total ODI adjustments at AMP6 end</t>
  </si>
  <si>
    <t>Net reward / (penalty) applied to revenue for in-period ODI adjustments</t>
  </si>
  <si>
    <t>Net reward / (penalty) applied to revenue for end of period ODI adjustments</t>
  </si>
  <si>
    <t>Net reward / (penalty) applied to RCV for end of period ODI adjustments</t>
  </si>
  <si>
    <t>Output item from ODI model</t>
  </si>
  <si>
    <t>Totex menu adjustments</t>
  </si>
  <si>
    <t>Output item from totex menu model</t>
  </si>
  <si>
    <t>Water: revenue adjustment</t>
  </si>
  <si>
    <t>Water: RCV adjustment</t>
  </si>
  <si>
    <t>If on Fountain then pre-poputlate cells</t>
  </si>
  <si>
    <t>Total value of import incentive at PR19 price base</t>
  </si>
  <si>
    <t>Total value of import incentive</t>
  </si>
  <si>
    <t>Output item from water trading incentive reconciliation model</t>
  </si>
  <si>
    <t>Total value of export incentive</t>
  </si>
  <si>
    <t>Total value of export incentive to be paid at PR19</t>
  </si>
  <si>
    <t>Total value of export incentive to be paid after PR19</t>
  </si>
  <si>
    <t>RCV split 31 March 2020 as submitted in January 2018</t>
  </si>
  <si>
    <t>2014-15 FYE</t>
  </si>
  <si>
    <t>2017-18 FYA (RPI adjusted)</t>
  </si>
  <si>
    <t>2016-17 FYE (RPI adjusted)</t>
  </si>
  <si>
    <t>2017-18 FYE (RPI adjusted)</t>
  </si>
  <si>
    <t>2017-18 FYA (CPIH adjusted)</t>
  </si>
  <si>
    <t>"Natural" RCV run off rate ~ water resources</t>
  </si>
  <si>
    <t>Adjustments to RCV run off rate to address transition from RPI to CPI ~ water resources</t>
  </si>
  <si>
    <t>Other adjustments ro RCV run off rate  ~ water resources</t>
  </si>
  <si>
    <t>Total RCV run off rate to be applied ~ water resources</t>
  </si>
  <si>
    <t>Method used to apply run off rate (straight line or reducing balance) ~ water resources</t>
  </si>
  <si>
    <t>Other adjustments ro RCV run off rate ~ water resources</t>
  </si>
  <si>
    <t>"Natural" post 2020 investment run off rate ~ water resources</t>
  </si>
  <si>
    <t>Adjustments to post 2020 investment run off rate to address transition from RPI to CPI ~ water resources</t>
  </si>
  <si>
    <t>Other adjustments to post 2020 investment run off rate ~ water resources</t>
  </si>
  <si>
    <t>Total post 2020 investment run off rate to be applied ~ water resources</t>
  </si>
  <si>
    <t>Adjustments to PAYG rate to address transition from RPI to CPI ~ water resources</t>
  </si>
  <si>
    <t>Other adjustments to PAYG rate ~ water resources</t>
  </si>
  <si>
    <t>Total PAYG rate ~ water resources</t>
  </si>
  <si>
    <t>WACC ~ vanilla (pre-tax cost of debt and post-tax cost of equity)</t>
  </si>
  <si>
    <t>WACC ~ fully post-tax</t>
  </si>
  <si>
    <t>"Natural" RCV run off rate ~ water network plus</t>
  </si>
  <si>
    <t>Adjustments to RCV run off rate to address transition from RPI to CPI ~ water network plus</t>
  </si>
  <si>
    <t>Other adjustments to RCV run off rate  ~ water network plus</t>
  </si>
  <si>
    <t>Total RCV run off rate to be applied ~ water network plus</t>
  </si>
  <si>
    <t>Method used to apply run off rate (straight line or reducing balance) ~ water network plus</t>
  </si>
  <si>
    <t>Other adjustments to RCV run off rate ~ water network plus</t>
  </si>
  <si>
    <t>"Natural" PAYG rate ~ water network plus</t>
  </si>
  <si>
    <t>Adjustments to PAYG rate to address transition from RPI to CPI ~ water network plus</t>
  </si>
  <si>
    <t>Other adjustments to PAYG rate ~ water network plus</t>
  </si>
  <si>
    <t>Total PAYG rate ~ water network plus</t>
  </si>
  <si>
    <t>Average pumping head ~ treatment</t>
  </si>
  <si>
    <t>"Natural" PAYG rate ~ water resources</t>
  </si>
  <si>
    <t>Average pumping head ~ resources</t>
  </si>
  <si>
    <t>Average pumping head ~ raw water transport</t>
  </si>
  <si>
    <t>K ~ water</t>
  </si>
  <si>
    <t>Water: Unmeasured ~ household</t>
  </si>
  <si>
    <t>Water: Unmeasured ~ non~household</t>
  </si>
  <si>
    <t>Water: Measured ~ household</t>
  </si>
  <si>
    <t>Water: Measured ~ non~household</t>
  </si>
  <si>
    <t>Wholesale revenue forecast incentive penalties ~ water</t>
  </si>
  <si>
    <t>Total reward / (penalty) at the end of AMP6 ~ water</t>
  </si>
  <si>
    <t>WRFIM adjustment as incurred ~ water</t>
  </si>
  <si>
    <t>Main revenue adjustment as incurred ~ water</t>
  </si>
  <si>
    <t>Penalty adjustment as incurred ~ water</t>
  </si>
  <si>
    <t>Employment costs ~ directly attributable</t>
  </si>
  <si>
    <t>Employment costs ~ indirectly attributed</t>
  </si>
  <si>
    <t>Energy consumption ~ wholesale</t>
  </si>
  <si>
    <t>Energy consumption ~ water resources</t>
  </si>
  <si>
    <t>~ Renewals expensed in year (Infrastructure)</t>
  </si>
  <si>
    <t>~ Other operating expenditure excluding renewals</t>
  </si>
  <si>
    <t>Maintaining the long term capability of the assets ~ infra</t>
  </si>
  <si>
    <t>Other capital expenditure ~ infra</t>
  </si>
  <si>
    <t>Other capital expenditure ~ non-infra</t>
  </si>
  <si>
    <t>Maintaining the long term capability of the assets ~ non-infra</t>
  </si>
  <si>
    <t>~ Renewals expensed in year (Non-Infrastructure)</t>
  </si>
  <si>
    <t>Actual performance ~ rounded</t>
  </si>
  <si>
    <t>Penalty ~ collar</t>
  </si>
  <si>
    <t>Penalty ~ deadband</t>
  </si>
  <si>
    <t>Penalty 1 ~ applies in specified year</t>
  </si>
  <si>
    <t>Penalty 1 ~ incentive rate</t>
  </si>
  <si>
    <t>Penalty 1 ~ lower limit performance level</t>
  </si>
  <si>
    <t>Penalty 1 ~ upper limit performance level</t>
  </si>
  <si>
    <t>Penalty 2 ~ applies in specified year</t>
  </si>
  <si>
    <t>Penalty 2 ~ incentive rate</t>
  </si>
  <si>
    <t>Penalty 2 ~ lower limit performance level</t>
  </si>
  <si>
    <t>Penalty 2 ~ upper limit performance level</t>
  </si>
  <si>
    <t>Reward ~ deadband</t>
  </si>
  <si>
    <t>Reward ~ cap</t>
  </si>
  <si>
    <t>Reward 1 ~ applies in specified year</t>
  </si>
  <si>
    <t>Reward 1 ~ incentive rate</t>
  </si>
  <si>
    <t>Reward 1 ~ lower limit performance level</t>
  </si>
  <si>
    <t>Reward 1 ~ upper limit performance level</t>
  </si>
  <si>
    <t>Reward 2 ~ applies in specified year</t>
  </si>
  <si>
    <t>Reward 2 ~ incentive rate</t>
  </si>
  <si>
    <t>Reward 2 ~ lower limit performance level</t>
  </si>
  <si>
    <t>Reward 2 ~ upper limit performance level</t>
  </si>
  <si>
    <t>Delivery cap ~ for early delivery</t>
  </si>
  <si>
    <t>Delivery collar ~ for delayed delivery</t>
  </si>
  <si>
    <t>2012/13 FYA (RPI adjusted)</t>
  </si>
  <si>
    <t>2017-18 FYA(RPI adjusted)</t>
  </si>
  <si>
    <t>2012/13 FYA</t>
  </si>
  <si>
    <t xml:space="preserve">Check difference - line 14 should equal line 9, with a check difference of zero </t>
  </si>
  <si>
    <t xml:space="preserve">The sum of changes in local authority rates charged to the wholesale wastewater business before transitional relief - calculated as the sum of lines 10 to 13 </t>
  </si>
  <si>
    <t>Any further changes to the local authority rates charge for the wholesale wastewater business, before the impact of transitional relief - please specify</t>
  </si>
  <si>
    <t>12-13</t>
  </si>
  <si>
    <t>The change in local authority rates charged to the wholesale wastewater business arising from changes in the asset stock of the wholesale wastewater business, before the impact of any transitional relief.</t>
  </si>
  <si>
    <t>The change in local authority rates charged to the wholesale wastewater business arising from the 2017 revaluation, before the impact of any transitional relief.</t>
  </si>
  <si>
    <t>The year-on-year change in local authority rates charged to the wholesale wastewater business in respect of the (then) current year, before the application of any transitional relief.  Calculated as the change in line 1 as compared to the previous year.</t>
  </si>
  <si>
    <t>Local authority rates charged to the wholesale wastewater business, as reported in the APR, Schedule 4E line 6</t>
  </si>
  <si>
    <t>Any further adjustments made to reconcile to the local authority rates charge for the wholesale wastewater business reported in the APR, Schedule 4E line 6 - please specify</t>
  </si>
  <si>
    <t>6-7</t>
  </si>
  <si>
    <t>Any adjustments to the local authority rates charged to the wholesale wastewater business in respect of previous years</t>
  </si>
  <si>
    <t>Local authority rates charged to the wholesale wastewater business in respect of the (then) current year, after the application of any transitional relief - calculated as the sum of lines 1 and 2</t>
  </si>
  <si>
    <t xml:space="preserve">Check difference </t>
  </si>
  <si>
    <t>This table provides further details on other expenditure items</t>
  </si>
  <si>
    <t>This table seeks to understand the causes and pace of changes over time in reported local authority rates charges for the wholesale  business unit, as currently reported in line 6 of pro forma 4E in the APR.  The table builds upon Table S22 of companies' Business Plans at PR14.  Part A reconciles for each year from the charge in respect of the (then) current year before transitional relief, to the charge reported as "local authority rates" in line 6 of Schedule 4E of the APR.  Part B analyses the causes of changes in the charge for the (then) current year before the impact of transitional relief. The information collected will help Ofwat develop policy in this area for PR19.</t>
  </si>
  <si>
    <t xml:space="preserve">Local authority rates charged to the wholesale business in respect of the (then) current year, before the application of any transitional relief </t>
  </si>
  <si>
    <t>The impact of any transitional relief on the local authority rates charged to the wholesale business in respect of the (then) current year - entered as a negative</t>
  </si>
  <si>
    <t>We have not indicated that lines 4, 8, 10, 12 or 16, 20, 22 and 24 are calculations. This allows companies to explain any variables used in calculating these lines that are not included in this table. Companies should explain any such assumptions clearly.
The table asks for information for the 2025-30 (AMP8) period. This information is required to help us assess long-term affordability through the expected change in bills after 2025 and the impact of the companies’ proposals for both current and future customers.</t>
  </si>
  <si>
    <t>WS18 guidance and line definitions</t>
  </si>
  <si>
    <t>Customer service</t>
  </si>
  <si>
    <t>Affordability</t>
  </si>
  <si>
    <t>Innovation</t>
  </si>
  <si>
    <t>Bill impacts</t>
  </si>
  <si>
    <t>Outcomes</t>
  </si>
  <si>
    <t>Number of proposed performance commitments</t>
  </si>
  <si>
    <t>Enhanced or Non-enhanced</t>
  </si>
  <si>
    <t>1</t>
  </si>
  <si>
    <t>2</t>
  </si>
  <si>
    <t>3</t>
  </si>
  <si>
    <t>4</t>
  </si>
  <si>
    <t>5</t>
  </si>
  <si>
    <t>6</t>
  </si>
  <si>
    <t>7</t>
  </si>
  <si>
    <t>8</t>
  </si>
  <si>
    <t>Company type is either ‘Enhanced’ or ‘Non-enhanced’. This will determine whether the aggregate cap or collar applies.</t>
  </si>
  <si>
    <t>The annual year average RCV taken over the financial year in nominal terms from the populated final determination financial model.</t>
  </si>
  <si>
    <t>The annual average net debt taken over the financial year, inputted as a negative value in nominal terms from the populated final determination financial model.</t>
  </si>
  <si>
    <t>Calculated</t>
  </si>
  <si>
    <t>Calculated based on details in row 1 where Non-enhanced returns TRUE and Enhanced returns FALSE.</t>
  </si>
  <si>
    <t>The cap and collar on total rewards/penalties is set at +/-2% of notional regulatory equity.</t>
  </si>
  <si>
    <t>Override of the aggregate cap/collar that is calculated in row 8.</t>
  </si>
  <si>
    <t>12</t>
  </si>
  <si>
    <t>13</t>
  </si>
  <si>
    <t>14</t>
  </si>
  <si>
    <t>15</t>
  </si>
  <si>
    <t>Name of the defined ODI as per the final determination.</t>
  </si>
  <si>
    <t>There are three options: 1) Numeric PCs 2) Delivery PCs 3) Bespoke
The choice will determine which of the rows in Block B below are to be completed.</t>
  </si>
  <si>
    <t>When is the reward/penalty crystallised. There are two options: 
1) Adjustment made during AMP6 (these types of ODIs are referred to as in-period).
2) Adjustment made in AMP7 or beyond (these types of ODIs are referred to as end-of-period).</t>
  </si>
  <si>
    <t>Incentive type for the specific ODI. There are three options: 1) Numeric PCs 2) Delivery PCs 3) Bespoke. The choice will determine which of the rows (from 16 - 64) are to be completed.</t>
  </si>
  <si>
    <t>There are two options: 1) Revenue adjustment. 2) RCV adjustment.</t>
  </si>
  <si>
    <t>How a net reward for the specific ODI is applied. There are two options: 1) Revenue adjustment. 2) RCV adjustment.</t>
  </si>
  <si>
    <t>How a net penalty for the specific ODI is applied. There are two options: 1) Revenue adjustment. 2) RCV adjustment.</t>
  </si>
  <si>
    <t>Is the specific ODI exempt from the aggregate cap and collar. There is a choice of True or False</t>
  </si>
  <si>
    <t>16-46</t>
  </si>
  <si>
    <t>4-5</t>
  </si>
  <si>
    <t>47-61</t>
  </si>
  <si>
    <t>62-64</t>
  </si>
  <si>
    <t>Complete for numeric PCs otherwise leave blank. Refer to section 1.5 of the Ofwat PR14 reconciliation rulebook.</t>
  </si>
  <si>
    <t>Complete for delivery PCs otherwise leave blank. Refer to section 1.5 of the Ofwat PR14 reconciliation rulebook.</t>
  </si>
  <si>
    <t>Complete for bespoke PCs otherwise leave blank. Refer to section 1.5 of the Ofwat PR14 reconciliation rulebook.</t>
  </si>
  <si>
    <t>65-67</t>
  </si>
  <si>
    <t>Output item from ODI model as appears on the ODI adjustments sheet.</t>
  </si>
  <si>
    <t>There are two options: 1) In period. 2) End of period.</t>
  </si>
  <si>
    <t>Choice of True or False</t>
  </si>
  <si>
    <t>FD14 data. Pre-populated.</t>
  </si>
  <si>
    <t>Company type is either WaSC or Woc.</t>
  </si>
  <si>
    <t>Enhanced or Non-enhanced status in PR14.</t>
  </si>
  <si>
    <t>Financing rate. The PR14 final determination weighted average cost of capital.</t>
  </si>
  <si>
    <t>10-14</t>
  </si>
  <si>
    <t>24</t>
  </si>
  <si>
    <t>25</t>
  </si>
  <si>
    <t>26</t>
  </si>
  <si>
    <t>27</t>
  </si>
  <si>
    <t>The implied menu choice number for water from PR14 final determination company specific appendix.</t>
  </si>
  <si>
    <t>The final determinations pension deficit recovery costs allowance for water from PR14 final determination – company specific appendix.</t>
  </si>
  <si>
    <t>The submitted final menu choice for water from Menu choice confirmation letter 16th January 2015.</t>
  </si>
  <si>
    <t>Ofwat’s view of the menu cost baseline at final determinations from PR14 populated final determination menu model.</t>
  </si>
  <si>
    <t>The allowed expenditure in final determinations for input to PAYG from PR14 populated final determination menu model.</t>
  </si>
  <si>
    <t>Totex exclusions. Actual totex line items to be excluded in menu totex: third party costs, pension deficit recovery costs, other cash items, disallowables from annual regulatory reporting.</t>
  </si>
  <si>
    <t>Reported actual totex for water from annual regulatory reporting.</t>
  </si>
  <si>
    <t>Totex inclusions – Transition expenditure in 2014-15 (confirmed in final 2010-15 reconciliation decision document).</t>
  </si>
  <si>
    <t>FD14 PAYG ratio. Pre-populate cells</t>
  </si>
  <si>
    <t>Final 2010-15 reconciliation data pre-populated</t>
  </si>
  <si>
    <t>The profile of PAYG ratio allowed in final determinations from PR14 final determination – company specific appendix.</t>
  </si>
  <si>
    <t>Business rates IDoK</t>
  </si>
  <si>
    <t>17-23</t>
  </si>
  <si>
    <t>Business rates IDoK. Mechanism to account for the notified item on business rates. Only activated if after successful IDoK. See Annex of company FD letters and section 5.1 of this report for further details.</t>
  </si>
  <si>
    <t>Output item from totex menu model as appears on the Totex menu adjustments sheet.</t>
  </si>
  <si>
    <t>33</t>
  </si>
  <si>
    <t>Output item from WRFIM model as appears on the WFRIM adjustments sheet.</t>
  </si>
  <si>
    <t>Adjustment as calculated in the WRFIM model in outturn prices.</t>
  </si>
  <si>
    <t>Has the company produced a trading and procurement code? True/False flag.</t>
  </si>
  <si>
    <t>Has Ofwat approved the company's trading and procurement code? True/False flag.</t>
  </si>
  <si>
    <t>Real cost of capital. Company specific wholesale cost of capital from PR14 final determination.</t>
  </si>
  <si>
    <t>Has the company provided evidence that this is a new export and complies with its Ofwat-approved trading and procurement code? True/False flag.</t>
  </si>
  <si>
    <t>17</t>
  </si>
  <si>
    <t>18</t>
  </si>
  <si>
    <t>19</t>
  </si>
  <si>
    <t>20</t>
  </si>
  <si>
    <t>21</t>
  </si>
  <si>
    <t>22</t>
  </si>
  <si>
    <t>23</t>
  </si>
  <si>
    <t>28</t>
  </si>
  <si>
    <t>30</t>
  </si>
  <si>
    <t>31</t>
  </si>
  <si>
    <t>Forecast of expected revenue from the export 1.</t>
  </si>
  <si>
    <t>Forecast of cost of export 1, inclusive of cost of capital.</t>
  </si>
  <si>
    <t>First year to include in cap calculation for export profits Financial year of first year used in cap calculation. Generic value specified by Ofwat.</t>
  </si>
  <si>
    <t>Years for calculating time value of money of imports. Generic value specified by Ofwat.</t>
  </si>
  <si>
    <t>Last year to include in cap calculation for export profits Financial year of last year used in cap calculation. Generic value specified by Ofwat.</t>
  </si>
  <si>
    <t>Has the company provided evidence that this is a new import and complies with its Ofwat-approved trading and procurement code? True/False flag.</t>
  </si>
  <si>
    <t>Forecast of cost of water under the new import 1.</t>
  </si>
  <si>
    <t>Forecast of cost of water under the new import 2.</t>
  </si>
  <si>
    <t>Import incentive rate (%) applied to cost of imported water.</t>
  </si>
  <si>
    <t>Company’s expected wholesale water turnover for each financial year in outturn (nominal prices).</t>
  </si>
  <si>
    <t>Calculated. Company’s expected wholesale water turnover for each financial year in 2012-13 prices.</t>
  </si>
  <si>
    <t>Cap rate (%) for cap on incentive payments as a proportion of company's water activity turnover.</t>
  </si>
  <si>
    <t>Year for price base adjustment (year ending). Generic value specified by Ofwat.</t>
  </si>
  <si>
    <t>PB00113BP_PR14</t>
  </si>
  <si>
    <t>Copy from App23 line 31.</t>
  </si>
  <si>
    <t>Years for calculating time value of money of exports. Generic value specified by Ofwat.</t>
  </si>
  <si>
    <t>Forecast of expected revenue from the export 2.</t>
  </si>
  <si>
    <t>Forecast of cost of export 2, inclusive of cost of capital.</t>
  </si>
  <si>
    <t>Calculated. Difference between forecast revenue and forecast cost of export 2.</t>
  </si>
  <si>
    <t>Calculated. Difference between forecast revenue and forecast cost of export 1.</t>
  </si>
  <si>
    <t>Total value of export to be paid at PR19. Output from water trading incentive reconiliation model.</t>
  </si>
  <si>
    <t>Total value of export to be paid after PR19. Output from water trading incentive reconiliation model.</t>
  </si>
  <si>
    <t>Total value of import incentive at PR19 price base. Output from water trading incentive reconiliation model.</t>
  </si>
  <si>
    <t>2014-15 allowed revenue from company final determination letter, as adjusted for ODIs or IDoK in accordance with the licence.</t>
  </si>
  <si>
    <t>RCM adjustment 14/15 ~ water</t>
  </si>
  <si>
    <t>Percentage of RCM adjustment by year ~ water</t>
  </si>
  <si>
    <t>AMP5 RCM blind year adjustment</t>
  </si>
  <si>
    <t>C00285_A001</t>
  </si>
  <si>
    <t>C_DB_000140_A001</t>
  </si>
  <si>
    <t>Actual inflation pre-populated cells. Company forecast copied from inflation table App23</t>
  </si>
  <si>
    <t>Actual revenue recovered from metered and unmetered customers' charges, household and non-household over the 2015-2020 price review period. Annual wholesale charge revenue as reported in company’s regulatory reporting.</t>
  </si>
  <si>
    <t>APR (table 2I) reported actual data pre-populated cells</t>
  </si>
  <si>
    <t>Explanation of changes</t>
  </si>
  <si>
    <t>Wholesale revenue in 2017-18</t>
  </si>
  <si>
    <t>Wholesale revenue in 2017-18 ~ bulk supplies</t>
  </si>
  <si>
    <t>Volume 2017-18</t>
  </si>
  <si>
    <t>Volume 2017-18 billed at discounted rate (excluding bulk supplies)</t>
  </si>
  <si>
    <t>Volume billed 2017-18 ~ bulk supplies</t>
  </si>
  <si>
    <t>Impact from run off for 2017-18 if RCV had been allocated as company now propose</t>
  </si>
  <si>
    <t>Average revenues 2017-18</t>
  </si>
  <si>
    <t>Impact from cost of capital for 2017-18 if RCV had been allocated as company now propose</t>
  </si>
  <si>
    <t>Volume billed in 2017-18 for which related revenue is reported in line 1.</t>
  </si>
  <si>
    <t>Volume billed in 2017-18 for which related revenue is reported in line 2.</t>
  </si>
  <si>
    <t>Volume billed in 2017-18 for which related revenue is reported in line 3.</t>
  </si>
  <si>
    <t>Change in the revenue that would have accrued in 2017-18 if the proposed RCV allocation had been in place, that can be attributed to the change in run off. The impact is what would have occured from the change in charges under the proposed RCV allocation compared to that implied by the 2017-18 charges. The company should assume that aggregated run off for the wholesale service is the same as that applied, but allocate this to the different business units proportionaly on its latest understanding. If relevant explicit assumptions about RCV that underlie its tariff structures in 2017-18 are not known, the company should arrive at an implied cost of capital and run off consistent with its tariff structures in 2017-18.  The information is only required to help understand the impact on charges of the proposed RCV allocation and companies should make whatever simplifications they consider appropriate to this end. The company should set out its approach in its commentary, including any assumptions. This must include its view of what RCV run off would have been appropriate in 2017-18 if the RCV had been allocated under the same method as the company now propose and compare this to the run off reported in tables Wr4 and Wn4, explaining any apparent disparencies.</t>
  </si>
  <si>
    <t>All income received in 2017-18 for providing a bulk supply (for potable or non-potable supplies) to another water undertaker and from wastewater connection agreements with another wastewater undertaker.</t>
  </si>
  <si>
    <t xml:space="preserve">Change in the revenue that would have accrued in 2017-18 if the proposed RCV allocation had been in place, that can be attributed to the change in the cost of capital. The company should assume that the cost of capital for each business unit would have been the same as that applied for the wholesale business unit (all companies can assume 3.6%). The impact is what would have occured from the change in charges under the proposed RCV allocation compared to that implied by the 2017-18 charges.  If relevant explicit assumptions about RCV that underlie its tariff structures in 2017-18 are not known, the company should arrive at an implied cost of capital and run off consistent with its tariff structures in 2017-18. The information is only required to help understand the impact on charges of the proposed RCV allocation and companies should make whatever simplifications they consider appropriate to this end. The company should set out its approach, including any assumptions, in its commentary. </t>
  </si>
  <si>
    <t>Application charge</t>
  </si>
  <si>
    <t>Advertising charge</t>
  </si>
  <si>
    <t>Standard charge</t>
  </si>
  <si>
    <t>Abstraction charges</t>
  </si>
  <si>
    <t>£</t>
  </si>
  <si>
    <t>Please provide a forecast of Application charges based on predicted number of applications likely to be made for new licences or licence renewals</t>
  </si>
  <si>
    <t>Please provide a forecast of the Advertising Charges based on predicted number of applications likely to be made for new licences of licence renewals</t>
  </si>
  <si>
    <t>Please provide a forecast of the standard charge based on existing standard unit charge rates</t>
  </si>
  <si>
    <t xml:space="preserve">Run off on RPI inflated 2020 RCV </t>
  </si>
  <si>
    <t>Return on RPI inflated 2020 RCV</t>
  </si>
  <si>
    <t>Run off on CPIH inflated 2020 RCV</t>
  </si>
  <si>
    <t>Return on CPIH inflated 2020 RCV</t>
  </si>
  <si>
    <t xml:space="preserve">Duplicates data input for lines 1-12, based on notional not actual company structure. </t>
  </si>
  <si>
    <t>Average cost of new debt required over the next AMP</t>
  </si>
  <si>
    <t xml:space="preserve">Total cost of debt, including new and embedded debt, weighted: (cost of embedded debt x weighting of embedded debt) + (cost of new debt x weighting of new debt) </t>
  </si>
  <si>
    <t>The risk free rate</t>
  </si>
  <si>
    <t>The premium over the risk free rate required to invest in equities</t>
  </si>
  <si>
    <t>The levered beta, using a consistent gearing with row 9</t>
  </si>
  <si>
    <t>The marginal rate of corporation tax</t>
  </si>
  <si>
    <t>The weighted average cost of capital, expressed using a pre-tax cost of debt and post-tax cost of equity</t>
  </si>
  <si>
    <t>The weighted average cost of capital, expressed using a post-tax cost of debt and post-tax cost of equity</t>
  </si>
  <si>
    <t>The calculated cost of equity using the capital asset pricing model: risk free rate + (equity risk premium x equity beta)</t>
  </si>
  <si>
    <t>Average cost of debt embedded on company balance sheet</t>
  </si>
  <si>
    <t xml:space="preserve">This table identifies totex by business unit and atypical expenditure.  This table is closely associated with pro forma 4D in the APR 2015-16 (as per RAG4.06).  </t>
  </si>
  <si>
    <t>The table asks for projections of properties and population up to the 2025-30 (AMP8) period. This information is required to help us assess long-term affordability through the expected change in bills after 2025 and the impact of the companies’ proposals for both current and future customers.</t>
  </si>
  <si>
    <t>This table indentifies wholesale water treatment explainatory variables.  Please note rows 1 to 15 refers to distribution input as opposed to volume of water treated.</t>
  </si>
  <si>
    <t>BN1767</t>
  </si>
  <si>
    <t>SYS02</t>
  </si>
  <si>
    <t>2017-18 FYE (CPIH adjusted)</t>
  </si>
  <si>
    <t>68-71</t>
  </si>
  <si>
    <t>2017-18 FYA(CPIH adjusted)</t>
  </si>
  <si>
    <t>32</t>
  </si>
  <si>
    <t>Grants and contributions</t>
  </si>
  <si>
    <t>Grants and capital contributions for transitional expenditure</t>
  </si>
  <si>
    <t>Transitional expenditure to enhance the supply/demand balance. Includes expenditure associated with schemes to deliver supply side (resource and production options) enhancements to supply demand capacity in dry year critical / peak conditions</t>
  </si>
  <si>
    <t>Transitional expenditure to enhance the supply/demand balance. Includes expenditure associated with schemes to deliver supply side (resource and production options) enhancements to supply demand capacity in dry year annual average conditions.</t>
  </si>
  <si>
    <t>Transitional expenditure to enhance the supply/demand balance. Includes expenditure associated with schemes to deliver demand side (distribution and customer options) enhancements to supply demand capacity in dry year critical / peak conditions</t>
  </si>
  <si>
    <t>Transitional expenditure to enhance the supply / demand balance. Includes expenditure associated with schemes to deliver demand side (distribution and customer options) enhancements to supply demand capacity in dry year annual average conditions</t>
  </si>
  <si>
    <t>Total gross transitional expenditure</t>
  </si>
  <si>
    <t>Total net transitional expenditure</t>
  </si>
  <si>
    <t>Transitional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</si>
  <si>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13-24</t>
  </si>
  <si>
    <t>WS1 line 21 * WR4 line 19</t>
  </si>
  <si>
    <t>Incremental supply side improvements delivered during the reporting year to the dry year annual average supply demand balance as at the start of the reporting year. The reported value should account for all water resource zones. Supply side enhancements should include all resource and production options. Interpretation of resource and production options, dycp and dyaa should align with water resources management plan guidance.</t>
  </si>
  <si>
    <t>Incremental demand side improvements delivered during the reporting year to the dry year critical / peak period supply demand balance as at the start of the reporting year. The reported value should account for all water resource zones. Where dry year critical / peak conditions have not been presented in the current WRMP for a specific zone, the dry year annual average conditions should be substituted. Demand side enhancements should include all distribution and customer side options. Interpretation of resource and production options, dycp and dyaa should align with water resources management plan guidance. Demand side enhancements should be reported as a positive number.</t>
  </si>
  <si>
    <t>Incremental supply  demand side improvements delivered during the reporting year to the dry year annual average period supply demand balance as at the start of the reporting year. The reported value should account for all water resource zones. Demand side enhancements should include all distribution and customer side options. Interpretation of resource and production options, dycp and dyaa should align with water resources management plan guidance. Demand side enhancements should be reported as a positive number.</t>
  </si>
  <si>
    <t>Peaking factor is the ratio of maximum to average consumption.  Average consumption need to be representative and need not be confined to the average consumption in the year. The duration over which maximum daily consumption is measured will be the highest 7 day rolling average. This shall be assessed for each region individually then summated and divided by total DI to get peak percentage.</t>
  </si>
  <si>
    <t>WS12a guidance and line definitions</t>
  </si>
  <si>
    <t>WS17 guidance and line definitions</t>
  </si>
  <si>
    <t>Analysis of abstraction charges (forecast only)</t>
  </si>
  <si>
    <t>Sum of lines 9 to 11.</t>
  </si>
  <si>
    <t>Sum of lines 9 to 11 excluding any compensation received from the EA</t>
  </si>
  <si>
    <t>Licenced area name</t>
  </si>
  <si>
    <t>Third party revenue</t>
  </si>
  <si>
    <t>See RAG4, appendix 1</t>
  </si>
  <si>
    <t>Charges income should be equal to building blocks income less price control income from other sources</t>
  </si>
  <si>
    <t>Total non-price control income (third party services)</t>
  </si>
  <si>
    <t>Other non-price control third party services</t>
  </si>
  <si>
    <t>Grants &amp; contributions</t>
  </si>
  <si>
    <t>Total wholesale water resources revenue requirement</t>
  </si>
  <si>
    <t>Wholesale water resources revenue requirement aggregated by building blocks</t>
  </si>
  <si>
    <t>Total wholesale water resources allowed revenue</t>
  </si>
  <si>
    <t>Revenue control total ~ wholesale water resources</t>
  </si>
  <si>
    <t>Sum of lines 13 to 16.</t>
  </si>
  <si>
    <t>Wholesale water resources non-price control income (principal services)</t>
  </si>
  <si>
    <t>Sum of lines 18 to 21</t>
  </si>
  <si>
    <t>Wholesale water network plus revenue requirement aggregated by building blocks</t>
  </si>
  <si>
    <t>Total wholesale water network plus revenue requirement</t>
  </si>
  <si>
    <t>Total wholesale water network plus allowed revenue</t>
  </si>
  <si>
    <t>Wholesale water network plus non-price control income (principal services)</t>
  </si>
  <si>
    <t>Revenue control total ~ wholesale water network plus</t>
  </si>
  <si>
    <t>WS1 line 21 * Wn4 line 19</t>
  </si>
  <si>
    <t>Wr8 guidance and line definitions</t>
  </si>
  <si>
    <t>Table title</t>
  </si>
  <si>
    <t>Pre-populated</t>
  </si>
  <si>
    <t>Capital expenditure on quality enhancement schemes listed in the NEP (or WINEP) to improve intakes to prevent the entrainment of fish to meet the requirements of the Eels Regulations.</t>
  </si>
  <si>
    <t>Capital expenditure on schemes to either avoid additional treatment or reduce current treatment (surface and groundwaters) in AMP7 and which is associated with Drinking Water Protected Areas under Article 7 of the Water Framework Directive.</t>
  </si>
  <si>
    <t xml:space="preserve">Capital expenditure on WFD-driven measures to improve, protect or ensure no deterioration in the status or potential of surface water or groundwater where the meassures arise from PR14 investigations or sustainable abstraction work. </t>
  </si>
  <si>
    <t xml:space="preserve">Capital expenditure on environmental investigations and options appraisals listed in the NEP (or WINEP) for AMP5, AMP6 or AMP7. </t>
  </si>
  <si>
    <t>20 - 29</t>
  </si>
  <si>
    <t>Name</t>
  </si>
  <si>
    <t>WS1 - Wholesale water operating and capital expenditure by business unit</t>
  </si>
  <si>
    <t>WS3 - Wholesale water properties and population</t>
  </si>
  <si>
    <t>WS4 - Wholesale water other (explanatory variables)</t>
  </si>
  <si>
    <t>WS5 - Other wholesale water expenditure</t>
  </si>
  <si>
    <t>WS7 - Wholesale water local authority rates</t>
  </si>
  <si>
    <t>WS8 - Third party costs by business unit for the wholesale water service</t>
  </si>
  <si>
    <t>WS9 - Wholesale water special cost factors</t>
  </si>
  <si>
    <t>WS10 - Transitional spending in the wholesale water service</t>
  </si>
  <si>
    <t>WS12 - RCV allocation in the wholesale water service</t>
  </si>
  <si>
    <t>WS12a - Change in RCV allocation in the wholesale water service</t>
  </si>
  <si>
    <t>WS12b - Wholesale water charges impact assessment</t>
  </si>
  <si>
    <t>WS13 - PR14 wholesale revenue forecast incentive mechanism for the water service</t>
  </si>
  <si>
    <t>WS14 - PR14 outcome delivery incentive reconciliation for the water service</t>
  </si>
  <si>
    <t>WS15 - PR14 wholesale total expenditure outperformance sharing for the water service</t>
  </si>
  <si>
    <t>WS17 - PR14 water trading incentive reconciliation</t>
  </si>
  <si>
    <t>WS18 - Explaining the 2019 Final Determination for the water service</t>
  </si>
  <si>
    <t>Wr1 - Wholesale water resources (explanatory variables)</t>
  </si>
  <si>
    <t>Wr2 - Wholesale water resource opex</t>
  </si>
  <si>
    <t>Sum of lines 11 and line 24</t>
  </si>
  <si>
    <t>Wholesale water resources ~ other price control income</t>
  </si>
  <si>
    <t>Wholesale water resources ~ non-price control income (third party services)</t>
  </si>
  <si>
    <t>Wholesale water resources ~ non-price control income (principal services)</t>
  </si>
  <si>
    <t>Water resources grants and contributions (price control)</t>
  </si>
  <si>
    <t>Water resources grants and contributions (non-price control)</t>
  </si>
  <si>
    <t>Equal to line 11 minus line 12</t>
  </si>
  <si>
    <t>Wr3 - Wholesale revenue projections for the water resources price control</t>
  </si>
  <si>
    <t xml:space="preserve">Wr4 - Cost recovery for water resources </t>
  </si>
  <si>
    <t>Wr5 - Weighted average cost of capital for the water resources control</t>
  </si>
  <si>
    <t>Wn1 - Wholesale water treatment (explanatory variables)</t>
  </si>
  <si>
    <t>Wn2 - Wholesale water distribution (explanatory variables)</t>
  </si>
  <si>
    <t>Wn3 - Wholesale revenue projections for the water network plus price control</t>
  </si>
  <si>
    <t>Water network plus grants and contributions (price control)</t>
  </si>
  <si>
    <t>Water network plus grants and contributions (non-price control)</t>
  </si>
  <si>
    <t>Wholesale water network plus ~ non-price control income (third party services)</t>
  </si>
  <si>
    <t>Wholesale water network plus ~ non-price control income (principal services)</t>
  </si>
  <si>
    <t>Wholesale water network plus ~ other price control income</t>
  </si>
  <si>
    <t>Wn4 - Cost recovery for water network plus</t>
  </si>
  <si>
    <t>Wn5 - Weighted average cost of capital for the water network plus control</t>
  </si>
  <si>
    <t>WS2a - Wholesale water cumulative capital enhancement expenditure by purpose</t>
  </si>
  <si>
    <t xml:space="preserve">Total water enhancement capital expenditure </t>
  </si>
  <si>
    <t>Total water enhancement operating expenditure</t>
  </si>
  <si>
    <t>Sum of lines 1 to 29</t>
  </si>
  <si>
    <t>WINEP / NEP ~ Making ecological improvements at abstractions (Habitats Directive, SSSI, NERC, BAPs)</t>
  </si>
  <si>
    <t>WINEP / NEP ~ Eels Regulations (measures at intakes)</t>
  </si>
  <si>
    <t>WINEP / NEP ~ Drinking Water Protected Areas (schemes)</t>
  </si>
  <si>
    <t>WINEP / NEP ~ Water Framework Directive measures</t>
  </si>
  <si>
    <t>WINEP / NEP ~ Investigations</t>
  </si>
  <si>
    <t>This table identifies enhancement expenditure.  Where a quality enhancement scheme (or the proportionally allocated component of a quality enhancement scheme) has more than one cost driver, companies should allocate the expenditure attributable to the primary driver to the relevant line 1 to 29.  Any net additional cost for delivering any further drivers should be included in the relevant line.</t>
  </si>
  <si>
    <t>Capital expenditure to reduce the number of properties with low pressure.</t>
  </si>
  <si>
    <t>Capital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</si>
  <si>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Capital expenditure associated with the provision of local distribution infrastructure and non-infrastructure assets for water service to provide for new customers with no net deterioration of existing levels of service. The capital cost of connecting a new property (including the cost of a meter, communication pipe and boundary stop tap valve etc) should be recovered through the connection charge and should not be included in this line.</t>
  </si>
  <si>
    <t>Capital expenditure to address raw water deterioration.</t>
  </si>
  <si>
    <t>Capital expenditure to improve resilience. This relates to expenditure to manage the risk of giving consumers an appropriate level of service protection in the face of extreme events caused by hazards that are beyond their control.</t>
  </si>
  <si>
    <t>Capital expenditure to comply with the requirements of Security and Emergency Measures Direction (SEMD).</t>
  </si>
  <si>
    <t>Capital expenditure to deliver projects required to deal with the environmental impact of water abstraction during the report year.</t>
  </si>
  <si>
    <t xml:space="preserve">Capital expenditure to deliver improvements to consumer acceptability of the drinking water (relating to colour, taste and odour)
</t>
  </si>
  <si>
    <t>Capital expenditure relating to reducing abstraction licences (unless captured elsewhere in this table, principally in line 1 or 14).</t>
  </si>
  <si>
    <t>Other capital expenditure by purpose [Company to insert other purposes as required and explain in commentary]. Regard should be had for the desirability of maintaining consistency with corresponding lines in previous data submissions when using these lines.</t>
  </si>
  <si>
    <t>Total water enhancement capital expenditure. Calculated as the sum of lines 1 to 29.</t>
  </si>
  <si>
    <t>Total water enhancement operating expenditure.</t>
  </si>
  <si>
    <t>Metering (excluding cost of providing metering to new service connections) for optants</t>
  </si>
  <si>
    <t>Metering (excluding cost of providing metering to new service connections) for meters introduced by companies</t>
  </si>
  <si>
    <r>
      <t xml:space="preserve">This table identifies the </t>
    </r>
    <r>
      <rPr>
        <sz val="10"/>
        <color rgb="FF0078C9"/>
        <rFont val="Franklin Gothic Demi"/>
        <family val="2"/>
      </rPr>
      <t>cumulative</t>
    </r>
    <r>
      <rPr>
        <sz val="10"/>
        <rFont val="Arial"/>
        <family val="2"/>
      </rPr>
      <t xml:space="preserve"> capital expenditure on enhancement projects (schemes and investigations) delivered in the report year.  Where a quality enhancement scheme (or the proportionally allocated component of a quality enhancement scheme) has more than one cost driver, companies should allocate the expenditure attributable to the primary driver to the relevant line 1 to 29.  Any net additional cost for delivering any further drivers should be included in the relevant line.</t>
    </r>
  </si>
  <si>
    <t>Capital expenditure purpose ~ WATER additional line 1 [Other categories]</t>
  </si>
  <si>
    <t>Capital expenditure purpose ~ WATER additional line 2 [Other categories]</t>
  </si>
  <si>
    <t>Capital expenditure purpose ~ WATER additional line 3 [Other categories]</t>
  </si>
  <si>
    <t>Capital expenditure purpose ~ WATER additional line 4 [Other categories]</t>
  </si>
  <si>
    <t>Capital expenditure purpose ~ WATER additional line 5 [Other categories]</t>
  </si>
  <si>
    <t>Capital expenditure purpose ~ WATER additional line 6 [Other categories]</t>
  </si>
  <si>
    <t>Capital expenditure purpose ~ WATER additional line 7 [Other categories]</t>
  </si>
  <si>
    <t>Capital expenditure purpose ~ WATER additional line 8 [Other categories]</t>
  </si>
  <si>
    <t>Capital expenditure purpose ~ WATER additional line 9 [Other categories]</t>
  </si>
  <si>
    <t>Capital expenditure purpose ~ WATER additional line 10 [Other categories]</t>
  </si>
  <si>
    <t>Metering (excluding cost of providing metering to new service connections) for other</t>
  </si>
  <si>
    <t>The total of all water service transition capital expenditure including associated grants and capital contributions and new obligations but excluding assets adopted from third parties where no expenditure is recorded (at nil cost).</t>
  </si>
  <si>
    <t>The total of all water service transition capital expenditure including new obligations but excluding associated grants and capital contributions and adopted assets at nil cost.</t>
  </si>
  <si>
    <t>Transitional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</si>
  <si>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Q</t>
  </si>
  <si>
    <t>R</t>
  </si>
  <si>
    <t>S</t>
  </si>
  <si>
    <t>T</t>
  </si>
  <si>
    <t>U</t>
  </si>
  <si>
    <t>V</t>
  </si>
  <si>
    <t>W</t>
  </si>
  <si>
    <t>X</t>
  </si>
  <si>
    <t>Y</t>
  </si>
  <si>
    <t>RCV ~ 31 March 2020 ( % of total wholesale water)</t>
  </si>
  <si>
    <t>RCV ~ 1 April 2020 ( % of total wholesale water)</t>
  </si>
  <si>
    <t>C_ES_000660_A001</t>
  </si>
  <si>
    <t>2012-13 prices</t>
  </si>
  <si>
    <t xml:space="preserve">Sum of inputs should match 2014-15 allowed revenue (line 9) * compound effect of RPI (App23) + K (line 10) </t>
  </si>
  <si>
    <t>Capital contributions from connection charges and revenue from infrastructure charges (PR14 FD)</t>
  </si>
  <si>
    <t>Grants and contributions recovered</t>
  </si>
  <si>
    <t>31-34</t>
  </si>
  <si>
    <t>35</t>
  </si>
  <si>
    <t>36</t>
  </si>
  <si>
    <t>Income from connection charges</t>
  </si>
  <si>
    <t>Capital contributions that are included in the allowed revenue totals.</t>
  </si>
  <si>
    <t>Relevant capital contributions from connection charges and revenue from infrastructure charges, defined in the final determination as covered by the price control. As defined in RAG 4.06 2I.</t>
  </si>
  <si>
    <t>Sum of lines 1 to 33.</t>
  </si>
  <si>
    <t>Line 34 minus line 35.</t>
  </si>
  <si>
    <t>20-29</t>
  </si>
  <si>
    <t>Any transitional expenditure on infrastructure assets other than defined in line 30 excluding third party capex.</t>
  </si>
  <si>
    <t>Any transitional expenditure on non-infrastructure assets other than defined in line 31 excluding third party capex.</t>
  </si>
  <si>
    <t>Transitional expenditure to deliver projects required to deal with the environmental impact of water abstraction during the report year.</t>
  </si>
  <si>
    <t>Transitional expenditure on quality enhancement schemes listed in the NEP (or WINEP) to improve intakes to prevent the entrainment of fish to meet the requirements of the Eels Regulations.</t>
  </si>
  <si>
    <t>Transitional expenditure to reduce the number of properties with low pressure.</t>
  </si>
  <si>
    <t xml:space="preserve">Transitional expenditure to deliver improvements to consumer acceptability of the drinking water (relating to colour, taste and odour)
</t>
  </si>
  <si>
    <t>Transitional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</si>
  <si>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Transitional expenditure to address raw water deterioration.</t>
  </si>
  <si>
    <t>Transitional expenditure to improve resilience. This relates to expenditure to manage the risk of giving consumers an appropriate level of service protection in the face of extreme events caused by hazards that are beyond their control.</t>
  </si>
  <si>
    <t>Transitional expenditure to comply with the requirements of Security and Emergency Measures Direction (SEMD).</t>
  </si>
  <si>
    <t>Transitional expenditure on schemes to either avoid additional treatment or reduce current treatment (surface and groundwaters) in AMP7 and which is associated with Drinking Water Protected Areas under Article 7 of the Water Framework Directive.</t>
  </si>
  <si>
    <t xml:space="preserve">Transitional expenditure on WFD-driven measures to improve, protect or ensure no deterioration in the status or potential of surface water or groundwater where the meassures arise from PR14 investigations or sustainable abstraction work. </t>
  </si>
  <si>
    <t xml:space="preserve">Transitional expenditure on environmental investigations and options appraisals listed in the NEP (or WINEP) for AMP5, AMP6 or AMP7. </t>
  </si>
  <si>
    <t>Transitional expenditure relating to reducing abstraction licences (unless captured elsewhere in this table, principally in line 1 or 14).</t>
  </si>
  <si>
    <t>Transitional expenditure associated with the provision of local distribution infrastructure and non-infrastructure assets for water service to provide for new customers with no net deterioration of existing levels of service. The capital cost of connecting a new property (including the cost of a meter, communication pipe and boundary stop tap valve etc) should be recovered through the connection charge and should not be included in this line.</t>
  </si>
  <si>
    <t>Transitional expenditure in metering (excluding cost of providing metering to new service connections) for optants</t>
  </si>
  <si>
    <t>Transitional expenditure in metering (excluding cost of providing metering to new service connections) for meters introduced by companies</t>
  </si>
  <si>
    <t>Other transitional expenditure by purpose [Company to insert other purposes as required and explain in commentary]. Regard should be had for the desirability of maintaining consistency with corresponding lines in previous data submissions when using these lines.</t>
  </si>
  <si>
    <t>Return on post 2020 investment</t>
  </si>
  <si>
    <t>Pension deficit repair contributions</t>
  </si>
  <si>
    <t>Return on post 2020 totex additions to RCV</t>
  </si>
  <si>
    <t>Cost of new debt</t>
  </si>
  <si>
    <t>Run off on post 2020 investment</t>
  </si>
  <si>
    <t>Run off on post 2020 totex additions</t>
  </si>
  <si>
    <r>
      <t xml:space="preserve">Grants and contributions received. Input as a positive number.  This will be equal to </t>
    </r>
    <r>
      <rPr>
        <sz val="10"/>
        <color rgb="FF0078C9"/>
        <rFont val="Franklin Gothic Demi"/>
        <family val="2"/>
      </rPr>
      <t>table App 28 line 13</t>
    </r>
    <r>
      <rPr>
        <sz val="10"/>
        <rFont val="Arial"/>
        <family val="2"/>
      </rPr>
      <t xml:space="preserve"> for years 2015-2025</t>
    </r>
  </si>
  <si>
    <r>
      <t xml:space="preserve">The purpose of this table is for companies to identify the accelerated ('transition') water service capital expenditure they would make in the last year of the current price control period (2015-20) in preparation for the early delivery of their outcomes in the next price control period (2020-25 ). Following review, Ofwat will then exclude this early expenditure from the totex reconciliation for 2015-20 (AMP6) but include this expenditure in 2020-25 (AMP7). Transition expenditure can be associated with delivering any aspect of the future investment programme.
To ensure consistency, companies should ensure their estimates of forecast transition expenditure are compiled on the same basis, using the same process and approaches, as the forecasts of expenditure reported in </t>
    </r>
    <r>
      <rPr>
        <sz val="10"/>
        <color rgb="FF0078C9"/>
        <rFont val="Franklin Gothic Demi"/>
        <family val="2"/>
      </rPr>
      <t>tables WS1, WS2 and WS2a.</t>
    </r>
    <r>
      <rPr>
        <sz val="10"/>
        <rFont val="Arial"/>
        <family val="2"/>
      </rPr>
      <t xml:space="preserve">
Block A
Allocation between capital maintenance and enhancement drivers - where an investment has both a maintenance and enhancement benefit, companies should proportionally allocate the expenditure in line with the proportional allocation approach used in their APR submissions. The maintenance expenditure should be included in the appropriate line for maintaining the long term capability of the assets and the enhancement expenditure should be allocated to lines appropriate to the relevant cost category. If the enhancement component has more than one quality driver, please see guidance below.
Quality enhancement schemes' investment with more than one cost driver - where a quality enhancement scheme (or the proportionally allocated component of a quality enhancement scheme) in AMP7 has more than one cost driver, companies should allocate the expenditure attributable to the primary driver to one of the lines (1 to 16). Any net additional cost for delivering any further drivers should be included in the additional lines at the bottom of Block A.
In each case, an appropriate level of table commentary is expected to explain the company’s allocation approaches.</t>
    </r>
  </si>
  <si>
    <r>
      <t xml:space="preserve">Revised proposed RCV allocation 31 March 2020 (pre-midnight adjustments). Copied from </t>
    </r>
    <r>
      <rPr>
        <sz val="10"/>
        <color rgb="FF0078C9"/>
        <rFont val="Franklin Gothic Demi"/>
        <family val="2"/>
      </rPr>
      <t>table WS12 line 18</t>
    </r>
  </si>
  <si>
    <r>
      <t xml:space="preserve">Water resources element of the sum of </t>
    </r>
    <r>
      <rPr>
        <sz val="10"/>
        <color rgb="FF0078C9"/>
        <rFont val="Franklin Gothic Demi"/>
        <family val="2"/>
      </rPr>
      <t>App28 lines 7 to 11</t>
    </r>
  </si>
  <si>
    <r>
      <t xml:space="preserve">Water resources element of </t>
    </r>
    <r>
      <rPr>
        <sz val="10"/>
        <color rgb="FF0078C9"/>
        <rFont val="Franklin Gothic Demi"/>
        <family val="2"/>
      </rPr>
      <t>App28 line 12</t>
    </r>
  </si>
  <si>
    <t>WS12b guidance and line definitions</t>
  </si>
  <si>
    <t xml:space="preserve">Companies to use this table to set out the roll forward of the net MEAV and its proposal of the wholesale water RCV allocation.  All prices as at 31 March 2018; ie March 2018 RPI, except Block A line 1 which is to be in 31 March 2015 prices. Line 4 should be used to ensure line 8 is in March 2018 prices. </t>
  </si>
  <si>
    <t>Impact on net MEAV of disposal of assets between 1 April 2015 and 31 March 2018</t>
  </si>
  <si>
    <t>Impact on net MEAV of reclassification of assets between 1 April 2015 and 31 March 2018. This line should include any changes resulting from reclassification to or from water resources, with this explained in the narrative.</t>
  </si>
  <si>
    <t>Impact on net MEAV of Inflation. This line will be the difference between 1 April 2015 and 31 March 2018 prices for line 1.</t>
  </si>
  <si>
    <t>Impact on net MEAV of additions between 1 April 2015 and 31 March 2018</t>
  </si>
  <si>
    <t>Impact on net MEAV of depreciation between 1 April 2015 and 31 March 2018</t>
  </si>
  <si>
    <t>Other impacts on net MEAV between 1 April 2015 and 31 March 2018</t>
  </si>
  <si>
    <t>Net MEAV for water resources and other water assets at 31 March 2018. Total of lines 1 to 7</t>
  </si>
  <si>
    <t>Equivalent to the sum of lines 6 to 11 in table App8. Outputs from the NEW FEEDER model.</t>
  </si>
  <si>
    <t>This table identifies wholesale water explanatory variables.  The proportions entered in lines 1 - 6 should sum to unity. The proportion of water in each source category is a measure of how difficult a company's water is to treat. When classifying the water into one of the categories, please see the June Return Reporting Requirements and Definitions Manual (Chapter 12) for guidance on allocation.</t>
  </si>
  <si>
    <r>
      <t xml:space="preserve">Grants and capital contributions relating to water transition expenditure.  This will be a subset of grants and contributions in </t>
    </r>
    <r>
      <rPr>
        <sz val="10"/>
        <color rgb="FF0078C9"/>
        <rFont val="Franklin Gothic Demi"/>
        <family val="2"/>
      </rPr>
      <t>table App 28 line 13.</t>
    </r>
  </si>
  <si>
    <r>
      <t xml:space="preserve">Proposed midnight adjustments. This is equivalent to the </t>
    </r>
    <r>
      <rPr>
        <sz val="10"/>
        <color rgb="FF0078C9"/>
        <rFont val="Franklin Gothic Demi"/>
        <family val="2"/>
      </rPr>
      <t>sum of lines 6 to 11 in table App8</t>
    </r>
    <r>
      <rPr>
        <sz val="10"/>
        <rFont val="Arial"/>
        <family val="2"/>
      </rPr>
      <t>. These are outputs from the NEW FEEDER model.</t>
    </r>
  </si>
  <si>
    <r>
      <t xml:space="preserve">Year average RPI indices from </t>
    </r>
    <r>
      <rPr>
        <sz val="10"/>
        <color rgb="FF0078C9"/>
        <rFont val="Franklin Gothic Demi"/>
        <family val="2"/>
      </rPr>
      <t>table App23 (line 31)</t>
    </r>
  </si>
  <si>
    <r>
      <t xml:space="preserve">Network plus element of the </t>
    </r>
    <r>
      <rPr>
        <sz val="10"/>
        <color rgb="FF0078C9"/>
        <rFont val="Franklin Gothic Demi"/>
        <family val="2"/>
      </rPr>
      <t>sum of App28 lines 7 to 11</t>
    </r>
  </si>
  <si>
    <r>
      <t xml:space="preserve">Nework plus element of </t>
    </r>
    <r>
      <rPr>
        <sz val="10"/>
        <color rgb="FF0078C9"/>
        <rFont val="Franklin Gothic Demi"/>
        <family val="2"/>
      </rPr>
      <t>App28 line 12</t>
    </r>
  </si>
  <si>
    <t>Length of mains renewed in report year. Include mains whose prime purpose is renewal of an existing main, even where existing main remains in service (i.e. is not abandoned immediately on commissioning of new main). Include mains sleeving/pipe cracking/sliplining where used for this category of work.</t>
  </si>
  <si>
    <r>
      <t>Length of new mains laid in report year. Include new mains and mains renewals involving upsizing, whose prime justification is the requirement for additional capacity.</t>
    </r>
    <r>
      <rPr>
        <strike/>
        <sz val="10"/>
        <color indexed="8"/>
        <rFont val="Arial"/>
        <family val="2"/>
      </rPr>
      <t/>
    </r>
  </si>
  <si>
    <r>
      <rPr>
        <strike/>
        <sz val="10"/>
        <color rgb="FFFF0000"/>
        <rFont val="Arial"/>
        <family val="2"/>
      </rPr>
      <t>Weighted</t>
    </r>
    <r>
      <rPr>
        <sz val="10"/>
        <color indexed="8"/>
        <rFont val="Arial"/>
        <family val="2"/>
      </rPr>
      <t xml:space="preserve"> Average pumping head for the Treatment business unit as defined in RAG 4.06 and RAG 2.06. This is to be calculated using actual pumping head rather than the rating of the pumps.</t>
    </r>
  </si>
  <si>
    <t>BN1001</t>
  </si>
  <si>
    <t>Sum of lines 6 and 7.</t>
  </si>
  <si>
    <t>Total connected properties at year end</t>
  </si>
  <si>
    <t>The total number of properties (domestic and non-domestic) connected to the distribution system at the end of the report year. This must include properties which are connected but not billed (for example, temporarily unoccupied) but should exclude properties which have been permanently disconnected. A group of properties supplied by a single connection should be counted as several properties. They should only be treated as a single property if a single bill covers the whole property.</t>
  </si>
  <si>
    <t>Average pumping head for the Resources business unit as defined in RAG 4.06 and RAG 2.06. This is to be calculated using actual pumping head rather than the rating of the pumps.</t>
  </si>
  <si>
    <t>Average pumping head for the raw water distribution business unit as defined in RAG 4.06 and RAG 2.06. This is to be calculated using actual pumping head rather than the rating of the pumps.</t>
  </si>
  <si>
    <t>Engagement</t>
  </si>
  <si>
    <t>Number of customers engaged with</t>
  </si>
  <si>
    <t>Leakage</t>
  </si>
  <si>
    <t>Water efficiency (per capita consumption)</t>
  </si>
  <si>
    <t>Water traded as a percentage of distribution input</t>
  </si>
  <si>
    <t>Average change in bills over the period</t>
  </si>
  <si>
    <t>Drinking water quality (as measured by the Compliance Risk Index)</t>
  </si>
  <si>
    <t>Total number of residential and business customers who receive a bill</t>
  </si>
  <si>
    <t>Sum of lines 1 to 5 in table WS3.</t>
  </si>
  <si>
    <t>Amount of planned capital investment improving services, maintaining the network and protecting the environment</t>
  </si>
  <si>
    <t>Net of G&amp;C, excluding 3rd party services</t>
  </si>
  <si>
    <t>Billed customers.</t>
  </si>
  <si>
    <t>Amount of planned capital investment per customer billed</t>
  </si>
  <si>
    <t>£/customer</t>
  </si>
  <si>
    <t>This table contains the water service inputs used for populating the water trading incentive reconciliation model and the penalties arising as calculated by the water trading incentive reconciliation model. The water trading incentive reconciliation model calculates in outturn (nominal) prices and is converted to 2017-18 prices in the revenue adjustments model.
We expect companies to publish their populated water trading incentive models with associated explanation with the regulatory accounts reporting in July 2018.</t>
  </si>
  <si>
    <t>This table contains the water service inputs used for populating the WRFIM model and the penalties arising as calculated by the WFRIM model. The WRFIM model calculates in outturn prices and is converted to 2017-18 prices in the revenue adjustments model.
We expect companies to publish their populated WRFIM models with associated explanation with the regulatory accounts reporting in July 2018.</t>
  </si>
  <si>
    <t>This table contains the water service inputs used for populating the ODI model and the total reward / (penalty) arising as calculated by the ODI model. The ODI model calculates in 2012-13 prices and the adjustments are converted to 2017-18 prices in the revenue adjustments model and the RCV adjustments model.
We expect companies to publish their populated ODI models with associated explanation with the regulatory accounts reporting in July 2018.</t>
  </si>
  <si>
    <t>This table contains the water service inputs used for populating the totex menu model and the total reward / (penalty) arising as calculated by the totex menu model. The totex menu model calculates in 2012-13 prices and the adjustments are converted to 2017-18 prices in the revenue adjustments model and the RCV adjustments model.
We expect companies to publish their populated totex menu models with associated explanation with the regulatory accounts reporting in July 2018.</t>
  </si>
  <si>
    <t>Output item from revenue adjustments model.</t>
  </si>
  <si>
    <t>Output item from RCV adjustments model.</t>
  </si>
  <si>
    <t>This is an output from revenue adjustments model.</t>
  </si>
  <si>
    <t>Output from revenue adjustments model.</t>
  </si>
  <si>
    <t>Output items from revenue adjustments model and RCV adjustments model.</t>
  </si>
  <si>
    <t>WS2 - Wholesale water capital enhancement expenditure by purpose</t>
  </si>
  <si>
    <t>Total length of non-potable and partially treated main for treatment</t>
  </si>
  <si>
    <t>Capacity of raw water reservoirs</t>
  </si>
  <si>
    <t>The installed capacity of raw water  reservoirs. Exclude decommissioned assets.</t>
  </si>
  <si>
    <t xml:space="preserve">The length of all non-potable and partially treated water mains for treatment.  </t>
  </si>
  <si>
    <t>Average pumping head for the distribution business unit as defined in RAG 4.06 and RAG 2.06 This is to be calculated using actual pumping head rather than the rating of the pumps.</t>
  </si>
  <si>
    <t>WS6 - Not used</t>
  </si>
  <si>
    <t>WS11 - Not used</t>
  </si>
  <si>
    <t>WS16 - Not used</t>
  </si>
  <si>
    <t>Water table summary</t>
  </si>
  <si>
    <t>Metering (excluding cost of providing metering to new service connections) for businesses and other</t>
  </si>
  <si>
    <t>Residential properties billed for measured water (external meter)</t>
  </si>
  <si>
    <t>Residential properties billed for measured water (not external meter)</t>
  </si>
  <si>
    <t>Business properties billed measured water</t>
  </si>
  <si>
    <t>Residential properties billed for unmeasured water</t>
  </si>
  <si>
    <t>Business properties billed unmeasured water</t>
  </si>
  <si>
    <t>Total business connected properties at year end</t>
  </si>
  <si>
    <t>Total residential connected properties at year end</t>
  </si>
  <si>
    <t>Number of residential meters renewed</t>
  </si>
  <si>
    <t>Number of business meters renewed</t>
  </si>
  <si>
    <t>Total number of new business connections</t>
  </si>
  <si>
    <r>
      <t xml:space="preserve">Total number of new residential </t>
    </r>
    <r>
      <rPr>
        <sz val="10"/>
        <color indexed="8"/>
        <rFont val="Arial"/>
        <family val="2"/>
      </rPr>
      <t>connections</t>
    </r>
  </si>
  <si>
    <t>Number of business meters (billed properties)</t>
  </si>
  <si>
    <t>Number of residential meters (billed properties)</t>
  </si>
  <si>
    <t>Average number of billed metered residential properties with external meters. An external meter is one located underground on the customer's underground supply pipe. Closeness to the property boundary is not important. Exclude void properties.</t>
  </si>
  <si>
    <t>Average number of billed metered residential properties (not externally metered). An internal meter is one located inside the customer's property or attached to the property at above ground level in a box or cabinet. All other meters should be classed as external. Exclude void properties.</t>
  </si>
  <si>
    <t>Total resident population served. This should include billed residential properties supplied with unmeasured and measured water and billed business properties supplied with unmeasured and measured water. Please provide commentary on how you have calculated population and residential property growth including how you have taken account of the 2011 Census.</t>
  </si>
  <si>
    <t>Average number of business properties billed for measured water within the supply area. Exclude miscellaneous users</t>
  </si>
  <si>
    <t>Average number of business properties billed for unmeasured water within the supply area.  Exclude miscellaneous users.</t>
  </si>
  <si>
    <t>The total number of business properties connected to the water distribution system at the end of the report year. This must include properties which are connected but not necessarily billed (for example, temporarily unoccupied) but should exclude properties which have been permanently disconnected. A group of properties supplied by a single connection should be counted as several properties. They should only be treated as a single property if a single bill covers the whole property.</t>
  </si>
  <si>
    <t>The total number of meters renewed at business properties during the report year.</t>
  </si>
  <si>
    <t>Total number of new business connections to a company's area of supply during the report year. This will cover the number of new business properties added for each year that were previously not connected for water supply. Exclude separation of common services, or other reconnections.</t>
  </si>
  <si>
    <t>The total number of business meters at billed properties within the company's area supply (including void properties).</t>
  </si>
  <si>
    <t>The total number of residential meters at billed properties within the company's area supply (including void properties).</t>
  </si>
  <si>
    <t xml:space="preserve">Average number of residential properties billed for unmeasured water within the supply area.  Exclude void properties. </t>
  </si>
  <si>
    <t>The total number of residentail properties connected to the water distribution system at the end of the report year. This must include properties which are connected but not necessarily billed (for example, temporarily unoccupied) but should exclude properties which have been permanently disconnected. A group of properties supplied by a single connection should be counted as several properties. They should only be treated as a single property if a single bill covers the whole property.</t>
  </si>
  <si>
    <t>The total number of meters renewed at residential properties during the report year.</t>
  </si>
  <si>
    <t>The total number of meter optants installed at existing residential properties during the year (Including where a company has installed a meter for social tariff purposes). Include meters installed at residential properties fitted in any location (e.g. internal, external in garden, external at boundary etc). Exclude all meters installed at the company's behest.</t>
  </si>
  <si>
    <t>The number of meters installed during the year at existing billed residential properties at the behest of the company. Include meters installed at residential properties fitted in any location (e.g. internal, external in garden, external at boundary etc). Exclude all meters installed for meter optants or following property conversions.</t>
  </si>
  <si>
    <t>Total number of new residential connections to a company's area of supply during the report year. This will cover the number of new residential properties added for each year that were previously not connected for water supply. Exclude separation of common services, or other reconnections.</t>
  </si>
  <si>
    <t xml:space="preserve">This table identifies other wholesale water explanatory variables.  With regard to Lines 4 and 5  any activity associated with costs incurred by business (or residential) retail should be excluded. All demand management savings delivered in the reporting year should be included (whether funded as enhancement or maintenance).
Lines 6, 7 and 8 relate to the energy costs associated with operating costs only. For consistency with the APR (Line 2B.1) this line should include all energy costs (including electricity, gas and fuel for vehicles, plant and machinery). These lines are intended to capture energy consumed; energy exported should not be included. Energy consumption should be allocated between lines 7 and 8 in a way that is consistent with the accounting separation units, i.e. 'network +' includes raw water distribution, water treatment and treated water distribution (in line with Ofwat's Water 2020 decisions document (May 2016)).
Based on UKWIR report 06/WR/01/7 (“Peak water demand forecasting methodology”), which says that the calculation of peaking factors will depend on circumstances such as a company's asset base and the specific drivers of peak demand, we will allow companies to use an alternative formula that is appropriate to them and explain their formula in the commentary. 
We will change the definition as follows: Peaking factor is the ratio of maximum to average consumption.  Average consumption need to be representative and need not be confined to the average consumption in the year. The duration over which maximum daily consumption is measured will be at least one week and unlikely to be more than a month.  </t>
  </si>
  <si>
    <t>Energy consumption ~ network plus</t>
  </si>
  <si>
    <t>Mean zonal compliance</t>
  </si>
  <si>
    <t>Volume of leakage above or below the sustainable economic Level</t>
  </si>
  <si>
    <t>Transitional expenditure in metering (excluding cost of providing metering to new service connections) for businesses and other</t>
  </si>
  <si>
    <t>Wholesale tariff income (for residential and business) from water including special agreements, non-potable water and bulk supplies. Income is split between the two business units as defined in RAG 4.06.</t>
  </si>
  <si>
    <t>Wholesale tariff income (for residential and business) included in line 1 that is supplied at a discount to the standard residential charges. Income is split between the two business units as defined in RAG 4.06.</t>
  </si>
  <si>
    <t>Water resources unmeasured charge ~ business</t>
  </si>
  <si>
    <t>Water resources unmeasured charge ~ residential</t>
  </si>
  <si>
    <t>Water resources measured charge ~ residential</t>
  </si>
  <si>
    <t>Water resources measured charge ~ business</t>
  </si>
  <si>
    <t>This table breaks down the total revenues a company expects to receive in providing wholesale water resource services. The total allowed revenue in line 17 from residential and business charges should be equal to the revenue requirement in line 11 less third party revenue.</t>
  </si>
  <si>
    <t>Water delivered (billed measured residential)</t>
  </si>
  <si>
    <t>Water delivered (billed measured business)</t>
  </si>
  <si>
    <t xml:space="preserve">All potable water supplied as part of the appointed business. This includes a) the average volume of water delivered for billed measured residential and business properties, b) the estimated volume of water delivered for billed unmeasured residential and business properties, c) supply pipe leakage, d) meter under registration for water delivered which is measured, e) unbilled water taken legally for legitimate purposes (public supplies for which no charge is made e.g. some sewer flushing etc, uncharged church supplies, fire training and fire-fighting supplies where these are not charged irrespective of whether or not they are metered). Do not include volumes associated with leakage allowance rebates to metered customers and f) water taken illegally providing it is based on actual occurrences using sound and auditable identification and recording procedures (if not this should be treated as distribution losses and excluded from this line). 
</t>
  </si>
  <si>
    <t>Average volume of water delivered to business properties which is measured (Ml/d). This is to include supply pipe leakage and meter under-registration. Additional meters fitted to measured business properties for ancillary supplies (e.g. external hosepipes) which are non-commercial are to be included, as should any fitted to unmeasured business properties if this is how revenue is allocated. Exclude miscellaneous use (Distribution system operational use, Water taken legally unbilled and Water taken illegally unbilled).</t>
  </si>
  <si>
    <t>Average volume of water delivered to residential properties which is measured (Ml/d). This is to include supply pipe leakage and meter under-registration. Additional meters fitted to measured residential properties for ancillary supplies (e.g. external hosepipes) which are non-commercial are to be included, as should any fitted to unmeasured residential properties if this is how revenue is allocated. Exclude miscellaneous use (Distribution system operational use, Water taken legally unbilled and Water taken illegally unbilled).</t>
  </si>
  <si>
    <t>Water network plus unmeasured charge ~ residential</t>
  </si>
  <si>
    <t>Water network plus unmeasured charge ~ business</t>
  </si>
  <si>
    <t>Water network plus measured charge ~ residential</t>
  </si>
  <si>
    <t>Water network plus measured charge ~ business</t>
  </si>
  <si>
    <t>This table breaks down the total revenues a company expects to receive in providing wholesale water network plus services. The total allowed revenue in line 17 from residential and business charges should be equal to the revenue requirement in line 11 less third party revenue.</t>
  </si>
  <si>
    <t>This table reports third party costs.</t>
  </si>
  <si>
    <t>For line items 1 to 4 please refer to RAG 4.07, Appendix 1.</t>
  </si>
  <si>
    <t>Other third party costs not covered by Lines 1 -4.  Please specify in the space provided what these items refer to.</t>
  </si>
  <si>
    <r>
      <t xml:space="preserve">This table should capture any costs that the company considers should be excluded from comparative cost modelling (special cost claims).
</t>
    </r>
    <r>
      <rPr>
        <sz val="10"/>
        <rFont val="Franklin Gothic Demi"/>
        <family val="2"/>
      </rPr>
      <t>Special Cost Claims</t>
    </r>
    <r>
      <rPr>
        <sz val="10"/>
        <rFont val="Arial"/>
        <family val="2"/>
      </rPr>
      <t xml:space="preserve"> 
The potential use of special cost claims is set out in </t>
    </r>
    <r>
      <rPr>
        <sz val="10"/>
        <color rgb="FF0078C9"/>
        <rFont val="Franklin Gothic Demi"/>
        <family val="2"/>
      </rPr>
      <t>Delivering Water 2020: consultation on PR19 methodology - Appendix 9: Securing cost efficiency</t>
    </r>
    <r>
      <rPr>
        <sz val="10"/>
        <rFont val="Arial"/>
        <family val="2"/>
      </rPr>
      <t xml:space="preserve">. We explicitly state the need for compelling evidence to support any proposed exclusions, and this should be presented elsewhere in the business plan.
</t>
    </r>
  </si>
  <si>
    <t>This table provides further details of operating costs for water resources.</t>
  </si>
  <si>
    <t>This table identifies wholsesale water distribution explanatory variables.  Lengths of decommissioned / abandoned mains should be excluded from all relevant lines (Lines 1 - 13, 29 - 36)
Lines 29 - 36 are intended to capture mains lengths where a pipeline rehabilitation technique has resulted in an improvement in the structural integrity of the pipe such that its expected service life has been materially extended. This data item was reported by companies in PR14 business plan table W5 Line21 and our expectation is that companies will interpret the definition of "structurally refurbished" in a way that is consistent with the business plan submission. However, for the avoidance of uncertainty, companies are invited to clarify the way in which they have interpreted the phrase "structurally refurbished" in accompanying commentary.</t>
  </si>
  <si>
    <t>Wr6 - Water resources capacity forecasts</t>
  </si>
  <si>
    <t>Capacity ~ company forecasts</t>
  </si>
  <si>
    <t>Pre-2020 capacity (DYAA)</t>
  </si>
  <si>
    <t>Pre-2020 capacity (DYCP)</t>
  </si>
  <si>
    <t>Post-2020 incumbent cumulative capacity (DYAA)</t>
  </si>
  <si>
    <t>Post-2020 incumbent cumulative capacity (DYCP)</t>
  </si>
  <si>
    <t>Post-2020 third party bilateral cumulative capacity (DYAA)</t>
  </si>
  <si>
    <t>Post-2020 third party bilateral cumulative capacity (DYCP)</t>
  </si>
  <si>
    <t>Capacity ~ WRZ 1 forecasts</t>
  </si>
  <si>
    <t>WRZ name</t>
  </si>
  <si>
    <t>Capacity ~ WRZ 2 forecasts</t>
  </si>
  <si>
    <t>Capacity ~ WRZ 3 forecasts</t>
  </si>
  <si>
    <t>Capacity ~ WRZ 4 forecasts</t>
  </si>
  <si>
    <t>Capacity ~ WRZ 5 forecasts</t>
  </si>
  <si>
    <t>Capacity ~ WRZ 6 forecasts</t>
  </si>
  <si>
    <t>Capacity ~ WRZ 7 forecasts</t>
  </si>
  <si>
    <t>Capacity ~ WRZ 8 forecasts</t>
  </si>
  <si>
    <t>Capacity ~ WRZ 9 forecasts</t>
  </si>
  <si>
    <t>Capacity ~ WRZ 10 forecasts</t>
  </si>
  <si>
    <t>Capacity ~ WRZ 11 forecasts</t>
  </si>
  <si>
    <t>Capacity ~ WRZ 12 forecasts</t>
  </si>
  <si>
    <t>Capacity ~ WRZ 13 forecasts</t>
  </si>
  <si>
    <t>Capacity ~ WRZ 14 forecasts</t>
  </si>
  <si>
    <t>Capacity ~ WRZ 15 forecasts</t>
  </si>
  <si>
    <t>Capacity ~ WRZ 16 forecasts</t>
  </si>
  <si>
    <t>Capacity ~ WRZ 17 forecasts</t>
  </si>
  <si>
    <t>Capacity ~ WRZ 18 forecasts</t>
  </si>
  <si>
    <t>Capacity ~ WRZ 19 forecasts</t>
  </si>
  <si>
    <t>Capacity ~ WRZ 20 forecasts</t>
  </si>
  <si>
    <t>Capacity ~ WRZ 21 forecasts</t>
  </si>
  <si>
    <t>Capacity ~ WRZ 22 forecasts</t>
  </si>
  <si>
    <t>Capacity ~ WRZ 23 forecasts</t>
  </si>
  <si>
    <t>Capacity ~ WRZ 24 forecasts</t>
  </si>
  <si>
    <t>This table is in two main parts. Section A summarises company level information for forecast water resources capacity - which should be a sum of all company water resource zones (WRZs) across all of its licensed areas. Section B onwards captures the capacity forecasts for the individual WRZs. Capacity for this table is measured in terms of water resources yield which captures the average volume of water available from the environment and constrained by water resources control assets - Annex 1 of Appendix 5 provides guidance for its calculation and reporting. Capacity underpins our control and separates pre- and post-2020 investment. These forecasts should be provided for pre-2020 capacity (as of 31 March 2020)  which should be reported in the 2019-20 column. This pre-2020 capacity should then be forecast from 2020-21 onwards. Post-2020 capacity where this is funded and available after 1 April 2020 should also be forecast. Any forecast third party bilateral entry capacity should also be reported in this table. All forecasts should be presented for 25 years which is consistent with the minimum requirements for water resource planning. All forecasts should also be consistent with the planning assumptions made during the development and reporting of the corresponding WRMP, this includes reporting dry year annual average figure (DYAA) and dry year critical peak (DYCP) - where reported.</t>
  </si>
  <si>
    <t>This is the company total pre-2020 capacity available in all WRZs as measured by water resources yield.  The pre-2020 capacity is based on the assets and sources as available on 31 March 2020 (reported in 2019-20) and is then forecast forwards to account for any changes. These forecasts should be provided for the DYAA planning period.</t>
  </si>
  <si>
    <t>This is the company total pre-2020 capacity available in all WRZs as measured by water resources yield. The pre-2020 capacity is based on the assets and sources as available on 31 March 2020 (reported in 2019-20) and is then forecast forwards to account for any changes. These forecasts should be provided for the DYCP planning period where applicable.</t>
  </si>
  <si>
    <t>This is the company total post-2020 cumulative capacity available in all WRZs as measured by water resources yield. The post-2020 capacity is based on the incremental water resources yield funded through the water resources control after 1 April 2020. These forecasts should be provided for the DYAA planning period.</t>
  </si>
  <si>
    <t>This is the company total post-2020 cumulative capacity available in all WRZs as measured by water resources yield. The post-2020 capacity is based on the incremental water resources yield funded through the water resources control after 1 April 2020. These forecasts should be provided for the dry year critical period (DYCP) planning period where applicable.</t>
  </si>
  <si>
    <t>This is the company total post-2020 third party bilateral cumulative capacity available in all WRZs as measured by water resources yield. The post-2020 third party bilateral capacity is based on the incremental water resources yield provided by bilateral entrants after 1 April 2020. These forecasts should be provided for the DYAA planning period.</t>
  </si>
  <si>
    <t>This is the company total post-2020 third party bilateral cumulative capacity available in all WRZs as measured by water resources yield. The post-2020 third party bilateral capacity is based on the incremental water resources yield provided by bilateral entrants after 1 April 2020. These forecasts should be provided for the DYCP planning period.</t>
  </si>
  <si>
    <t>Name of WRZ  which should be consistent with WRMP naming terminology.</t>
  </si>
  <si>
    <t>This is the individual WRZ pre-2020 capacity as measured by water resources yield.  The pre-2020 capacity is based on the assets and sources as available on 31 March 2020 (reported in 2019-20) and is then forecast forwards to account for any changes. These forecasts should be provided for the DYAA planning period.</t>
  </si>
  <si>
    <t>This is the individual WRZ pre-2020 capacity as measured by water resources yield. The pre-2020 capacity is based on the assets and sources as available on 31 March 2020 (reported in 2019-20) and is then forecast forwards to account for any changes. These forecasts should be provided for the DYCP planning period where applicable.</t>
  </si>
  <si>
    <t>This is the individual WRZ post-2020 cumulative capacity as measured by water resources yield. The post-2020 capacity is based on the incremental water resources yield funded through the water resources control after 1 April 2020. These forecasts should be provided for the DYAA planning period.</t>
  </si>
  <si>
    <t>This is the individual WRZ post-2020 cumulative capacity as measured by water resources yield. The post-2020 capacity is based on the incremental water resources yield funded through the water resources control after 1 April 2020. These forecasts should be provided for the dry year critical period (DYCP) planning period where applicable.</t>
  </si>
  <si>
    <t>This is the individual WRZ post-2020 third party bilateral cumulative capacity as measured by water resources yield. The post-2020 third party bilateral capacity is based on the incremental water resources yield provided by bilateral entrants after 1 April 2020. These forecasts should be provided for the DYAA planning period.</t>
  </si>
  <si>
    <t>This is the individual WRZ post-2020 third party bilateral cumulative capacity as measured by water resources yield. The post-2020 third party bilateral capacity is based on the incremental water resources yield provided by bilateral entrants after 1 April 2020. These forecasts should be provided for the DYCP planning period.</t>
  </si>
  <si>
    <t>WRZ</t>
  </si>
  <si>
    <t>Post-2020 cumulative capacity (DYAA)</t>
  </si>
  <si>
    <t>Post-2020 cumulative capacity (DYCP)</t>
  </si>
  <si>
    <t>Water resources total cost (all options)</t>
  </si>
  <si>
    <t>Annualised water resources costs (all options)</t>
  </si>
  <si>
    <t>Annualised unit cost of post-2020 capacity (DYAA)</t>
  </si>
  <si>
    <t>£/Ml/d</t>
  </si>
  <si>
    <t>Annualised unit cost of post-2020 capacity (DYCP)</t>
  </si>
  <si>
    <t>Option name</t>
  </si>
  <si>
    <t>Option reference no.</t>
  </si>
  <si>
    <t>Water resources option costs</t>
  </si>
  <si>
    <t>Capex</t>
  </si>
  <si>
    <t>Opex</t>
  </si>
  <si>
    <t>Cost of capital</t>
  </si>
  <si>
    <t xml:space="preserve">Total cost </t>
  </si>
  <si>
    <t>Sum of 12, 13 and 14</t>
  </si>
  <si>
    <t>Raw water distribution (network plus water) option costs</t>
  </si>
  <si>
    <t>Total cost</t>
  </si>
  <si>
    <t>Sum of 16, 17 and 18</t>
  </si>
  <si>
    <t>Water treatment (network plus water) option costs</t>
  </si>
  <si>
    <t>Sum of 20, 21 and 22</t>
  </si>
  <si>
    <t>Treated water distribution (network plus water) option costs</t>
  </si>
  <si>
    <t>Sum of 24, 25 and 26</t>
  </si>
  <si>
    <t>WRZ name as reported in the WRMP</t>
  </si>
  <si>
    <t>Post-2020 cumulative capacity for all the WRZ options under the dry year annual average (DYAA) planning period</t>
  </si>
  <si>
    <t>Post-2020 cumulative capacity for all the WRZ options under the dry year annual average (DYCP) planning period (where applicable)</t>
  </si>
  <si>
    <t>Total cost (Capex, Opex, Cost of capital) for all options within the WRZ.</t>
  </si>
  <si>
    <t>The annualised water resources cost based on the total costs for all options within the WRZ</t>
  </si>
  <si>
    <t>The annualised unit cost of post-2020 capacity for the WRZ under the dry year annual average (DYAA) planning period</t>
  </si>
  <si>
    <t>The annualised unit cost of post-2020 capacity for the WRZ under the dry year critical period (DYCP) planning period (where applicable)</t>
  </si>
  <si>
    <t>Option name as used in WRMP</t>
  </si>
  <si>
    <t>Option reference number as used in WRMP</t>
  </si>
  <si>
    <t>Post-2020 cumulative capacity for the option under the dry year annual average (DYAA) planning period</t>
  </si>
  <si>
    <t xml:space="preserve">Post-2020 cumulative capacity for the option under the dry year critical period (DYCP) planning period (where applicable) </t>
  </si>
  <si>
    <t>Total option water resources control capex reported on an annual basis (allocated in line with RAG 4.06)</t>
  </si>
  <si>
    <t>Total option water resources control opex reported on an annual basis (allocated in line with RAG 4.06)</t>
  </si>
  <si>
    <t>Total option water resources control cost of capital reported on an annual basis (allocated in line with RAG 4.06)</t>
  </si>
  <si>
    <t>Total option water resources control cost reported on an annual basis (allocated in line with RAG 4.06)</t>
  </si>
  <si>
    <t>Total option raw water distribution (network plus water) capex reported on an annual basis (allocated in line with RAG 4.06)</t>
  </si>
  <si>
    <t>Total option raw water distribution (network plus water) opex reported on an annual basis (allocated in line with RAG 4.06)</t>
  </si>
  <si>
    <t>Total option raw water distribution (network plus water) cost of capital reported on an annual basis (allocated in line with RAG 4.06)</t>
  </si>
  <si>
    <t>Total option raw water distribution (network plus water) cost reported on an annual basis (allocated in line with RAG 4.06)</t>
  </si>
  <si>
    <t>Total option water treatment (network plus water) capex reported on an annual basis (allocated in line with RAG 4.06)</t>
  </si>
  <si>
    <t>Total option water treatment (network plus water) opex reported on an annual basis (allocated in line with RAG 4.06)</t>
  </si>
  <si>
    <t>Total option water treatment (network plus water) cost of capital reported on an annual basis (allocated in line with RAG 4.06)</t>
  </si>
  <si>
    <t>Total option water treatment (network plus water) cost reported on an annual basis (allocated in line with RAG 4.06)</t>
  </si>
  <si>
    <t>Total option treated water distribution (network plus water) capex reported on an annual basis (allocated in line with RAG 4.06)</t>
  </si>
  <si>
    <t>Total option treated water distribution (network plus water) opex reported on an annual basis (allocated in line with RAG 4.06)</t>
  </si>
  <si>
    <t>Total option treated water distribution (network plus water) cost of capital reported on an annual basis (allocated in line with RAG 4.06)</t>
  </si>
  <si>
    <t>Total option treated water distribution (network plus water) cost reported on an annual basis (allocated in line with RAG 4.06)</t>
  </si>
  <si>
    <t>Wr8 - Water resources forecast charging and equalisation payments</t>
  </si>
  <si>
    <t>Forecast charges by licenced area</t>
  </si>
  <si>
    <t>Licenced area water resource charge</t>
  </si>
  <si>
    <t>Forecast indicative equalisation payments by WRZ (England only)</t>
  </si>
  <si>
    <t>WRZ indicative equalisation payment</t>
  </si>
  <si>
    <t>1,3,5,7,9</t>
  </si>
  <si>
    <t>Licenced area of appointment name - non-contiguous areas can be reported separately</t>
  </si>
  <si>
    <t>2,4,6,8,10</t>
  </si>
  <si>
    <t>Licenced area water resource charge - to be compatible with the maximum revenue allowed under the water resources control</t>
  </si>
  <si>
    <t>Water resource zone (WRZ) name as reported in the WRMP</t>
  </si>
  <si>
    <t>12,14,16,18,20</t>
  </si>
  <si>
    <t xml:space="preserve">The indicative equalisation payment for the WRZ - this will reflect the difference between the average charge or price of water resources and the cost of developing new water resources in each WRZ. </t>
  </si>
  <si>
    <r>
      <t xml:space="preserve">This table captures the costs of options which will begin (i.e. costs will be incurred) during 2020-25 and will increase water resources capacity. The table is on a water resource zone (WRZ) basis and looks over a 25 year period consistent with water resources planning. Options to manage demand or leakage do not need to be included in the table. 
For each option we require data on capex, opex and the cost of capital by year. The first two components should, in total, be consistent with the water resources management plan (WRMP) data tables and will capture the relevant sub components of each (e.g. variable and fixed opex). However, in light of the move to seperate wholesale controls we require our data to be split across the price control units used for regulatory accounting purposes. The costs should be split consistent with regulatory accounting guidelines 4.06 (RAG 4.06). 
Option costs at a WRZ level should be aggregated up and used to calculate a annualised unit cost of water resources - this will be used for access pricing purposes and has links to the in-period adjustment mechanism for bilateral market entry. Please see </t>
    </r>
    <r>
      <rPr>
        <sz val="10"/>
        <color rgb="FF0078C9"/>
        <rFont val="Franklin Gothic Demi"/>
        <family val="2"/>
      </rPr>
      <t>Delivering Water 2020: consultation on PR19 methodology - Appendix 5 Water resources control</t>
    </r>
    <r>
      <rPr>
        <sz val="10"/>
        <rFont val="Arial"/>
        <family val="2"/>
      </rPr>
      <t>, section 4.2 and 4.5 for further details.</t>
    </r>
  </si>
  <si>
    <t>A1</t>
  </si>
  <si>
    <t>A2</t>
  </si>
  <si>
    <t>A3</t>
  </si>
  <si>
    <t>B1</t>
  </si>
  <si>
    <t>B2</t>
  </si>
  <si>
    <t>B3</t>
  </si>
  <si>
    <t>C1</t>
  </si>
  <si>
    <t>C2</t>
  </si>
  <si>
    <t>C3</t>
  </si>
  <si>
    <t>D1</t>
  </si>
  <si>
    <t>D2</t>
  </si>
  <si>
    <t>D3</t>
  </si>
  <si>
    <t>E1</t>
  </si>
  <si>
    <t>E2</t>
  </si>
  <si>
    <t>E3</t>
  </si>
  <si>
    <t>11,13,15,17,19</t>
  </si>
  <si>
    <t>Wr7 - New water resources capacity ~ forecast cost of options beginning in 2020-25</t>
  </si>
  <si>
    <t>Option 1</t>
  </si>
  <si>
    <t>Option 2</t>
  </si>
  <si>
    <t>Option 3</t>
  </si>
  <si>
    <r>
      <t xml:space="preserve">This table captures the information on forecast charging for water resources (part A) and indicative equalisation payments (part B). 
The charge for water resources capacity should be compatible with the maximum revenue allowed under the water resources control, based on capacity forecasts and in any one year it should reflect the building blocks of the control such as PAYG, RCV run-off and the allowed cost of capital across all capacity. It will be a charging decision for companies whether this charge would be the same across the area of appointment. Further details on this is provided in </t>
    </r>
    <r>
      <rPr>
        <sz val="10"/>
        <color rgb="FF0078C9"/>
        <rFont val="Franklin Gothic Demi"/>
        <family val="2"/>
      </rPr>
      <t>Delivering Water 2020: consultation on PR19 methodology - Appendix 5 Water resources control</t>
    </r>
    <r>
      <rPr>
        <sz val="10"/>
        <rFont val="Arial"/>
        <family val="2"/>
      </rPr>
      <t xml:space="preserve"> section 4.1. 
Indicative equalisation payment for each water resource zone (WRZ) also need to be submitted. The equalisation payment will only be non-zero in areas where companies are proposing investment in new water resources capacity in 2020-25, the costs of this investment in these WRZs needs to be reported in table Wr7. WRZs that have an equalisation payment of zero do not need to be reported in this table. This payment will reflect the difference between the average charge or price of water resources and the cost of developing new water resources in each WRZ. More details on the calculation of the equalisation payment are provided in Appendix 5 water resources control section 2.1 and 4.2.</t>
    </r>
  </si>
  <si>
    <t>Asset Health ~ number of unplanned outages</t>
  </si>
  <si>
    <t>Number of new trials or pilots planned</t>
  </si>
  <si>
    <t>Number of complaints about drinking water</t>
  </si>
  <si>
    <t>l/h/d</t>
  </si>
  <si>
    <t>Residential customers metered</t>
  </si>
  <si>
    <t>Risk of drought</t>
  </si>
  <si>
    <t>Asset Health ~ number of burst water mains</t>
  </si>
  <si>
    <t>Number of direct procurement water service schemes</t>
  </si>
  <si>
    <t>Quality compliance</t>
  </si>
  <si>
    <t>Number of catchment management schemes</t>
  </si>
  <si>
    <t>Number of people receiving help paying their water bill</t>
  </si>
  <si>
    <t>WS1 line 17 minus WS1 line 20.</t>
  </si>
  <si>
    <t>Line 16 multiplied by 1000 divided by line 17.</t>
  </si>
  <si>
    <t>This table summarises the type of useful and important information we would like to collect in a consistent way, to explain what the 2019 final determination will deliver for customers and stakeholders in England and Wales. The information is focussed around the 4 key themes for PR19. 
The table includes actual delivery in years 2015-16 to 2018-19 for comparison with company forecasts for 2019-20 to 2024-25. Actual information should be consistent with the company's Annual Performance Report where relevant. We anticipate that, for forecast information, companies will be able to populate many of the lines either from data directly input into other tables or from information contained within their narratives. 
We will only present the information at an industry level as part of our PR19 communications strategy.</t>
  </si>
  <si>
    <t>Expenditure (real prices ~ 2017-18 FYA CPIH deflated)</t>
  </si>
  <si>
    <r>
      <t xml:space="preserve">This table asks companies to provide their pay as you go (PAYG) rates relevant to the water resources totex projected in </t>
    </r>
    <r>
      <rPr>
        <sz val="10"/>
        <color rgb="FF0078C9"/>
        <rFont val="Franklin Gothic Demi"/>
        <family val="2"/>
      </rPr>
      <t>table Wr3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Totex expenditure which is not recovered in the period through PAYG is to be added to “Post 2020 Investment”. We are asking companies to provide run off rates for this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</si>
  <si>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r>
      <t xml:space="preserve">This table asks companies to provide their pay as you go (PAYG) rates relevant to the water network plus totex projected in </t>
    </r>
    <r>
      <rPr>
        <sz val="10"/>
        <color rgb="FF0078C9"/>
        <rFont val="Franklin Gothic Demi"/>
        <family val="2"/>
      </rPr>
      <t>table Wn3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</si>
</sst>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3" formatCode="_-* #,##0.00_-;\-* #,##0.00_-;_-* &quot;-&quot;??_-;_-@_-"/>
    <numFmt numFmtId="164" formatCode="0.000"/>
    <numFmt numFmtId="165" formatCode="0.000%"/>
    <numFmt numFmtId="166" formatCode="0.0"/>
    <numFmt numFmtId="167" formatCode="#,##0.000_);\(#,##0.000\);\-_)"/>
    <numFmt numFmtId="168" formatCode="_(* #,##0.000_);_(* \(#,##0.000\);_(* &quot;-&quot;_);_(@_)"/>
    <numFmt numFmtId="169" formatCode="#,##0%_);\(#,##0%\);\-_)"/>
    <numFmt numFmtId="170" formatCode="0.0000"/>
    <numFmt numFmtId="171" formatCode="#,##0.000"/>
    <numFmt numFmtId="172" formatCode="#,##0_);\(#,##0\);&quot;-  &quot;;&quot; &quot;@&quot; &quot;"/>
  </numFmts>
  <fonts count="64" x14ac:knownFonts="1">
    <font>
      <sz val="11"/>
      <color theme="1"/>
      <name val="Arial"/>
      <family val="2"/>
    </font>
    <font>
      <sz val="11"/>
      <color theme="1"/>
      <name val="Arial"/>
      <family val="2"/>
    </font>
    <font>
      <sz val="15"/>
      <color theme="0"/>
      <name val="Franklin Gothic Demi"/>
      <family val="2"/>
    </font>
    <font>
      <sz val="11"/>
      <color theme="0"/>
      <name val="Franklin Gothic Demi"/>
      <family val="2"/>
    </font>
    <font>
      <sz val="10"/>
      <color rgb="FF0078C9"/>
      <name val="Franklin Gothic Demi"/>
      <family val="2"/>
    </font>
    <font>
      <sz val="9"/>
      <color theme="1"/>
      <name val="Arial"/>
      <family val="2"/>
    </font>
    <font>
      <sz val="10"/>
      <color theme="1"/>
      <name val="Arial"/>
      <family val="2"/>
    </font>
    <font>
      <sz val="8"/>
      <color theme="1"/>
      <name val="Arial"/>
      <family val="2"/>
    </font>
    <font>
      <sz val="10"/>
      <name val="Arial"/>
      <family val="2"/>
    </font>
    <font>
      <sz val="10"/>
      <name val="Franklin Gothic Demi"/>
      <family val="2"/>
    </font>
    <font>
      <sz val="11"/>
      <color rgb="FF0078C9"/>
      <name val="Franklin Gothic Demi"/>
      <family val="2"/>
    </font>
    <font>
      <sz val="10"/>
      <color rgb="FF0078C9"/>
      <name val="Arial"/>
      <family val="2"/>
    </font>
    <font>
      <sz val="15"/>
      <name val="Franklin Gothic Demi"/>
      <family val="2"/>
    </font>
    <font>
      <sz val="8"/>
      <color rgb="FF0078C9"/>
      <name val="Franklin Gothic Demi"/>
      <family val="2"/>
    </font>
    <font>
      <sz val="10"/>
      <color theme="1"/>
      <name val="Franklin Gothic Demi"/>
      <family val="2"/>
    </font>
    <font>
      <u/>
      <sz val="8"/>
      <color theme="1"/>
      <name val="Arial"/>
      <family val="2"/>
    </font>
    <font>
      <sz val="9"/>
      <name val="Arial"/>
      <family val="2"/>
    </font>
    <font>
      <sz val="8"/>
      <name val="Arial"/>
      <family val="2"/>
    </font>
    <font>
      <sz val="10"/>
      <name val="Calibri Light"/>
      <family val="2"/>
      <scheme val="major"/>
    </font>
    <font>
      <sz val="10"/>
      <color rgb="FF000000"/>
      <name val="Arial"/>
      <family val="2"/>
    </font>
    <font>
      <sz val="8"/>
      <color rgb="FF000000"/>
      <name val="Arial"/>
      <family val="2"/>
    </font>
    <font>
      <sz val="10"/>
      <color rgb="FF000000"/>
      <name val="Franklin Gothic Demi"/>
      <family val="2"/>
    </font>
    <font>
      <sz val="10"/>
      <color indexed="8"/>
      <name val="Arial"/>
      <family val="2"/>
    </font>
    <font>
      <sz val="8"/>
      <color indexed="8"/>
      <name val="Arial"/>
      <family val="2"/>
    </font>
    <font>
      <sz val="11"/>
      <color theme="1"/>
      <name val="Verdana"/>
      <family val="2"/>
    </font>
    <font>
      <sz val="10"/>
      <color theme="1"/>
      <name val="Gill Sans MT"/>
      <family val="2"/>
    </font>
    <font>
      <sz val="11"/>
      <color indexed="8"/>
      <name val="Calibri"/>
      <family val="2"/>
      <scheme val="minor"/>
    </font>
    <font>
      <sz val="10"/>
      <color rgb="FF0078C9"/>
      <name val="Franklin Gothic Medium"/>
      <family val="2"/>
    </font>
    <font>
      <b/>
      <sz val="10"/>
      <name val="Arial"/>
      <family val="2"/>
    </font>
    <font>
      <i/>
      <sz val="10"/>
      <name val="Arial"/>
      <family val="2"/>
    </font>
    <font>
      <sz val="14"/>
      <name val="Calibri Light"/>
      <family val="2"/>
      <scheme val="major"/>
    </font>
    <font>
      <sz val="10"/>
      <color rgb="FFFF0000"/>
      <name val="Arial"/>
      <family val="2"/>
    </font>
    <font>
      <sz val="15"/>
      <color rgb="FFFFFFFF"/>
      <name val="Franklin Gothic Demi"/>
      <family val="2"/>
    </font>
    <font>
      <sz val="11"/>
      <color rgb="FFFFFFFF"/>
      <name val="Franklin Gothic Demi"/>
      <family val="2"/>
    </font>
    <font>
      <b/>
      <sz val="11"/>
      <color rgb="FFA32020"/>
      <name val="Arial"/>
      <family val="2"/>
    </font>
    <font>
      <sz val="10"/>
      <color theme="6" tint="-0.249977111117893"/>
      <name val="Arial"/>
      <family val="2"/>
    </font>
    <font>
      <sz val="10"/>
      <color theme="6" tint="-0.249977111117893"/>
      <name val="Calibri"/>
      <family val="2"/>
      <scheme val="minor"/>
    </font>
    <font>
      <sz val="11"/>
      <color theme="1"/>
      <name val="Calibri"/>
      <family val="2"/>
      <scheme val="minor"/>
    </font>
    <font>
      <i/>
      <sz val="10"/>
      <color theme="0" tint="-0.499984740745262"/>
      <name val="Arial"/>
      <family val="2"/>
    </font>
    <font>
      <b/>
      <sz val="10"/>
      <color rgb="FFFF0000"/>
      <name val="Arial"/>
      <family val="2"/>
    </font>
    <font>
      <sz val="11"/>
      <color rgb="FF000000"/>
      <name val="Arial"/>
      <family val="2"/>
    </font>
    <font>
      <sz val="9"/>
      <color rgb="FF000000"/>
      <name val="Arial"/>
      <family val="2"/>
    </font>
    <font>
      <b/>
      <sz val="10"/>
      <color theme="1"/>
      <name val="Arial"/>
      <family val="2"/>
    </font>
    <font>
      <sz val="10"/>
      <color theme="1"/>
      <name val="Symbol"/>
      <family val="1"/>
      <charset val="2"/>
    </font>
    <font>
      <sz val="10"/>
      <color theme="1"/>
      <name val="Times New Roman"/>
      <family val="1"/>
    </font>
    <font>
      <sz val="10"/>
      <color theme="4"/>
      <name val="Arial"/>
      <family val="2"/>
    </font>
    <font>
      <i/>
      <u/>
      <sz val="10"/>
      <color theme="1"/>
      <name val="Arial"/>
      <family val="2"/>
    </font>
    <font>
      <sz val="12"/>
      <color theme="1"/>
      <name val="Franklin Gothic Demi"/>
      <family val="2"/>
    </font>
    <font>
      <sz val="12"/>
      <color theme="0"/>
      <name val="Franklin Gothic Demi"/>
      <family val="2"/>
    </font>
    <font>
      <b/>
      <sz val="10"/>
      <color rgb="FFFF0000"/>
      <name val="Franklin Gothic Demi"/>
      <family val="2"/>
    </font>
    <font>
      <sz val="9"/>
      <color theme="0"/>
      <name val="Arial"/>
      <family val="2"/>
    </font>
    <font>
      <sz val="9"/>
      <color theme="1"/>
      <name val="Gill Sans MT"/>
      <family val="2"/>
    </font>
    <font>
      <sz val="9"/>
      <color theme="0" tint="-0.499984740745262"/>
      <name val="Arial"/>
      <family val="2"/>
    </font>
    <font>
      <b/>
      <sz val="9"/>
      <name val="Arial"/>
      <family val="2"/>
    </font>
    <font>
      <b/>
      <sz val="9"/>
      <color rgb="FFFF0000"/>
      <name val="Arial"/>
      <family val="2"/>
    </font>
    <font>
      <sz val="12"/>
      <color theme="1"/>
      <name val="Arial"/>
      <family val="2"/>
    </font>
    <font>
      <sz val="16"/>
      <color rgb="FFFF0000"/>
      <name val="Arial"/>
      <family val="2"/>
    </font>
    <font>
      <sz val="14"/>
      <color theme="1"/>
      <name val="Franklin Gothic Demi"/>
      <family val="2"/>
    </font>
    <font>
      <sz val="11"/>
      <color rgb="FFFF0000"/>
      <name val="Arial"/>
      <family val="2"/>
    </font>
    <font>
      <sz val="9"/>
      <color rgb="FFFF0000"/>
      <name val="Arial"/>
      <family val="2"/>
    </font>
    <font>
      <sz val="11"/>
      <name val="Arial"/>
      <family val="2"/>
    </font>
    <font>
      <strike/>
      <sz val="10"/>
      <color indexed="8"/>
      <name val="Arial"/>
      <family val="2"/>
    </font>
    <font>
      <strike/>
      <sz val="10"/>
      <color rgb="FFFF0000"/>
      <name val="Arial"/>
      <family val="2"/>
    </font>
    <font>
      <sz val="11"/>
      <color theme="0"/>
      <name val="Arial"/>
      <family val="2"/>
    </font>
  </fonts>
  <fills count="23">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9"/>
        <bgColor indexed="64"/>
      </patternFill>
    </fill>
    <fill>
      <patternFill patternType="solid">
        <fgColor rgb="FF003479"/>
        <bgColor rgb="FF000000"/>
      </patternFill>
    </fill>
    <fill>
      <patternFill patternType="solid">
        <fgColor indexed="43"/>
      </patternFill>
    </fill>
    <fill>
      <patternFill patternType="solid">
        <fgColor rgb="FFCCECFF"/>
        <bgColor indexed="64"/>
      </patternFill>
    </fill>
    <fill>
      <patternFill patternType="solid">
        <fgColor theme="0" tint="-0.14999847407452621"/>
        <bgColor indexed="64"/>
      </patternFill>
    </fill>
    <fill>
      <patternFill patternType="solid">
        <fgColor rgb="FFE0DCD8"/>
        <bgColor rgb="FF000000"/>
      </patternFill>
    </fill>
    <fill>
      <patternFill patternType="solid">
        <fgColor rgb="FFFCEABF"/>
        <bgColor rgb="FF000000"/>
      </patternFill>
    </fill>
    <fill>
      <patternFill patternType="solid">
        <fgColor rgb="FFBFDDF1"/>
        <bgColor rgb="FF000000"/>
      </patternFill>
    </fill>
    <fill>
      <patternFill patternType="solid">
        <fgColor theme="7" tint="0.79998168889431442"/>
        <bgColor indexed="64"/>
      </patternFill>
    </fill>
    <fill>
      <patternFill patternType="solid">
        <fgColor theme="0"/>
        <bgColor rgb="FF000000"/>
      </patternFill>
    </fill>
    <fill>
      <patternFill patternType="solid">
        <fgColor theme="6" tint="0.79998168889431442"/>
        <bgColor indexed="64"/>
      </patternFill>
    </fill>
    <fill>
      <patternFill patternType="solid">
        <fgColor theme="3"/>
        <bgColor indexed="64"/>
      </patternFill>
    </fill>
    <fill>
      <patternFill patternType="solid">
        <fgColor rgb="FF44546A"/>
        <bgColor indexed="64"/>
      </patternFill>
    </fill>
  </fills>
  <borders count="115">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right style="medium">
        <color rgb="FF857362"/>
      </right>
      <top/>
      <bottom/>
      <diagonal/>
    </border>
    <border>
      <left/>
      <right style="thin">
        <color rgb="FF857362"/>
      </right>
      <top style="medium">
        <color rgb="FF857362"/>
      </top>
      <bottom style="thin">
        <color rgb="FF857362"/>
      </bottom>
      <diagonal/>
    </border>
    <border>
      <left/>
      <right style="thin">
        <color rgb="FF857362"/>
      </right>
      <top/>
      <bottom style="thin">
        <color rgb="FF857362"/>
      </bottom>
      <diagonal/>
    </border>
    <border>
      <left/>
      <right style="thin">
        <color rgb="FF857362"/>
      </right>
      <top style="thin">
        <color rgb="FF857362"/>
      </top>
      <bottom style="medium">
        <color rgb="FF857362"/>
      </bottom>
      <diagonal/>
    </border>
    <border>
      <left style="thin">
        <color rgb="FF857362"/>
      </left>
      <right/>
      <top style="medium">
        <color rgb="FF857362"/>
      </top>
      <bottom style="thin">
        <color rgb="FF857362"/>
      </bottom>
      <diagonal/>
    </border>
    <border>
      <left style="medium">
        <color rgb="FF857362"/>
      </left>
      <right/>
      <top/>
      <bottom/>
      <diagonal/>
    </border>
    <border>
      <left style="thin">
        <color rgb="FF857362"/>
      </left>
      <right/>
      <top style="thin">
        <color rgb="FF857362"/>
      </top>
      <bottom style="medium">
        <color rgb="FF857362"/>
      </bottom>
      <diagonal/>
    </border>
    <border>
      <left style="thin">
        <color rgb="FF857362"/>
      </left>
      <right style="medium">
        <color rgb="FF857362"/>
      </right>
      <top style="medium">
        <color rgb="FF857362"/>
      </top>
      <bottom/>
      <diagonal/>
    </border>
    <border>
      <left style="thin">
        <color rgb="FF857362"/>
      </left>
      <right/>
      <top/>
      <bottom style="thin">
        <color rgb="FF857362"/>
      </bottom>
      <diagonal/>
    </border>
    <border>
      <left style="medium">
        <color rgb="FF857362"/>
      </left>
      <right/>
      <top style="medium">
        <color rgb="FF857362"/>
      </top>
      <bottom/>
      <diagonal/>
    </border>
    <border>
      <left style="medium">
        <color rgb="FF857362"/>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thin">
        <color rgb="FF857362"/>
      </left>
      <right/>
      <top/>
      <bottom style="medium">
        <color rgb="FF857362"/>
      </bottom>
      <diagonal/>
    </border>
    <border>
      <left style="medium">
        <color rgb="FF857362"/>
      </left>
      <right style="medium">
        <color rgb="FF857362"/>
      </right>
      <top/>
      <bottom style="medium">
        <color rgb="FF857362"/>
      </bottom>
      <diagonal/>
    </border>
    <border>
      <left style="thin">
        <color rgb="FF857362"/>
      </left>
      <right style="thin">
        <color rgb="FF857362"/>
      </right>
      <top style="thin">
        <color rgb="FF857362"/>
      </top>
      <bottom style="thin">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top style="medium">
        <color rgb="FF857362"/>
      </top>
      <bottom style="medium">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medium">
        <color theme="2" tint="-0.499984740745262"/>
      </right>
      <top style="thin">
        <color rgb="FF857362"/>
      </top>
      <bottom style="medium">
        <color rgb="FF857362"/>
      </bottom>
      <diagonal/>
    </border>
    <border>
      <left style="thin">
        <color rgb="FF857362"/>
      </left>
      <right style="medium">
        <color theme="2" tint="-0.499984740745262"/>
      </right>
      <top style="medium">
        <color rgb="FF857362"/>
      </top>
      <bottom style="medium">
        <color rgb="FF857362"/>
      </bottom>
      <diagonal/>
    </border>
    <border>
      <left style="medium">
        <color rgb="FF857362"/>
      </left>
      <right/>
      <top/>
      <bottom style="medium">
        <color rgb="FF857362"/>
      </bottom>
      <diagonal/>
    </border>
    <border>
      <left/>
      <right/>
      <top/>
      <bottom style="medium">
        <color rgb="FF857362"/>
      </bottom>
      <diagonal/>
    </border>
    <border>
      <left style="medium">
        <color rgb="FF857362"/>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top style="thin">
        <color rgb="FF857362"/>
      </top>
      <bottom/>
      <diagonal/>
    </border>
    <border>
      <left style="thin">
        <color rgb="FF857362"/>
      </left>
      <right style="thin">
        <color rgb="FF857362"/>
      </right>
      <top/>
      <bottom/>
      <diagonal/>
    </border>
    <border>
      <left style="thin">
        <color rgb="FF857362"/>
      </left>
      <right style="medium">
        <color rgb="FF857362"/>
      </right>
      <top/>
      <bottom/>
      <diagonal/>
    </border>
    <border>
      <left/>
      <right style="medium">
        <color rgb="FF857362"/>
      </right>
      <top style="thin">
        <color rgb="FF857362"/>
      </top>
      <bottom/>
      <diagonal/>
    </border>
    <border>
      <left/>
      <right/>
      <top style="medium">
        <color rgb="FF857362"/>
      </top>
      <bottom style="thin">
        <color rgb="FF857362"/>
      </bottom>
      <diagonal/>
    </border>
    <border>
      <left/>
      <right/>
      <top/>
      <bottom style="thin">
        <color rgb="FF857362"/>
      </bottom>
      <diagonal/>
    </border>
    <border>
      <left/>
      <right style="medium">
        <color rgb="FF857362"/>
      </right>
      <top/>
      <bottom style="thin">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style="thin">
        <color indexed="64"/>
      </left>
      <right style="thin">
        <color indexed="64"/>
      </right>
      <top style="thin">
        <color indexed="64"/>
      </top>
      <bottom style="thin">
        <color indexed="64"/>
      </bottom>
      <diagonal/>
    </border>
    <border>
      <left style="medium">
        <color rgb="FF857362"/>
      </left>
      <right/>
      <top style="thin">
        <color rgb="FF857362"/>
      </top>
      <bottom style="medium">
        <color rgb="FF857362"/>
      </bottom>
      <diagonal/>
    </border>
    <border>
      <left style="medium">
        <color rgb="FF857362"/>
      </left>
      <right/>
      <top style="medium">
        <color rgb="FF857362"/>
      </top>
      <bottom style="thin">
        <color theme="7" tint="-0.499984740745262"/>
      </bottom>
      <diagonal/>
    </border>
    <border>
      <left style="thin">
        <color rgb="FF857362"/>
      </left>
      <right style="thin">
        <color rgb="FF857362"/>
      </right>
      <top style="medium">
        <color rgb="FF857362"/>
      </top>
      <bottom style="thin">
        <color theme="7" tint="-0.499984740745262"/>
      </bottom>
      <diagonal/>
    </border>
    <border>
      <left style="medium">
        <color rgb="FF857362"/>
      </left>
      <right style="medium">
        <color rgb="FF857362"/>
      </right>
      <top style="medium">
        <color rgb="FF857362"/>
      </top>
      <bottom/>
      <diagonal/>
    </border>
    <border>
      <left style="medium">
        <color rgb="FF857362"/>
      </left>
      <right/>
      <top style="thin">
        <color theme="7" tint="-0.499984740745262"/>
      </top>
      <bottom style="thin">
        <color theme="7" tint="-0.499984740745262"/>
      </bottom>
      <diagonal/>
    </border>
    <border>
      <left style="thin">
        <color rgb="FF857362"/>
      </left>
      <right style="thin">
        <color rgb="FF857362"/>
      </right>
      <top style="thin">
        <color theme="7" tint="-0.499984740745262"/>
      </top>
      <bottom style="thin">
        <color theme="7" tint="-0.499984740745262"/>
      </bottom>
      <diagonal/>
    </border>
    <border>
      <left style="medium">
        <color rgb="FF857362"/>
      </left>
      <right/>
      <top style="thin">
        <color theme="7" tint="-0.499984740745262"/>
      </top>
      <bottom style="medium">
        <color rgb="FF857362"/>
      </bottom>
      <diagonal/>
    </border>
    <border>
      <left style="thin">
        <color rgb="FF857362"/>
      </left>
      <right style="thin">
        <color rgb="FF857362"/>
      </right>
      <top style="thin">
        <color theme="7" tint="-0.499984740745262"/>
      </top>
      <bottom style="medium">
        <color rgb="FF857362"/>
      </bottom>
      <diagonal/>
    </border>
    <border>
      <left style="thin">
        <color rgb="FF857362"/>
      </left>
      <right/>
      <top style="thin">
        <color rgb="FF857362"/>
      </top>
      <bottom/>
      <diagonal/>
    </border>
    <border>
      <left/>
      <right style="medium">
        <color rgb="FF857362"/>
      </right>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medium">
        <color rgb="FF857362"/>
      </left>
      <right style="thin">
        <color rgb="FF857362"/>
      </right>
      <top/>
      <bottom/>
      <diagonal/>
    </border>
    <border>
      <left style="thin">
        <color rgb="FF857362"/>
      </left>
      <right/>
      <top/>
      <bottom/>
      <diagonal/>
    </border>
    <border>
      <left/>
      <right/>
      <top style="medium">
        <color rgb="FF857362"/>
      </top>
      <bottom/>
      <diagonal/>
    </border>
    <border>
      <left/>
      <right style="thin">
        <color rgb="FF857362"/>
      </right>
      <top/>
      <bottom/>
      <diagonal/>
    </border>
    <border>
      <left style="medium">
        <color rgb="FF857362"/>
      </left>
      <right style="medium">
        <color rgb="FF8573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857362"/>
      </right>
      <top/>
      <bottom style="medium">
        <color rgb="FF857362"/>
      </bottom>
      <diagonal/>
    </border>
    <border>
      <left/>
      <right style="thin">
        <color rgb="FF857362"/>
      </right>
      <top style="medium">
        <color rgb="FF857362"/>
      </top>
      <bottom/>
      <diagonal/>
    </border>
    <border>
      <left/>
      <right style="medium">
        <color rgb="FF857362"/>
      </right>
      <top style="medium">
        <color rgb="FF857362"/>
      </top>
      <bottom/>
      <diagonal/>
    </border>
    <border>
      <left style="medium">
        <color rgb="FF857362"/>
      </left>
      <right style="medium">
        <color theme="2" tint="-0.499984740745262"/>
      </right>
      <top style="medium">
        <color theme="2" tint="-0.499984740745262"/>
      </top>
      <bottom style="thin">
        <color theme="2" tint="-0.499984740745262"/>
      </bottom>
      <diagonal/>
    </border>
    <border>
      <left style="medium">
        <color rgb="FF857362"/>
      </left>
      <right style="medium">
        <color theme="2" tint="-0.499984740745262"/>
      </right>
      <top style="thin">
        <color theme="2" tint="-0.499984740745262"/>
      </top>
      <bottom style="thin">
        <color theme="2" tint="-0.499984740745262"/>
      </bottom>
      <diagonal/>
    </border>
    <border>
      <left style="medium">
        <color rgb="FF857362"/>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medium">
        <color rgb="FF857362"/>
      </bottom>
      <diagonal/>
    </border>
    <border>
      <left style="thin">
        <color rgb="FF857362"/>
      </left>
      <right style="medium">
        <color rgb="FF857362"/>
      </right>
      <top style="medium">
        <color rgb="FF857362"/>
      </top>
      <bottom style="thin">
        <color theme="7" tint="-0.499984740745262"/>
      </bottom>
      <diagonal/>
    </border>
    <border>
      <left style="thin">
        <color rgb="FF857362"/>
      </left>
      <right style="medium">
        <color rgb="FF857362"/>
      </right>
      <top style="thin">
        <color theme="7" tint="-0.499984740745262"/>
      </top>
      <bottom style="thin">
        <color theme="7" tint="-0.499984740745262"/>
      </bottom>
      <diagonal/>
    </border>
    <border>
      <left style="thin">
        <color rgb="FF857362"/>
      </left>
      <right style="medium">
        <color rgb="FF857362"/>
      </right>
      <top style="thin">
        <color theme="7" tint="-0.499984740745262"/>
      </top>
      <bottom style="medium">
        <color rgb="FF857362"/>
      </bottom>
      <diagonal/>
    </border>
    <border>
      <left style="medium">
        <color rgb="FF857362"/>
      </left>
      <right/>
      <top/>
      <bottom style="thin">
        <color rgb="FF857362"/>
      </bottom>
      <diagonal/>
    </border>
    <border>
      <left style="medium">
        <color rgb="FF857362"/>
      </left>
      <right style="thin">
        <color theme="2" tint="-0.499984740745262"/>
      </right>
      <top style="thin">
        <color rgb="FF857362"/>
      </top>
      <bottom style="thin">
        <color rgb="FF857362"/>
      </bottom>
      <diagonal/>
    </border>
    <border>
      <left style="thin">
        <color theme="2" tint="-0.499984740745262"/>
      </left>
      <right/>
      <top style="thin">
        <color rgb="FF857362"/>
      </top>
      <bottom style="thin">
        <color rgb="FF857362"/>
      </bottom>
      <diagonal/>
    </border>
    <border>
      <left style="medium">
        <color rgb="FF857362"/>
      </left>
      <right style="thin">
        <color theme="2" tint="-0.499984740745262"/>
      </right>
      <top style="thin">
        <color rgb="FF857362"/>
      </top>
      <bottom style="medium">
        <color rgb="FF857362"/>
      </bottom>
      <diagonal/>
    </border>
    <border>
      <left style="thin">
        <color theme="2" tint="-0.499984740745262"/>
      </left>
      <right/>
      <top style="thin">
        <color rgb="FF857362"/>
      </top>
      <bottom style="medium">
        <color rgb="FF857362"/>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rgb="FF857362"/>
      </left>
      <right style="thin">
        <color indexed="64"/>
      </right>
      <top style="medium">
        <color rgb="FF857362"/>
      </top>
      <bottom style="thin">
        <color rgb="FF857362"/>
      </bottom>
      <diagonal/>
    </border>
    <border>
      <left style="thin">
        <color rgb="FF857362"/>
      </left>
      <right style="thin">
        <color indexed="64"/>
      </right>
      <top style="thin">
        <color rgb="FF857362"/>
      </top>
      <bottom style="thin">
        <color rgb="FF857362"/>
      </bottom>
      <diagonal/>
    </border>
    <border>
      <left style="thin">
        <color rgb="FF857362"/>
      </left>
      <right style="thin">
        <color indexed="64"/>
      </right>
      <top style="thin">
        <color rgb="FF857362"/>
      </top>
      <bottom/>
      <diagonal/>
    </border>
    <border>
      <left style="medium">
        <color rgb="FF857362"/>
      </left>
      <right style="thin">
        <color indexed="64"/>
      </right>
      <top style="medium">
        <color rgb="FF857362"/>
      </top>
      <bottom style="medium">
        <color rgb="FF857362"/>
      </bottom>
      <diagonal/>
    </border>
    <border>
      <left style="thin">
        <color indexed="64"/>
      </left>
      <right style="thin">
        <color indexed="64"/>
      </right>
      <top style="medium">
        <color rgb="FF857362"/>
      </top>
      <bottom style="medium">
        <color rgb="FF857362"/>
      </bottom>
      <diagonal/>
    </border>
    <border>
      <left style="thin">
        <color indexed="64"/>
      </left>
      <right style="medium">
        <color rgb="FF857362"/>
      </right>
      <top style="medium">
        <color rgb="FF857362"/>
      </top>
      <bottom style="medium">
        <color rgb="FF857362"/>
      </bottom>
      <diagonal/>
    </border>
    <border>
      <left style="medium">
        <color rgb="FF857362"/>
      </left>
      <right style="medium">
        <color rgb="FF857362"/>
      </right>
      <top style="thin">
        <color rgb="FF857362"/>
      </top>
      <bottom/>
      <diagonal/>
    </border>
  </borders>
  <cellStyleXfs count="28">
    <xf numFmtId="0" fontId="0" fillId="0" borderId="0"/>
    <xf numFmtId="0" fontId="1" fillId="0" borderId="0"/>
    <xf numFmtId="0" fontId="8" fillId="0" borderId="0"/>
    <xf numFmtId="0" fontId="1" fillId="0" borderId="0"/>
    <xf numFmtId="0" fontId="8" fillId="0" borderId="0"/>
    <xf numFmtId="0" fontId="1" fillId="0" borderId="0"/>
    <xf numFmtId="9" fontId="1" fillId="0" borderId="0" applyFont="0" applyFill="0" applyBorder="0" applyAlignment="0" applyProtection="0"/>
    <xf numFmtId="0" fontId="1" fillId="0" borderId="0"/>
    <xf numFmtId="0" fontId="24" fillId="0" borderId="0"/>
    <xf numFmtId="9" fontId="24" fillId="0" borderId="0" applyFont="0" applyFill="0" applyBorder="0" applyAlignment="0" applyProtection="0"/>
    <xf numFmtId="0" fontId="26" fillId="0" borderId="0"/>
    <xf numFmtId="0" fontId="8" fillId="0" borderId="0"/>
    <xf numFmtId="0" fontId="1" fillId="0" borderId="0"/>
    <xf numFmtId="0" fontId="34" fillId="0" borderId="0" applyNumberFormat="0" applyFill="0" applyAlignment="0"/>
    <xf numFmtId="0" fontId="16" fillId="12" borderId="88" applyNumberFormat="0" applyFont="0" applyAlignment="0" applyProtection="0"/>
    <xf numFmtId="43" fontId="1" fillId="0" borderId="0" applyFont="0" applyFill="0" applyBorder="0" applyAlignment="0" applyProtection="0"/>
    <xf numFmtId="0" fontId="37" fillId="0" borderId="0"/>
    <xf numFmtId="9" fontId="8" fillId="0" borderId="0" applyFont="0" applyFill="0" applyBorder="0" applyAlignment="0" applyProtection="0"/>
    <xf numFmtId="9" fontId="3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Protection="0">
      <alignment horizontal="right" vertical="top"/>
    </xf>
    <xf numFmtId="0" fontId="2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72" fontId="1" fillId="0" borderId="0" applyFont="0" applyFill="0" applyBorder="0" applyProtection="0">
      <alignment vertical="top"/>
    </xf>
  </cellStyleXfs>
  <cellXfs count="2032">
    <xf numFmtId="0" fontId="0" fillId="0" borderId="0" xfId="0"/>
    <xf numFmtId="0" fontId="0" fillId="2" borderId="0" xfId="0" applyFill="1"/>
    <xf numFmtId="0" fontId="0" fillId="2" borderId="0" xfId="0" applyFill="1" applyBorder="1"/>
    <xf numFmtId="0" fontId="2" fillId="3" borderId="0" xfId="1" applyFont="1" applyFill="1" applyBorder="1" applyAlignment="1">
      <alignment vertical="center"/>
    </xf>
    <xf numFmtId="0" fontId="2" fillId="3" borderId="0" xfId="1" applyFont="1" applyFill="1" applyBorder="1" applyAlignment="1">
      <alignment horizontal="right" vertical="center"/>
    </xf>
    <xf numFmtId="0" fontId="2" fillId="3" borderId="0" xfId="1" applyFont="1" applyFill="1" applyBorder="1" applyAlignment="1">
      <alignment horizontal="left" vertical="center"/>
    </xf>
    <xf numFmtId="0" fontId="3" fillId="3" borderId="0" xfId="1" applyFont="1" applyFill="1" applyBorder="1" applyAlignment="1">
      <alignment horizontal="left" vertical="center"/>
    </xf>
    <xf numFmtId="0" fontId="4" fillId="4" borderId="3"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4" xfId="1" applyFont="1" applyFill="1" applyBorder="1" applyAlignment="1">
      <alignment vertical="center"/>
    </xf>
    <xf numFmtId="0" fontId="5" fillId="0" borderId="8" xfId="1" applyFont="1" applyBorder="1" applyAlignment="1">
      <alignment horizontal="center" vertical="center"/>
    </xf>
    <xf numFmtId="0" fontId="6" fillId="0" borderId="9" xfId="1" applyFont="1" applyBorder="1" applyAlignment="1">
      <alignmen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2" borderId="0" xfId="1" applyFont="1" applyFill="1" applyBorder="1" applyAlignment="1">
      <alignment horizontal="center" vertical="center"/>
    </xf>
    <xf numFmtId="164" fontId="5" fillId="5" borderId="9" xfId="1" applyNumberFormat="1" applyFont="1" applyFill="1" applyBorder="1" applyAlignment="1">
      <alignment vertical="center"/>
    </xf>
    <xf numFmtId="164" fontId="5" fillId="6" borderId="10" xfId="1" applyNumberFormat="1" applyFont="1" applyFill="1" applyBorder="1" applyAlignment="1">
      <alignment vertical="center"/>
    </xf>
    <xf numFmtId="0" fontId="5" fillId="0" borderId="12" xfId="1" applyFont="1" applyBorder="1" applyAlignment="1">
      <alignment horizontal="center" vertical="center"/>
    </xf>
    <xf numFmtId="0" fontId="6" fillId="0" borderId="13" xfId="1" applyFont="1" applyBorder="1" applyAlignment="1">
      <alignment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164" fontId="5" fillId="5" borderId="12" xfId="1" applyNumberFormat="1" applyFont="1" applyFill="1" applyBorder="1" applyAlignment="1">
      <alignment vertical="center"/>
    </xf>
    <xf numFmtId="164" fontId="5" fillId="5" borderId="13" xfId="1" applyNumberFormat="1" applyFont="1" applyFill="1" applyBorder="1" applyAlignment="1">
      <alignment vertical="center"/>
    </xf>
    <xf numFmtId="164" fontId="5" fillId="6" borderId="14" xfId="1" applyNumberFormat="1" applyFont="1" applyFill="1" applyBorder="1" applyAlignment="1">
      <alignment vertical="center"/>
    </xf>
    <xf numFmtId="0" fontId="5" fillId="0" borderId="16" xfId="1" applyFont="1" applyBorder="1" applyAlignment="1">
      <alignment horizontal="center" vertical="center"/>
    </xf>
    <xf numFmtId="0" fontId="6" fillId="0" borderId="17" xfId="1" applyFont="1" applyBorder="1" applyAlignment="1">
      <alignment vertical="center"/>
    </xf>
    <xf numFmtId="0" fontId="7" fillId="0" borderId="17" xfId="1" applyFont="1" applyBorder="1" applyAlignment="1">
      <alignment horizontal="center" vertical="center"/>
    </xf>
    <xf numFmtId="164" fontId="5" fillId="6" borderId="9" xfId="1" applyNumberFormat="1" applyFont="1" applyFill="1" applyBorder="1" applyAlignment="1">
      <alignment vertical="center"/>
    </xf>
    <xf numFmtId="0" fontId="5" fillId="2" borderId="0" xfId="1" applyFont="1" applyFill="1" applyBorder="1" applyAlignment="1">
      <alignment vertical="center"/>
    </xf>
    <xf numFmtId="164" fontId="5" fillId="5" borderId="28" xfId="1" applyNumberFormat="1" applyFont="1" applyFill="1" applyBorder="1" applyAlignment="1">
      <alignment vertical="center"/>
    </xf>
    <xf numFmtId="0" fontId="1" fillId="2" borderId="0" xfId="1" applyFill="1" applyBorder="1" applyAlignment="1">
      <alignment horizontal="left" vertical="center"/>
    </xf>
    <xf numFmtId="0" fontId="9" fillId="2" borderId="0" xfId="2" applyFont="1" applyFill="1" applyAlignment="1">
      <alignment vertical="center"/>
    </xf>
    <xf numFmtId="0" fontId="8" fillId="2" borderId="0" xfId="2" applyFont="1" applyFill="1" applyAlignment="1">
      <alignment vertical="center"/>
    </xf>
    <xf numFmtId="0" fontId="8" fillId="2" borderId="0" xfId="2" applyFont="1" applyFill="1" applyBorder="1" applyAlignment="1">
      <alignment vertical="center"/>
    </xf>
    <xf numFmtId="0" fontId="6" fillId="5" borderId="35" xfId="1" applyFont="1" applyFill="1" applyBorder="1" applyAlignment="1">
      <alignment horizontal="center" vertical="center"/>
    </xf>
    <xf numFmtId="0" fontId="6" fillId="2" borderId="0" xfId="1" applyFont="1" applyFill="1" applyBorder="1" applyAlignment="1">
      <alignment horizontal="left" vertical="center"/>
    </xf>
    <xf numFmtId="0" fontId="6" fillId="7" borderId="35" xfId="1" applyFont="1" applyFill="1" applyBorder="1" applyAlignment="1">
      <alignment horizontal="center" vertical="center"/>
    </xf>
    <xf numFmtId="0" fontId="6" fillId="6" borderId="35" xfId="1" applyFont="1" applyFill="1" applyBorder="1" applyAlignment="1">
      <alignment horizontal="center" vertical="center"/>
    </xf>
    <xf numFmtId="0" fontId="6" fillId="4" borderId="35" xfId="1" applyFont="1" applyFill="1" applyBorder="1" applyAlignment="1">
      <alignment horizontal="center" vertical="center"/>
    </xf>
    <xf numFmtId="0" fontId="8" fillId="2" borderId="0" xfId="2" applyFill="1" applyAlignment="1">
      <alignment vertical="center"/>
    </xf>
    <xf numFmtId="0" fontId="10" fillId="2" borderId="0" xfId="3" applyNumberFormat="1" applyFont="1" applyFill="1" applyBorder="1" applyAlignment="1" applyProtection="1">
      <alignment vertical="center"/>
    </xf>
    <xf numFmtId="0" fontId="11" fillId="2" borderId="0" xfId="4" applyFont="1" applyFill="1" applyBorder="1" applyAlignment="1" applyProtection="1">
      <alignment horizontal="left" vertical="center"/>
    </xf>
    <xf numFmtId="0" fontId="11" fillId="2" borderId="0" xfId="4" applyFont="1" applyFill="1" applyBorder="1" applyAlignment="1" applyProtection="1">
      <alignment vertical="center"/>
    </xf>
    <xf numFmtId="0" fontId="8" fillId="2" borderId="0" xfId="4" applyFont="1" applyFill="1" applyAlignment="1" applyProtection="1">
      <alignment vertical="center"/>
    </xf>
    <xf numFmtId="0" fontId="8" fillId="2" borderId="0" xfId="4" applyFont="1" applyFill="1" applyAlignment="1" applyProtection="1">
      <alignment horizontal="left" vertical="center"/>
    </xf>
    <xf numFmtId="0" fontId="1" fillId="2" borderId="0" xfId="3" applyFill="1" applyProtection="1"/>
    <xf numFmtId="0" fontId="9" fillId="0" borderId="8" xfId="4" applyFont="1" applyFill="1" applyBorder="1" applyAlignment="1" applyProtection="1">
      <alignment horizontal="center" vertical="top"/>
    </xf>
    <xf numFmtId="0" fontId="8" fillId="0" borderId="37" xfId="4" applyNumberFormat="1" applyFont="1" applyFill="1" applyBorder="1" applyAlignment="1" applyProtection="1">
      <alignment horizontal="center" vertical="top"/>
    </xf>
    <xf numFmtId="0" fontId="8" fillId="0" borderId="16" xfId="4" applyNumberFormat="1" applyFont="1" applyFill="1" applyBorder="1" applyAlignment="1" applyProtection="1">
      <alignment horizontal="center" vertical="top"/>
    </xf>
    <xf numFmtId="0" fontId="1" fillId="2" borderId="0" xfId="1" applyFill="1" applyBorder="1" applyAlignment="1">
      <alignment vertical="center"/>
    </xf>
    <xf numFmtId="164" fontId="5" fillId="2" borderId="0" xfId="1" applyNumberFormat="1" applyFont="1" applyFill="1" applyBorder="1" applyAlignment="1">
      <alignment vertical="center"/>
    </xf>
    <xf numFmtId="43" fontId="8" fillId="2" borderId="0" xfId="2" applyNumberFormat="1" applyFont="1" applyFill="1" applyBorder="1" applyAlignment="1">
      <alignment vertical="center"/>
    </xf>
    <xf numFmtId="0" fontId="8" fillId="2" borderId="0" xfId="2" applyFill="1" applyBorder="1" applyAlignment="1">
      <alignment vertical="center"/>
    </xf>
    <xf numFmtId="0" fontId="8" fillId="2" borderId="0" xfId="4" applyFont="1" applyFill="1" applyBorder="1" applyAlignment="1" applyProtection="1">
      <alignment vertical="center"/>
    </xf>
    <xf numFmtId="0" fontId="8" fillId="2" borderId="0" xfId="4" applyFont="1" applyFill="1" applyBorder="1" applyAlignment="1" applyProtection="1">
      <alignment horizontal="left" vertical="center"/>
    </xf>
    <xf numFmtId="0" fontId="1" fillId="2" borderId="0" xfId="3" applyFill="1" applyBorder="1" applyProtection="1"/>
    <xf numFmtId="0" fontId="2" fillId="2" borderId="0" xfId="1" applyFont="1" applyFill="1" applyBorder="1" applyAlignment="1">
      <alignment vertical="center"/>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2" borderId="0" xfId="1" applyFont="1" applyFill="1" applyBorder="1" applyAlignment="1">
      <alignment horizontal="center" vertical="center" wrapText="1"/>
    </xf>
    <xf numFmtId="0" fontId="4"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6" fillId="2" borderId="0" xfId="1" applyFont="1" applyFill="1" applyBorder="1" applyAlignment="1">
      <alignment vertical="center"/>
    </xf>
    <xf numFmtId="164" fontId="8" fillId="2" borderId="0" xfId="1" applyNumberFormat="1" applyFont="1" applyFill="1" applyBorder="1" applyAlignment="1">
      <alignment horizontal="center" vertical="center"/>
    </xf>
    <xf numFmtId="164" fontId="6" fillId="2" borderId="0" xfId="1" applyNumberFormat="1" applyFont="1" applyFill="1" applyBorder="1" applyAlignment="1">
      <alignment vertical="center"/>
    </xf>
    <xf numFmtId="0" fontId="6" fillId="2" borderId="0" xfId="1" applyFont="1" applyFill="1" applyBorder="1" applyAlignment="1">
      <alignment horizontal="center" vertical="center"/>
    </xf>
    <xf numFmtId="0" fontId="9" fillId="2" borderId="0" xfId="4" applyFont="1" applyFill="1" applyBorder="1" applyAlignment="1" applyProtection="1">
      <alignment horizontal="center" vertical="top"/>
    </xf>
    <xf numFmtId="0" fontId="8" fillId="2" borderId="0" xfId="4" applyNumberFormat="1" applyFont="1" applyFill="1" applyBorder="1" applyAlignment="1" applyProtection="1">
      <alignment horizontal="center" vertical="top"/>
    </xf>
    <xf numFmtId="49" fontId="8" fillId="2" borderId="0" xfId="3" applyNumberFormat="1" applyFont="1" applyFill="1" applyBorder="1" applyAlignment="1" applyProtection="1">
      <alignment vertical="top" wrapText="1"/>
    </xf>
    <xf numFmtId="0" fontId="9" fillId="2" borderId="0" xfId="4" applyFont="1" applyFill="1" applyBorder="1" applyAlignment="1" applyProtection="1">
      <alignment vertical="top"/>
    </xf>
    <xf numFmtId="49" fontId="8" fillId="2" borderId="0" xfId="4" applyNumberFormat="1" applyFont="1" applyFill="1" applyBorder="1" applyAlignment="1" applyProtection="1">
      <alignment vertical="top" wrapText="1"/>
    </xf>
    <xf numFmtId="0" fontId="2" fillId="3" borderId="0" xfId="3" applyFont="1" applyFill="1" applyBorder="1" applyAlignment="1" applyProtection="1">
      <alignment vertical="center"/>
    </xf>
    <xf numFmtId="0" fontId="2" fillId="3" borderId="0" xfId="3" applyFont="1" applyFill="1" applyBorder="1" applyAlignment="1" applyProtection="1">
      <alignment horizontal="center" vertical="center"/>
    </xf>
    <xf numFmtId="0" fontId="2" fillId="3" borderId="0" xfId="3" applyFont="1" applyFill="1" applyBorder="1" applyAlignment="1" applyProtection="1">
      <alignment horizontal="right" vertical="center"/>
    </xf>
    <xf numFmtId="0" fontId="2" fillId="3" borderId="0" xfId="3" applyFont="1" applyFill="1" applyBorder="1" applyAlignment="1">
      <alignment horizontal="right" vertical="center"/>
    </xf>
    <xf numFmtId="0" fontId="3" fillId="3" borderId="0" xfId="3" applyFont="1" applyFill="1" applyBorder="1" applyAlignment="1">
      <alignment horizontal="left" vertical="center"/>
    </xf>
    <xf numFmtId="0" fontId="4" fillId="4" borderId="3" xfId="3" applyFont="1" applyFill="1" applyBorder="1" applyAlignment="1" applyProtection="1">
      <alignment horizontal="center" vertical="center" wrapText="1"/>
    </xf>
    <xf numFmtId="0" fontId="4" fillId="4" borderId="3" xfId="3" applyFont="1" applyFill="1" applyBorder="1" applyAlignment="1" applyProtection="1">
      <alignment horizontal="center" vertical="center"/>
    </xf>
    <xf numFmtId="0" fontId="4" fillId="4" borderId="4" xfId="3" applyFont="1" applyFill="1" applyBorder="1" applyAlignment="1" applyProtection="1">
      <alignment horizontal="center" vertical="center"/>
    </xf>
    <xf numFmtId="0" fontId="4" fillId="4" borderId="7" xfId="3" applyFont="1" applyFill="1" applyBorder="1" applyAlignment="1" applyProtection="1">
      <alignment horizontal="center" vertical="center" wrapText="1"/>
    </xf>
    <xf numFmtId="0" fontId="4" fillId="4" borderId="39" xfId="3" applyFont="1" applyFill="1" applyBorder="1" applyAlignment="1" applyProtection="1">
      <alignment horizontal="center" vertical="center" wrapText="1"/>
    </xf>
    <xf numFmtId="0" fontId="4" fillId="4" borderId="6" xfId="3" applyFont="1" applyFill="1" applyBorder="1" applyAlignment="1" applyProtection="1">
      <alignment horizontal="center" vertical="center" wrapText="1"/>
    </xf>
    <xf numFmtId="0" fontId="4" fillId="4" borderId="2" xfId="3" applyFont="1" applyFill="1" applyBorder="1" applyAlignment="1" applyProtection="1">
      <alignment horizontal="center" vertical="center" wrapText="1"/>
    </xf>
    <xf numFmtId="0" fontId="4" fillId="4" borderId="29" xfId="3" applyFont="1" applyFill="1" applyBorder="1" applyAlignment="1" applyProtection="1">
      <alignment horizontal="center" vertical="center"/>
    </xf>
    <xf numFmtId="0" fontId="4" fillId="4" borderId="27" xfId="3" applyFont="1" applyFill="1" applyBorder="1" applyAlignment="1" applyProtection="1">
      <alignment vertical="center"/>
    </xf>
    <xf numFmtId="0" fontId="13" fillId="2" borderId="0" xfId="3" applyFont="1" applyFill="1" applyBorder="1" applyAlignment="1" applyProtection="1">
      <alignment horizontal="center" vertical="center"/>
    </xf>
    <xf numFmtId="0" fontId="5" fillId="0" borderId="8" xfId="3" applyFont="1" applyBorder="1" applyAlignment="1" applyProtection="1">
      <alignment horizontal="center" vertical="center"/>
    </xf>
    <xf numFmtId="0" fontId="6" fillId="0" borderId="9" xfId="3" applyFont="1" applyBorder="1" applyAlignment="1" applyProtection="1">
      <alignment vertical="center"/>
    </xf>
    <xf numFmtId="0" fontId="7" fillId="0" borderId="9" xfId="3" applyFont="1" applyBorder="1" applyAlignment="1" applyProtection="1">
      <alignment horizontal="center" vertical="center"/>
    </xf>
    <xf numFmtId="0" fontId="7" fillId="0" borderId="24" xfId="3" applyFont="1" applyBorder="1" applyAlignment="1" applyProtection="1">
      <alignment horizontal="center" vertical="center"/>
    </xf>
    <xf numFmtId="164" fontId="5" fillId="5" borderId="8" xfId="3" applyNumberFormat="1" applyFont="1" applyFill="1" applyBorder="1" applyAlignment="1" applyProtection="1">
      <alignment vertical="center"/>
      <protection locked="0"/>
    </xf>
    <xf numFmtId="164" fontId="5" fillId="5" borderId="9" xfId="3" applyNumberFormat="1" applyFont="1" applyFill="1" applyBorder="1" applyAlignment="1" applyProtection="1">
      <alignment vertical="center"/>
      <protection locked="0"/>
    </xf>
    <xf numFmtId="164" fontId="5" fillId="5" borderId="10" xfId="3" applyNumberFormat="1" applyFont="1" applyFill="1" applyBorder="1" applyAlignment="1" applyProtection="1">
      <alignment vertical="center"/>
      <protection locked="0"/>
    </xf>
    <xf numFmtId="164" fontId="5" fillId="6" borderId="11" xfId="3" applyNumberFormat="1" applyFont="1" applyFill="1" applyBorder="1" applyAlignment="1" applyProtection="1">
      <alignment vertical="center"/>
    </xf>
    <xf numFmtId="0" fontId="5" fillId="0" borderId="37" xfId="3" applyFont="1" applyBorder="1" applyAlignment="1" applyProtection="1">
      <alignment horizontal="center" vertical="center"/>
    </xf>
    <xf numFmtId="0" fontId="6" fillId="0" borderId="35" xfId="3" applyFont="1" applyBorder="1" applyAlignment="1" applyProtection="1">
      <alignment vertical="center"/>
    </xf>
    <xf numFmtId="0" fontId="7" fillId="0" borderId="35" xfId="3" applyFont="1" applyBorder="1" applyAlignment="1" applyProtection="1">
      <alignment horizontal="center" vertical="center"/>
    </xf>
    <xf numFmtId="0" fontId="7" fillId="0" borderId="40" xfId="3" applyFont="1" applyBorder="1" applyAlignment="1" applyProtection="1">
      <alignment horizontal="center" vertical="center"/>
    </xf>
    <xf numFmtId="164" fontId="5" fillId="5" borderId="37" xfId="3" applyNumberFormat="1" applyFont="1" applyFill="1" applyBorder="1" applyAlignment="1" applyProtection="1">
      <alignment vertical="center"/>
      <protection locked="0"/>
    </xf>
    <xf numFmtId="164" fontId="5" fillId="5" borderId="35" xfId="3" applyNumberFormat="1" applyFont="1" applyFill="1" applyBorder="1" applyAlignment="1" applyProtection="1">
      <alignment vertical="center"/>
      <protection locked="0"/>
    </xf>
    <xf numFmtId="164" fontId="5" fillId="5" borderId="40" xfId="3" applyNumberFormat="1" applyFont="1" applyFill="1" applyBorder="1" applyAlignment="1" applyProtection="1">
      <alignment vertical="center"/>
      <protection locked="0"/>
    </xf>
    <xf numFmtId="164" fontId="5" fillId="6" borderId="38" xfId="3" applyNumberFormat="1" applyFont="1" applyFill="1" applyBorder="1" applyAlignment="1" applyProtection="1">
      <alignment vertical="center"/>
    </xf>
    <xf numFmtId="164" fontId="5" fillId="5" borderId="38" xfId="3" applyNumberFormat="1" applyFont="1" applyFill="1" applyBorder="1" applyAlignment="1" applyProtection="1">
      <alignment vertical="center"/>
      <protection locked="0"/>
    </xf>
    <xf numFmtId="164" fontId="5" fillId="6" borderId="15" xfId="3" applyNumberFormat="1" applyFont="1" applyFill="1" applyBorder="1" applyAlignment="1" applyProtection="1">
      <alignment vertical="center"/>
    </xf>
    <xf numFmtId="0" fontId="14" fillId="0" borderId="35" xfId="3" applyFont="1" applyBorder="1" applyAlignment="1" applyProtection="1">
      <alignment vertical="center"/>
    </xf>
    <xf numFmtId="0" fontId="15" fillId="0" borderId="35" xfId="3" applyFont="1" applyBorder="1" applyAlignment="1" applyProtection="1">
      <alignment horizontal="center" vertical="center"/>
    </xf>
    <xf numFmtId="164" fontId="6" fillId="2" borderId="0" xfId="3" applyNumberFormat="1" applyFont="1" applyFill="1" applyBorder="1" applyAlignment="1">
      <alignment vertical="center"/>
    </xf>
    <xf numFmtId="0" fontId="16" fillId="0" borderId="37" xfId="3" applyFont="1" applyBorder="1" applyAlignment="1" applyProtection="1">
      <alignment horizontal="center" vertical="center"/>
    </xf>
    <xf numFmtId="0" fontId="8" fillId="0" borderId="35" xfId="3" applyFont="1" applyFill="1" applyBorder="1" applyAlignment="1" applyProtection="1">
      <alignment vertical="center"/>
    </xf>
    <xf numFmtId="0" fontId="17" fillId="0" borderId="35" xfId="3" applyFont="1" applyFill="1" applyBorder="1" applyAlignment="1" applyProtection="1">
      <alignment horizontal="center" vertical="center"/>
    </xf>
    <xf numFmtId="0" fontId="17" fillId="0" borderId="35" xfId="3" applyFont="1" applyBorder="1" applyAlignment="1" applyProtection="1">
      <alignment horizontal="center" vertical="center"/>
    </xf>
    <xf numFmtId="0" fontId="17" fillId="0" borderId="40" xfId="3" applyFont="1" applyBorder="1" applyAlignment="1" applyProtection="1">
      <alignment horizontal="center" vertical="center"/>
    </xf>
    <xf numFmtId="0" fontId="5" fillId="0" borderId="16" xfId="3" applyFont="1" applyBorder="1" applyAlignment="1" applyProtection="1">
      <alignment horizontal="center" vertical="center"/>
    </xf>
    <xf numFmtId="0" fontId="6" fillId="0" borderId="17" xfId="3" applyFont="1" applyBorder="1" applyAlignment="1" applyProtection="1">
      <alignment vertical="center"/>
    </xf>
    <xf numFmtId="0" fontId="7" fillId="0" borderId="17" xfId="3" applyFont="1" applyBorder="1" applyAlignment="1" applyProtection="1">
      <alignment horizontal="center" vertical="center"/>
    </xf>
    <xf numFmtId="0" fontId="7" fillId="0" borderId="26" xfId="3" applyFont="1" applyBorder="1" applyAlignment="1" applyProtection="1">
      <alignment horizontal="center" vertical="center"/>
    </xf>
    <xf numFmtId="164" fontId="5" fillId="6" borderId="16" xfId="3" applyNumberFormat="1" applyFont="1" applyFill="1" applyBorder="1" applyAlignment="1" applyProtection="1">
      <alignment vertical="center"/>
    </xf>
    <xf numFmtId="164" fontId="16" fillId="6" borderId="17" xfId="4" applyNumberFormat="1" applyFont="1" applyFill="1" applyBorder="1" applyProtection="1"/>
    <xf numFmtId="164" fontId="5" fillId="6" borderId="17" xfId="3" applyNumberFormat="1" applyFont="1" applyFill="1" applyBorder="1" applyAlignment="1" applyProtection="1">
      <alignment vertical="center"/>
    </xf>
    <xf numFmtId="164" fontId="5" fillId="6" borderId="26" xfId="3" applyNumberFormat="1" applyFont="1" applyFill="1" applyBorder="1" applyAlignment="1" applyProtection="1">
      <alignment vertical="center"/>
    </xf>
    <xf numFmtId="164" fontId="5" fillId="6" borderId="18" xfId="3" applyNumberFormat="1" applyFont="1" applyFill="1" applyBorder="1" applyAlignment="1" applyProtection="1">
      <alignment vertical="center"/>
    </xf>
    <xf numFmtId="164" fontId="5" fillId="6" borderId="19" xfId="3" applyNumberFormat="1" applyFont="1" applyFill="1" applyBorder="1" applyAlignment="1" applyProtection="1">
      <alignment vertical="center"/>
    </xf>
    <xf numFmtId="164" fontId="5" fillId="5" borderId="24" xfId="3" applyNumberFormat="1" applyFont="1" applyFill="1" applyBorder="1" applyAlignment="1" applyProtection="1">
      <alignment vertical="center"/>
      <protection locked="0"/>
    </xf>
    <xf numFmtId="164" fontId="5" fillId="6" borderId="43" xfId="3" applyNumberFormat="1" applyFont="1" applyFill="1" applyBorder="1" applyAlignment="1" applyProtection="1">
      <alignment vertical="center"/>
    </xf>
    <xf numFmtId="164" fontId="5" fillId="6" borderId="44" xfId="3" applyNumberFormat="1" applyFont="1" applyFill="1" applyBorder="1" applyAlignment="1" applyProtection="1">
      <alignment vertical="center"/>
    </xf>
    <xf numFmtId="164" fontId="5" fillId="6" borderId="37" xfId="3" applyNumberFormat="1" applyFont="1" applyFill="1" applyBorder="1" applyAlignment="1" applyProtection="1">
      <alignment vertical="center"/>
    </xf>
    <xf numFmtId="164" fontId="5" fillId="6" borderId="35" xfId="3" applyNumberFormat="1" applyFont="1" applyFill="1" applyBorder="1" applyAlignment="1" applyProtection="1">
      <alignment vertical="center"/>
    </xf>
    <xf numFmtId="164" fontId="5" fillId="6" borderId="40" xfId="3" applyNumberFormat="1" applyFont="1" applyFill="1" applyBorder="1" applyAlignment="1" applyProtection="1">
      <alignment vertical="center"/>
    </xf>
    <xf numFmtId="164" fontId="5" fillId="6" borderId="45" xfId="3" applyNumberFormat="1" applyFont="1" applyFill="1" applyBorder="1" applyAlignment="1" applyProtection="1">
      <alignment vertical="center"/>
    </xf>
    <xf numFmtId="0" fontId="4" fillId="4" borderId="4" xfId="3" applyFont="1" applyFill="1" applyBorder="1" applyAlignment="1" applyProtection="1">
      <alignment vertical="center"/>
    </xf>
    <xf numFmtId="164" fontId="5" fillId="5" borderId="13" xfId="3" applyNumberFormat="1" applyFont="1" applyFill="1" applyBorder="1" applyAlignment="1" applyProtection="1">
      <alignment vertical="center"/>
      <protection locked="0"/>
    </xf>
    <xf numFmtId="164" fontId="7" fillId="5" borderId="9" xfId="3" applyNumberFormat="1" applyFont="1" applyFill="1" applyBorder="1" applyAlignment="1" applyProtection="1">
      <alignment horizontal="center" vertical="center"/>
      <protection locked="0"/>
    </xf>
    <xf numFmtId="164" fontId="5" fillId="6" borderId="46" xfId="3" applyNumberFormat="1" applyFont="1" applyFill="1" applyBorder="1" applyAlignment="1" applyProtection="1">
      <alignment vertical="center"/>
    </xf>
    <xf numFmtId="164" fontId="7" fillId="5" borderId="35" xfId="3" applyNumberFormat="1" applyFont="1" applyFill="1" applyBorder="1" applyAlignment="1" applyProtection="1">
      <alignment horizontal="center" vertical="center"/>
      <protection locked="0"/>
    </xf>
    <xf numFmtId="164" fontId="5" fillId="6" borderId="47" xfId="3" applyNumberFormat="1" applyFont="1" applyFill="1" applyBorder="1" applyAlignment="1" applyProtection="1">
      <alignment vertical="center"/>
    </xf>
    <xf numFmtId="0" fontId="5" fillId="0" borderId="12" xfId="3" applyFont="1" applyBorder="1" applyAlignment="1" applyProtection="1">
      <alignment horizontal="center" vertical="center"/>
    </xf>
    <xf numFmtId="164" fontId="5" fillId="8" borderId="16" xfId="3" applyNumberFormat="1" applyFont="1" applyFill="1" applyBorder="1" applyAlignment="1" applyProtection="1">
      <alignment vertical="center"/>
      <protection locked="0"/>
    </xf>
    <xf numFmtId="164" fontId="5" fillId="8" borderId="17" xfId="3" applyNumberFormat="1" applyFont="1" applyFill="1" applyBorder="1" applyAlignment="1" applyProtection="1">
      <alignment vertical="center"/>
      <protection locked="0"/>
    </xf>
    <xf numFmtId="164" fontId="5" fillId="8" borderId="26" xfId="3" applyNumberFormat="1" applyFont="1" applyFill="1" applyBorder="1" applyAlignment="1" applyProtection="1">
      <alignment vertical="center"/>
      <protection locked="0"/>
    </xf>
    <xf numFmtId="164" fontId="5" fillId="8" borderId="18" xfId="3" applyNumberFormat="1" applyFont="1" applyFill="1" applyBorder="1" applyAlignment="1" applyProtection="1">
      <alignment vertical="center"/>
      <protection locked="0"/>
    </xf>
    <xf numFmtId="164" fontId="5" fillId="8" borderId="48" xfId="3" applyNumberFormat="1" applyFont="1" applyFill="1" applyBorder="1" applyAlignment="1" applyProtection="1">
      <alignment vertical="center"/>
    </xf>
    <xf numFmtId="164" fontId="5" fillId="6" borderId="48" xfId="3" applyNumberFormat="1" applyFont="1" applyFill="1" applyBorder="1" applyAlignment="1" applyProtection="1">
      <alignment vertical="center"/>
    </xf>
    <xf numFmtId="0" fontId="5" fillId="0" borderId="7" xfId="3" applyFont="1" applyBorder="1" applyAlignment="1" applyProtection="1">
      <alignment horizontal="center" vertical="center"/>
    </xf>
    <xf numFmtId="0" fontId="6" fillId="0" borderId="3" xfId="3" applyFont="1" applyBorder="1" applyAlignment="1" applyProtection="1">
      <alignment vertical="center"/>
    </xf>
    <xf numFmtId="0" fontId="7" fillId="0" borderId="3" xfId="3" applyFont="1" applyBorder="1" applyAlignment="1" applyProtection="1">
      <alignment horizontal="center" vertical="center"/>
    </xf>
    <xf numFmtId="164" fontId="5" fillId="8" borderId="7" xfId="3" applyNumberFormat="1" applyFont="1" applyFill="1" applyBorder="1" applyAlignment="1" applyProtection="1">
      <alignment vertical="center"/>
      <protection locked="0"/>
    </xf>
    <xf numFmtId="164" fontId="5" fillId="8" borderId="3" xfId="3" applyNumberFormat="1" applyFont="1" applyFill="1" applyBorder="1" applyAlignment="1" applyProtection="1">
      <alignment vertical="center"/>
      <protection locked="0"/>
    </xf>
    <xf numFmtId="164" fontId="5" fillId="8" borderId="39" xfId="3" applyNumberFormat="1" applyFont="1" applyFill="1" applyBorder="1" applyAlignment="1" applyProtection="1">
      <alignment vertical="center"/>
      <protection locked="0"/>
    </xf>
    <xf numFmtId="164" fontId="5" fillId="6" borderId="49" xfId="3" applyNumberFormat="1" applyFont="1" applyFill="1" applyBorder="1" applyAlignment="1" applyProtection="1">
      <alignment vertical="center"/>
    </xf>
    <xf numFmtId="0" fontId="9" fillId="0" borderId="0" xfId="2" applyFont="1" applyFill="1" applyAlignment="1">
      <alignment vertical="center"/>
    </xf>
    <xf numFmtId="0" fontId="8" fillId="0" borderId="37" xfId="4" applyFont="1" applyFill="1" applyBorder="1" applyAlignment="1" applyProtection="1">
      <alignment horizontal="center" vertical="top"/>
    </xf>
    <xf numFmtId="0" fontId="8" fillId="0" borderId="37" xfId="4" applyNumberFormat="1" applyFont="1" applyFill="1" applyBorder="1" applyAlignment="1" applyProtection="1">
      <alignment horizontal="center" vertical="top" wrapText="1"/>
    </xf>
    <xf numFmtId="0" fontId="8" fillId="0" borderId="0" xfId="4" applyFont="1" applyFill="1" applyAlignment="1" applyProtection="1">
      <alignment vertical="center"/>
    </xf>
    <xf numFmtId="0" fontId="4" fillId="4" borderId="7" xfId="4" applyFont="1" applyFill="1" applyBorder="1" applyAlignment="1" applyProtection="1">
      <alignment horizontal="left" vertical="center"/>
    </xf>
    <xf numFmtId="0" fontId="4" fillId="4" borderId="3" xfId="4" applyFont="1" applyFill="1" applyBorder="1" applyAlignment="1" applyProtection="1">
      <alignment horizontal="left" vertical="center"/>
    </xf>
    <xf numFmtId="0" fontId="4" fillId="4" borderId="3" xfId="4" applyFont="1" applyFill="1" applyBorder="1" applyAlignment="1" applyProtection="1">
      <alignment horizontal="center" vertical="center"/>
    </xf>
    <xf numFmtId="0" fontId="4" fillId="4" borderId="50" xfId="3" applyFont="1" applyFill="1" applyBorder="1" applyAlignment="1" applyProtection="1">
      <alignment horizontal="center" vertical="center" wrapText="1"/>
    </xf>
    <xf numFmtId="0" fontId="4" fillId="4" borderId="31" xfId="3" applyFont="1" applyFill="1" applyBorder="1" applyAlignment="1" applyProtection="1">
      <alignment horizontal="center" vertical="center" wrapText="1"/>
    </xf>
    <xf numFmtId="0" fontId="4" fillId="4" borderId="51" xfId="3" applyFont="1" applyFill="1" applyBorder="1" applyAlignment="1" applyProtection="1">
      <alignment horizontal="center" vertical="center" wrapText="1"/>
    </xf>
    <xf numFmtId="0" fontId="4" fillId="4" borderId="4" xfId="3" applyFont="1" applyFill="1" applyBorder="1" applyAlignment="1" applyProtection="1">
      <alignment horizontal="center" vertical="center" wrapText="1"/>
    </xf>
    <xf numFmtId="0" fontId="4" fillId="4" borderId="1" xfId="4" applyFont="1" applyFill="1" applyBorder="1" applyAlignment="1" applyProtection="1">
      <alignment horizontal="center" vertical="center"/>
    </xf>
    <xf numFmtId="0" fontId="4" fillId="4" borderId="4" xfId="3" applyFont="1" applyFill="1" applyBorder="1"/>
    <xf numFmtId="0" fontId="16" fillId="0" borderId="8" xfId="4" applyFont="1" applyFill="1" applyBorder="1" applyAlignment="1" applyProtection="1">
      <alignment horizontal="center" vertical="center"/>
    </xf>
    <xf numFmtId="0" fontId="17" fillId="2" borderId="9" xfId="4" applyFont="1" applyFill="1" applyBorder="1" applyAlignment="1" applyProtection="1">
      <alignment horizontal="center" vertical="center"/>
    </xf>
    <xf numFmtId="164" fontId="8" fillId="5" borderId="52" xfId="6" applyNumberFormat="1" applyFont="1" applyFill="1" applyBorder="1" applyAlignment="1" applyProtection="1">
      <alignment vertical="center"/>
      <protection locked="0"/>
    </xf>
    <xf numFmtId="164" fontId="8" fillId="5" borderId="9" xfId="6" applyNumberFormat="1" applyFont="1" applyFill="1" applyBorder="1" applyAlignment="1" applyProtection="1">
      <alignment vertical="center"/>
      <protection locked="0"/>
    </xf>
    <xf numFmtId="0" fontId="16" fillId="0" borderId="37" xfId="4" applyFont="1" applyFill="1" applyBorder="1" applyAlignment="1" applyProtection="1">
      <alignment horizontal="center" vertical="center"/>
    </xf>
    <xf numFmtId="0" fontId="19" fillId="0" borderId="35" xfId="4" applyFont="1" applyFill="1" applyBorder="1" applyAlignment="1">
      <alignment vertical="center" wrapText="1"/>
    </xf>
    <xf numFmtId="0" fontId="17" fillId="2" borderId="35" xfId="4" applyFont="1" applyFill="1" applyBorder="1" applyAlignment="1" applyProtection="1">
      <alignment horizontal="center" vertical="center"/>
    </xf>
    <xf numFmtId="164" fontId="8" fillId="5" borderId="54" xfId="6" applyNumberFormat="1" applyFont="1" applyFill="1" applyBorder="1" applyAlignment="1" applyProtection="1">
      <alignment vertical="center"/>
      <protection locked="0"/>
    </xf>
    <xf numFmtId="164" fontId="8" fillId="5" borderId="35" xfId="6" applyNumberFormat="1" applyFont="1" applyFill="1" applyBorder="1" applyAlignment="1" applyProtection="1">
      <alignment vertical="center"/>
      <protection locked="0"/>
    </xf>
    <xf numFmtId="0" fontId="16" fillId="0" borderId="55" xfId="4" applyFont="1" applyFill="1" applyBorder="1" applyAlignment="1" applyProtection="1">
      <alignment horizontal="center" vertical="center"/>
    </xf>
    <xf numFmtId="0" fontId="20" fillId="2" borderId="0" xfId="4" applyFont="1" applyFill="1" applyBorder="1" applyAlignment="1">
      <alignment horizontal="center" vertical="center" wrapText="1"/>
    </xf>
    <xf numFmtId="0" fontId="16" fillId="0" borderId="0" xfId="4" applyFont="1" applyFill="1" applyBorder="1" applyAlignment="1" applyProtection="1">
      <alignment horizontal="center" vertical="center"/>
    </xf>
    <xf numFmtId="0" fontId="9" fillId="0" borderId="8" xfId="4" applyFont="1" applyFill="1" applyBorder="1" applyAlignment="1" applyProtection="1">
      <alignment horizontal="center" vertical="center"/>
    </xf>
    <xf numFmtId="0" fontId="8" fillId="0" borderId="12" xfId="4" applyFont="1" applyFill="1" applyBorder="1" applyAlignment="1" applyProtection="1">
      <alignment horizontal="center" vertical="top" wrapText="1"/>
    </xf>
    <xf numFmtId="0" fontId="1" fillId="0" borderId="0" xfId="5" applyAlignment="1" applyProtection="1">
      <alignment vertical="center"/>
    </xf>
    <xf numFmtId="0" fontId="8" fillId="0" borderId="37" xfId="4" applyFont="1" applyFill="1" applyBorder="1" applyAlignment="1" applyProtection="1">
      <alignment horizontal="center" vertical="top" wrapText="1"/>
    </xf>
    <xf numFmtId="0" fontId="8" fillId="0" borderId="16" xfId="4" applyFont="1" applyFill="1" applyBorder="1" applyAlignment="1" applyProtection="1">
      <alignment horizontal="center" vertical="top" wrapText="1"/>
    </xf>
    <xf numFmtId="0" fontId="4" fillId="4" borderId="3" xfId="4" applyFont="1" applyFill="1" applyBorder="1" applyAlignment="1" applyProtection="1">
      <alignment horizontal="center" vertical="center" wrapText="1"/>
    </xf>
    <xf numFmtId="0" fontId="4" fillId="4" borderId="30" xfId="3" applyFont="1" applyFill="1" applyBorder="1" applyAlignment="1" applyProtection="1">
      <alignment horizontal="center" vertical="center" wrapText="1"/>
    </xf>
    <xf numFmtId="0" fontId="4" fillId="4" borderId="33" xfId="3" applyFont="1" applyFill="1" applyBorder="1" applyAlignment="1" applyProtection="1">
      <alignment horizontal="center" vertical="center" wrapText="1"/>
    </xf>
    <xf numFmtId="0" fontId="17" fillId="0" borderId="9" xfId="4" applyFont="1" applyFill="1" applyBorder="1" applyAlignment="1" applyProtection="1">
      <alignment horizontal="center" vertical="center"/>
    </xf>
    <xf numFmtId="0" fontId="17" fillId="0" borderId="10" xfId="4" applyFont="1" applyFill="1" applyBorder="1" applyAlignment="1" applyProtection="1">
      <alignment horizontal="center" vertical="center"/>
    </xf>
    <xf numFmtId="164" fontId="8" fillId="5" borderId="62" xfId="6" applyNumberFormat="1" applyFont="1" applyFill="1" applyBorder="1" applyAlignment="1" applyProtection="1">
      <alignment vertical="center"/>
      <protection locked="0"/>
    </xf>
    <xf numFmtId="164" fontId="8" fillId="5" borderId="21" xfId="6" applyNumberFormat="1" applyFont="1" applyFill="1" applyBorder="1" applyAlignment="1" applyProtection="1">
      <alignment vertical="center"/>
      <protection locked="0"/>
    </xf>
    <xf numFmtId="0" fontId="17" fillId="0" borderId="35" xfId="4" applyFont="1" applyFill="1" applyBorder="1" applyAlignment="1" applyProtection="1">
      <alignment horizontal="center" vertical="center"/>
    </xf>
    <xf numFmtId="0" fontId="17" fillId="0" borderId="38" xfId="4" applyFont="1" applyFill="1" applyBorder="1" applyAlignment="1" applyProtection="1">
      <alignment horizontal="center" vertical="center"/>
    </xf>
    <xf numFmtId="164" fontId="8" fillId="5" borderId="41" xfId="6" applyNumberFormat="1" applyFont="1" applyFill="1" applyBorder="1" applyAlignment="1" applyProtection="1">
      <alignment vertical="center"/>
      <protection locked="0"/>
    </xf>
    <xf numFmtId="164" fontId="8" fillId="5" borderId="67" xfId="6" applyNumberFormat="1" applyFont="1" applyFill="1" applyBorder="1" applyAlignment="1" applyProtection="1">
      <alignment vertical="center"/>
      <protection locked="0"/>
    </xf>
    <xf numFmtId="0" fontId="17" fillId="0" borderId="56" xfId="4" applyFont="1" applyFill="1" applyBorder="1" applyAlignment="1" applyProtection="1">
      <alignment horizontal="center" vertical="center"/>
    </xf>
    <xf numFmtId="0" fontId="17" fillId="0" borderId="57" xfId="4" applyFont="1" applyFill="1" applyBorder="1" applyAlignment="1" applyProtection="1">
      <alignment horizontal="center" vertical="center"/>
    </xf>
    <xf numFmtId="0" fontId="4" fillId="4" borderId="39" xfId="4" applyFont="1" applyFill="1" applyBorder="1" applyAlignment="1" applyProtection="1">
      <alignment horizontal="center" vertical="center"/>
    </xf>
    <xf numFmtId="0" fontId="4" fillId="4" borderId="4" xfId="4" applyFont="1" applyFill="1" applyBorder="1" applyAlignment="1" applyProtection="1">
      <alignment horizontal="center" vertical="center" wrapText="1"/>
    </xf>
    <xf numFmtId="0" fontId="22" fillId="0" borderId="9" xfId="4" applyFont="1" applyFill="1" applyBorder="1" applyAlignment="1">
      <alignment vertical="center" wrapText="1"/>
    </xf>
    <xf numFmtId="0" fontId="23" fillId="0" borderId="9" xfId="4" applyFont="1" applyFill="1" applyBorder="1" applyAlignment="1">
      <alignment horizontal="center" vertical="center" wrapText="1"/>
    </xf>
    <xf numFmtId="9" fontId="23" fillId="0" borderId="9" xfId="4" applyNumberFormat="1" applyFont="1" applyFill="1" applyBorder="1" applyAlignment="1">
      <alignment horizontal="center" vertical="center" wrapText="1"/>
    </xf>
    <xf numFmtId="164" fontId="16" fillId="5" borderId="52" xfId="6" applyNumberFormat="1" applyFont="1" applyFill="1" applyBorder="1" applyAlignment="1" applyProtection="1">
      <alignment vertical="center"/>
      <protection locked="0"/>
    </xf>
    <xf numFmtId="164" fontId="16" fillId="5" borderId="9" xfId="6" applyNumberFormat="1" applyFont="1" applyFill="1" applyBorder="1" applyAlignment="1" applyProtection="1">
      <alignment vertical="center"/>
      <protection locked="0"/>
    </xf>
    <xf numFmtId="0" fontId="22" fillId="0" borderId="35" xfId="4" applyFont="1" applyFill="1" applyBorder="1" applyAlignment="1">
      <alignment vertical="center" wrapText="1"/>
    </xf>
    <xf numFmtId="0" fontId="23" fillId="0" borderId="35" xfId="4" applyFont="1" applyFill="1" applyBorder="1" applyAlignment="1">
      <alignment horizontal="center" vertical="center" wrapText="1"/>
    </xf>
    <xf numFmtId="9" fontId="23" fillId="0" borderId="35" xfId="4" applyNumberFormat="1" applyFont="1" applyFill="1" applyBorder="1" applyAlignment="1">
      <alignment horizontal="center" vertical="center" wrapText="1"/>
    </xf>
    <xf numFmtId="164" fontId="16" fillId="5" borderId="54" xfId="6" applyNumberFormat="1" applyFont="1" applyFill="1" applyBorder="1" applyAlignment="1" applyProtection="1">
      <alignment vertical="center"/>
      <protection locked="0"/>
    </xf>
    <xf numFmtId="164" fontId="16" fillId="5" borderId="35" xfId="6" applyNumberFormat="1" applyFont="1" applyFill="1" applyBorder="1" applyAlignment="1" applyProtection="1">
      <alignment vertical="center"/>
      <protection locked="0"/>
    </xf>
    <xf numFmtId="164" fontId="16" fillId="5" borderId="38" xfId="6" applyNumberFormat="1" applyFont="1" applyFill="1" applyBorder="1" applyAlignment="1" applyProtection="1">
      <alignment vertical="center"/>
      <protection locked="0"/>
    </xf>
    <xf numFmtId="9" fontId="22" fillId="0" borderId="70" xfId="4" applyNumberFormat="1" applyFont="1" applyFill="1" applyBorder="1" applyAlignment="1">
      <alignment horizontal="left" vertical="center" wrapText="1"/>
    </xf>
    <xf numFmtId="0" fontId="16" fillId="0" borderId="16" xfId="4" applyFont="1" applyFill="1" applyBorder="1" applyAlignment="1" applyProtection="1">
      <alignment horizontal="center" vertical="center"/>
    </xf>
    <xf numFmtId="0" fontId="22" fillId="0" borderId="17" xfId="4" applyFont="1" applyFill="1" applyBorder="1" applyAlignment="1">
      <alignment vertical="center" wrapText="1"/>
    </xf>
    <xf numFmtId="0" fontId="23" fillId="0" borderId="17" xfId="4" applyFont="1" applyFill="1" applyBorder="1" applyAlignment="1">
      <alignment horizontal="center" vertical="center" wrapText="1"/>
    </xf>
    <xf numFmtId="9" fontId="23" fillId="0" borderId="17" xfId="4" applyNumberFormat="1" applyFont="1" applyFill="1" applyBorder="1" applyAlignment="1">
      <alignment horizontal="center" vertical="center" wrapText="1"/>
    </xf>
    <xf numFmtId="0" fontId="17" fillId="0" borderId="18" xfId="4" applyFont="1" applyFill="1" applyBorder="1" applyAlignment="1" applyProtection="1">
      <alignment horizontal="center" vertical="center"/>
    </xf>
    <xf numFmtId="1" fontId="16" fillId="5" borderId="71" xfId="6" applyNumberFormat="1" applyFont="1" applyFill="1" applyBorder="1" applyAlignment="1" applyProtection="1">
      <alignment vertical="center"/>
      <protection locked="0"/>
    </xf>
    <xf numFmtId="1" fontId="16" fillId="5" borderId="17" xfId="6" applyNumberFormat="1" applyFont="1" applyFill="1" applyBorder="1" applyAlignment="1" applyProtection="1">
      <alignment vertical="center"/>
      <protection locked="0"/>
    </xf>
    <xf numFmtId="0" fontId="19" fillId="2" borderId="0" xfId="4" applyFont="1" applyFill="1" applyBorder="1" applyAlignment="1">
      <alignment vertical="center" wrapText="1"/>
    </xf>
    <xf numFmtId="0" fontId="8" fillId="2" borderId="0" xfId="4" applyFont="1" applyFill="1" applyBorder="1" applyAlignment="1" applyProtection="1">
      <alignment horizontal="center" vertical="center"/>
    </xf>
    <xf numFmtId="0" fontId="17" fillId="2" borderId="0" xfId="4" applyFont="1" applyFill="1" applyBorder="1" applyAlignment="1" applyProtection="1">
      <alignment horizontal="center" vertical="center"/>
    </xf>
    <xf numFmtId="0" fontId="16" fillId="2" borderId="0" xfId="4" applyFont="1" applyFill="1" applyBorder="1" applyAlignment="1" applyProtection="1">
      <alignment horizontal="left"/>
    </xf>
    <xf numFmtId="0" fontId="5" fillId="2" borderId="0" xfId="5" applyFont="1" applyFill="1" applyBorder="1" applyAlignment="1" applyProtection="1">
      <alignment vertical="center"/>
    </xf>
    <xf numFmtId="0" fontId="16" fillId="2" borderId="0" xfId="4" applyFont="1" applyFill="1" applyBorder="1" applyAlignment="1" applyProtection="1">
      <alignment horizontal="left" vertical="center"/>
    </xf>
    <xf numFmtId="0" fontId="9" fillId="0" borderId="52" xfId="4" applyFont="1" applyFill="1" applyBorder="1" applyAlignment="1" applyProtection="1">
      <alignment horizontal="center" vertical="center"/>
    </xf>
    <xf numFmtId="1" fontId="8" fillId="5" borderId="52" xfId="6" applyNumberFormat="1" applyFont="1" applyFill="1" applyBorder="1" applyAlignment="1" applyProtection="1">
      <alignment vertical="center"/>
      <protection locked="0"/>
    </xf>
    <xf numFmtId="1" fontId="8" fillId="5" borderId="9" xfId="6" applyNumberFormat="1" applyFont="1" applyFill="1" applyBorder="1" applyAlignment="1" applyProtection="1">
      <alignment vertical="center"/>
      <protection locked="0"/>
    </xf>
    <xf numFmtId="1" fontId="8" fillId="5" borderId="53" xfId="6" applyNumberFormat="1" applyFont="1" applyFill="1" applyBorder="1" applyAlignment="1" applyProtection="1">
      <alignment vertical="center"/>
      <protection locked="0"/>
    </xf>
    <xf numFmtId="2" fontId="8" fillId="5" borderId="54" xfId="6" applyNumberFormat="1" applyFont="1" applyFill="1" applyBorder="1" applyAlignment="1" applyProtection="1">
      <alignment vertical="center"/>
      <protection locked="0"/>
    </xf>
    <xf numFmtId="2" fontId="8" fillId="5" borderId="35" xfId="6" applyNumberFormat="1" applyFont="1" applyFill="1" applyBorder="1" applyAlignment="1" applyProtection="1">
      <alignment vertical="center"/>
      <protection locked="0"/>
    </xf>
    <xf numFmtId="2" fontId="8" fillId="5" borderId="42" xfId="6" applyNumberFormat="1" applyFont="1" applyFill="1" applyBorder="1" applyAlignment="1" applyProtection="1">
      <alignment vertical="center"/>
      <protection locked="0"/>
    </xf>
    <xf numFmtId="1" fontId="8" fillId="5" borderId="54" xfId="6" applyNumberFormat="1" applyFont="1" applyFill="1" applyBorder="1" applyAlignment="1" applyProtection="1">
      <alignment vertical="center"/>
      <protection locked="0"/>
    </xf>
    <xf numFmtId="1" fontId="8" fillId="5" borderId="35" xfId="6" applyNumberFormat="1" applyFont="1" applyFill="1" applyBorder="1" applyAlignment="1" applyProtection="1">
      <alignment vertical="center"/>
      <protection locked="0"/>
    </xf>
    <xf numFmtId="1" fontId="8" fillId="5" borderId="42" xfId="6" applyNumberFormat="1" applyFont="1" applyFill="1" applyBorder="1" applyAlignment="1" applyProtection="1">
      <alignment vertical="center"/>
      <protection locked="0"/>
    </xf>
    <xf numFmtId="10" fontId="8" fillId="5" borderId="54" xfId="6" applyNumberFormat="1" applyFont="1" applyFill="1" applyBorder="1" applyAlignment="1" applyProtection="1">
      <alignment vertical="center"/>
      <protection locked="0"/>
    </xf>
    <xf numFmtId="10" fontId="8" fillId="5" borderId="35" xfId="6" applyNumberFormat="1" applyFont="1" applyFill="1" applyBorder="1" applyAlignment="1" applyProtection="1">
      <alignment vertical="center"/>
      <protection locked="0"/>
    </xf>
    <xf numFmtId="10" fontId="8" fillId="5" borderId="42" xfId="6" applyNumberFormat="1" applyFont="1" applyFill="1" applyBorder="1" applyAlignment="1" applyProtection="1">
      <alignment vertical="center"/>
      <protection locked="0"/>
    </xf>
    <xf numFmtId="164" fontId="8" fillId="5" borderId="71" xfId="6" applyNumberFormat="1" applyFont="1" applyFill="1" applyBorder="1" applyAlignment="1" applyProtection="1">
      <alignment vertical="center"/>
      <protection locked="0"/>
    </xf>
    <xf numFmtId="164" fontId="8" fillId="5" borderId="17" xfId="6" applyNumberFormat="1" applyFont="1" applyFill="1" applyBorder="1" applyAlignment="1" applyProtection="1">
      <alignment vertical="center"/>
      <protection locked="0"/>
    </xf>
    <xf numFmtId="164" fontId="8" fillId="5" borderId="66" xfId="6" applyNumberFormat="1" applyFont="1" applyFill="1" applyBorder="1" applyAlignment="1" applyProtection="1">
      <alignment vertical="center"/>
      <protection locked="0"/>
    </xf>
    <xf numFmtId="0" fontId="8" fillId="0" borderId="12" xfId="4" applyFont="1" applyFill="1" applyBorder="1" applyAlignment="1" applyProtection="1">
      <alignment horizontal="center" vertical="top"/>
    </xf>
    <xf numFmtId="0" fontId="8" fillId="0" borderId="16" xfId="4" applyFont="1" applyFill="1" applyBorder="1" applyAlignment="1" applyProtection="1">
      <alignment horizontal="center" vertical="top"/>
    </xf>
    <xf numFmtId="0" fontId="2" fillId="3" borderId="0" xfId="3" applyFont="1" applyFill="1" applyBorder="1" applyAlignment="1" applyProtection="1">
      <alignment horizontal="left" vertical="center"/>
    </xf>
    <xf numFmtId="0" fontId="1" fillId="0" borderId="0" xfId="7"/>
    <xf numFmtId="0" fontId="4" fillId="4" borderId="32" xfId="3" applyFont="1" applyFill="1" applyBorder="1" applyAlignment="1" applyProtection="1">
      <alignment horizontal="center" vertical="center" wrapText="1"/>
    </xf>
    <xf numFmtId="0" fontId="4" fillId="4" borderId="29" xfId="4" applyFont="1" applyFill="1" applyBorder="1" applyAlignment="1" applyProtection="1">
      <alignment horizontal="center" vertical="center"/>
    </xf>
    <xf numFmtId="0" fontId="4" fillId="4" borderId="27" xfId="8" applyFont="1" applyFill="1" applyBorder="1"/>
    <xf numFmtId="0" fontId="5" fillId="0" borderId="72" xfId="7" applyFont="1" applyBorder="1" applyAlignment="1">
      <alignment horizontal="center"/>
    </xf>
    <xf numFmtId="0" fontId="6" fillId="0" borderId="73" xfId="7" applyFont="1" applyFill="1" applyBorder="1" applyAlignment="1">
      <alignment vertical="center"/>
    </xf>
    <xf numFmtId="0" fontId="7" fillId="0" borderId="73" xfId="7" applyFont="1" applyBorder="1"/>
    <xf numFmtId="0" fontId="7" fillId="0" borderId="73" xfId="7" applyFont="1" applyBorder="1" applyAlignment="1">
      <alignment horizontal="center"/>
    </xf>
    <xf numFmtId="1" fontId="16" fillId="5" borderId="9" xfId="9" applyNumberFormat="1" applyFont="1" applyFill="1" applyBorder="1" applyAlignment="1" applyProtection="1">
      <alignment vertical="center"/>
      <protection locked="0"/>
    </xf>
    <xf numFmtId="164" fontId="16" fillId="6" borderId="10" xfId="9" applyNumberFormat="1" applyFont="1" applyFill="1" applyBorder="1" applyAlignment="1" applyProtection="1">
      <alignment vertical="center"/>
    </xf>
    <xf numFmtId="1" fontId="16" fillId="5" borderId="8" xfId="9" applyNumberFormat="1" applyFont="1" applyFill="1" applyBorder="1" applyAlignment="1" applyProtection="1">
      <alignment vertical="center"/>
      <protection locked="0"/>
    </xf>
    <xf numFmtId="0" fontId="5" fillId="0" borderId="75" xfId="7" applyFont="1" applyBorder="1" applyAlignment="1">
      <alignment horizontal="center"/>
    </xf>
    <xf numFmtId="0" fontId="6" fillId="0" borderId="76" xfId="7" applyFont="1" applyFill="1" applyBorder="1" applyAlignment="1">
      <alignment vertical="center"/>
    </xf>
    <xf numFmtId="0" fontId="7" fillId="0" borderId="76" xfId="7" applyFont="1" applyBorder="1"/>
    <xf numFmtId="0" fontId="7" fillId="0" borderId="76" xfId="7" applyFont="1" applyBorder="1" applyAlignment="1">
      <alignment horizontal="center"/>
    </xf>
    <xf numFmtId="1" fontId="16" fillId="5" borderId="35" xfId="9" applyNumberFormat="1" applyFont="1" applyFill="1" applyBorder="1" applyAlignment="1" applyProtection="1">
      <alignment vertical="center"/>
      <protection locked="0"/>
    </xf>
    <xf numFmtId="164" fontId="16" fillId="6" borderId="38" xfId="9" applyNumberFormat="1" applyFont="1" applyFill="1" applyBorder="1" applyAlignment="1" applyProtection="1">
      <alignment vertical="center"/>
    </xf>
    <xf numFmtId="1" fontId="16" fillId="5" borderId="37" xfId="9" applyNumberFormat="1" applyFont="1" applyFill="1" applyBorder="1" applyAlignment="1" applyProtection="1">
      <alignment vertical="center"/>
      <protection locked="0"/>
    </xf>
    <xf numFmtId="0" fontId="5" fillId="0" borderId="77" xfId="7" applyFont="1" applyBorder="1" applyAlignment="1">
      <alignment horizontal="center"/>
    </xf>
    <xf numFmtId="0" fontId="8" fillId="0" borderId="78" xfId="7" applyFont="1" applyFill="1" applyBorder="1" applyAlignment="1">
      <alignment vertical="center"/>
    </xf>
    <xf numFmtId="0" fontId="7" fillId="0" borderId="78" xfId="7" applyFont="1" applyBorder="1"/>
    <xf numFmtId="6" fontId="7" fillId="0" borderId="78" xfId="7" quotePrefix="1" applyNumberFormat="1" applyFont="1" applyBorder="1" applyAlignment="1">
      <alignment horizontal="center"/>
    </xf>
    <xf numFmtId="1" fontId="16" fillId="5" borderId="17" xfId="9" applyNumberFormat="1" applyFont="1" applyFill="1" applyBorder="1" applyAlignment="1" applyProtection="1">
      <alignment vertical="center"/>
      <protection locked="0"/>
    </xf>
    <xf numFmtId="164" fontId="16" fillId="6" borderId="18" xfId="9" applyNumberFormat="1" applyFont="1" applyFill="1" applyBorder="1" applyAlignment="1" applyProtection="1">
      <alignment vertical="center"/>
    </xf>
    <xf numFmtId="1" fontId="16" fillId="5" borderId="16" xfId="9" applyNumberFormat="1" applyFont="1" applyFill="1" applyBorder="1" applyAlignment="1" applyProtection="1">
      <alignment vertical="center"/>
      <protection locked="0"/>
    </xf>
    <xf numFmtId="0" fontId="4" fillId="4" borderId="4" xfId="8" applyFont="1" applyFill="1" applyBorder="1"/>
    <xf numFmtId="6" fontId="7" fillId="0" borderId="73" xfId="7" quotePrefix="1" applyNumberFormat="1" applyFont="1" applyBorder="1" applyAlignment="1">
      <alignment horizontal="center"/>
    </xf>
    <xf numFmtId="6" fontId="7" fillId="0" borderId="76" xfId="7" quotePrefix="1" applyNumberFormat="1" applyFont="1" applyBorder="1" applyAlignment="1">
      <alignment horizontal="center"/>
    </xf>
    <xf numFmtId="0" fontId="6" fillId="0" borderId="78" xfId="7" applyFont="1" applyFill="1" applyBorder="1" applyAlignment="1">
      <alignment vertical="center"/>
    </xf>
    <xf numFmtId="0" fontId="2" fillId="3" borderId="0" xfId="10" applyFont="1" applyFill="1" applyBorder="1" applyAlignment="1" applyProtection="1">
      <alignment vertical="center"/>
    </xf>
    <xf numFmtId="0" fontId="8" fillId="2" borderId="0" xfId="11" applyFill="1" applyAlignment="1" applyProtection="1">
      <alignment vertical="center"/>
    </xf>
    <xf numFmtId="0" fontId="1" fillId="2" borderId="0" xfId="7" applyFill="1"/>
    <xf numFmtId="0" fontId="4" fillId="4" borderId="5" xfId="4" applyFont="1" applyFill="1" applyBorder="1" applyAlignment="1" applyProtection="1">
      <alignment horizontal="left" vertical="center"/>
    </xf>
    <xf numFmtId="0" fontId="4" fillId="4" borderId="1" xfId="4" applyFont="1" applyFill="1" applyBorder="1" applyAlignment="1" applyProtection="1">
      <alignment horizontal="center" vertical="center" wrapText="1"/>
    </xf>
    <xf numFmtId="0" fontId="8" fillId="2" borderId="0" xfId="11" applyFont="1" applyFill="1" applyAlignment="1" applyProtection="1">
      <alignment vertical="center"/>
    </xf>
    <xf numFmtId="0" fontId="25" fillId="2" borderId="0" xfId="8" applyFont="1" applyFill="1" applyBorder="1" applyAlignment="1">
      <alignment horizontal="left" vertical="top"/>
    </xf>
    <xf numFmtId="0" fontId="4" fillId="4" borderId="29" xfId="10" applyFont="1" applyFill="1" applyBorder="1" applyAlignment="1" applyProtection="1">
      <alignment horizontal="center" vertical="center"/>
    </xf>
    <xf numFmtId="0" fontId="27" fillId="2" borderId="0" xfId="4" applyFont="1" applyFill="1" applyBorder="1" applyAlignment="1" applyProtection="1">
      <alignment vertical="center"/>
    </xf>
    <xf numFmtId="0" fontId="4" fillId="2" borderId="0" xfId="4" applyFont="1" applyFill="1" applyBorder="1" applyAlignment="1" applyProtection="1">
      <alignment vertical="center"/>
    </xf>
    <xf numFmtId="0" fontId="1" fillId="2" borderId="0" xfId="7" applyFill="1" applyBorder="1"/>
    <xf numFmtId="0" fontId="16" fillId="0" borderId="8" xfId="11" applyFont="1" applyFill="1" applyBorder="1" applyAlignment="1" applyProtection="1">
      <alignment horizontal="center" vertical="center"/>
    </xf>
    <xf numFmtId="0" fontId="8" fillId="0" borderId="9" xfId="11" applyFont="1" applyFill="1" applyBorder="1" applyProtection="1"/>
    <xf numFmtId="0" fontId="17" fillId="0" borderId="9" xfId="11" applyFont="1" applyFill="1" applyBorder="1" applyAlignment="1" applyProtection="1">
      <alignment horizontal="center" vertical="center"/>
    </xf>
    <xf numFmtId="164" fontId="16" fillId="5" borderId="9" xfId="11" applyNumberFormat="1" applyFont="1" applyFill="1" applyBorder="1" applyAlignment="1" applyProtection="1">
      <alignment vertical="center"/>
      <protection locked="0"/>
    </xf>
    <xf numFmtId="164" fontId="16" fillId="5" borderId="10" xfId="11" applyNumberFormat="1" applyFont="1" applyFill="1" applyBorder="1" applyAlignment="1" applyProtection="1">
      <alignment vertical="center"/>
      <protection locked="0"/>
    </xf>
    <xf numFmtId="0" fontId="16" fillId="0" borderId="37" xfId="11" applyFont="1" applyFill="1" applyBorder="1" applyAlignment="1" applyProtection="1">
      <alignment horizontal="center" vertical="center"/>
    </xf>
    <xf numFmtId="0" fontId="8" fillId="0" borderId="35" xfId="11" applyFont="1" applyFill="1" applyBorder="1" applyProtection="1"/>
    <xf numFmtId="0" fontId="17" fillId="0" borderId="35" xfId="11" applyFont="1" applyFill="1" applyBorder="1" applyAlignment="1" applyProtection="1">
      <alignment horizontal="center" vertical="center"/>
    </xf>
    <xf numFmtId="164" fontId="16" fillId="5" borderId="35" xfId="11" applyNumberFormat="1" applyFont="1" applyFill="1" applyBorder="1" applyAlignment="1" applyProtection="1">
      <alignment vertical="center"/>
      <protection locked="0"/>
    </xf>
    <xf numFmtId="164" fontId="16" fillId="5" borderId="38" xfId="11" applyNumberFormat="1" applyFont="1" applyFill="1" applyBorder="1" applyAlignment="1" applyProtection="1">
      <alignment vertical="center"/>
      <protection locked="0"/>
    </xf>
    <xf numFmtId="0" fontId="8" fillId="0" borderId="35" xfId="11" applyFont="1" applyFill="1" applyBorder="1" applyAlignment="1" applyProtection="1">
      <alignment vertical="center"/>
    </xf>
    <xf numFmtId="164" fontId="16" fillId="6" borderId="35" xfId="11" applyNumberFormat="1" applyFont="1" applyFill="1" applyBorder="1" applyAlignment="1" applyProtection="1">
      <alignment vertical="center"/>
    </xf>
    <xf numFmtId="164" fontId="16" fillId="6" borderId="38" xfId="11" applyNumberFormat="1" applyFont="1" applyFill="1" applyBorder="1" applyAlignment="1" applyProtection="1">
      <alignment vertical="center"/>
    </xf>
    <xf numFmtId="0" fontId="29" fillId="9" borderId="35" xfId="11" applyFont="1" applyFill="1" applyBorder="1" applyProtection="1">
      <protection locked="0"/>
    </xf>
    <xf numFmtId="0" fontId="16" fillId="0" borderId="16" xfId="11" applyFont="1" applyFill="1" applyBorder="1" applyAlignment="1" applyProtection="1">
      <alignment horizontal="center" vertical="center"/>
    </xf>
    <xf numFmtId="0" fontId="8" fillId="0" borderId="17" xfId="11" applyFont="1" applyFill="1" applyBorder="1" applyProtection="1"/>
    <xf numFmtId="0" fontId="17" fillId="0" borderId="17" xfId="11" applyFont="1" applyFill="1" applyBorder="1" applyAlignment="1" applyProtection="1">
      <alignment horizontal="center" vertical="center"/>
    </xf>
    <xf numFmtId="164" fontId="16" fillId="6" borderId="17" xfId="11" applyNumberFormat="1" applyFont="1" applyFill="1" applyBorder="1" applyAlignment="1" applyProtection="1">
      <alignment vertical="center"/>
    </xf>
    <xf numFmtId="164" fontId="16" fillId="6" borderId="18" xfId="11" applyNumberFormat="1" applyFont="1" applyFill="1" applyBorder="1" applyAlignment="1" applyProtection="1">
      <alignment vertical="center"/>
    </xf>
    <xf numFmtId="0" fontId="8" fillId="2" borderId="0" xfId="11" applyFont="1" applyFill="1" applyBorder="1" applyProtection="1"/>
    <xf numFmtId="0" fontId="8" fillId="2" borderId="0" xfId="11" applyFont="1" applyFill="1" applyBorder="1" applyAlignment="1" applyProtection="1">
      <alignment horizontal="center" vertical="center"/>
    </xf>
    <xf numFmtId="0" fontId="16" fillId="2" borderId="0" xfId="11" applyFont="1" applyFill="1" applyBorder="1" applyAlignment="1" applyProtection="1">
      <alignment horizontal="right" vertical="center"/>
    </xf>
    <xf numFmtId="0" fontId="16" fillId="2" borderId="0" xfId="11" applyFont="1" applyFill="1" applyBorder="1" applyAlignment="1" applyProtection="1">
      <alignment vertical="center"/>
    </xf>
    <xf numFmtId="0" fontId="5" fillId="2" borderId="0" xfId="7" applyFont="1" applyFill="1"/>
    <xf numFmtId="0" fontId="5" fillId="2" borderId="0" xfId="7" applyFont="1" applyFill="1" applyBorder="1"/>
    <xf numFmtId="0" fontId="8" fillId="2" borderId="0" xfId="11" applyFont="1" applyFill="1" applyBorder="1" applyAlignment="1" applyProtection="1">
      <alignment vertical="center"/>
    </xf>
    <xf numFmtId="0" fontId="17" fillId="0" borderId="10" xfId="11" applyFont="1" applyFill="1" applyBorder="1" applyAlignment="1" applyProtection="1">
      <alignment horizontal="center" vertical="center"/>
    </xf>
    <xf numFmtId="164" fontId="16" fillId="6" borderId="8" xfId="11" applyNumberFormat="1" applyFont="1" applyFill="1" applyBorder="1" applyAlignment="1" applyProtection="1">
      <alignment horizontal="right" vertical="center"/>
    </xf>
    <xf numFmtId="164" fontId="16" fillId="6" borderId="9" xfId="11" applyNumberFormat="1" applyFont="1" applyFill="1" applyBorder="1" applyAlignment="1" applyProtection="1">
      <alignment horizontal="right" vertical="center"/>
    </xf>
    <xf numFmtId="164" fontId="16" fillId="6" borderId="10" xfId="11" applyNumberFormat="1" applyFont="1" applyFill="1" applyBorder="1" applyAlignment="1" applyProtection="1">
      <alignment horizontal="right" vertical="center"/>
    </xf>
    <xf numFmtId="0" fontId="8" fillId="0" borderId="35" xfId="11" applyFont="1" applyFill="1" applyBorder="1" applyAlignment="1" applyProtection="1">
      <alignment wrapText="1"/>
    </xf>
    <xf numFmtId="0" fontId="17" fillId="0" borderId="38" xfId="11" applyFont="1" applyFill="1" applyBorder="1" applyAlignment="1" applyProtection="1">
      <alignment horizontal="center" vertical="center"/>
    </xf>
    <xf numFmtId="164" fontId="16" fillId="5" borderId="37" xfId="11" applyNumberFormat="1" applyFont="1" applyFill="1" applyBorder="1" applyAlignment="1" applyProtection="1">
      <alignment horizontal="right" vertical="center"/>
      <protection locked="0"/>
    </xf>
    <xf numFmtId="164" fontId="16" fillId="6" borderId="37" xfId="11" applyNumberFormat="1" applyFont="1" applyFill="1" applyBorder="1" applyAlignment="1" applyProtection="1">
      <alignment horizontal="right" vertical="center"/>
    </xf>
    <xf numFmtId="0" fontId="17" fillId="0" borderId="18" xfId="11" applyFont="1" applyFill="1" applyBorder="1" applyAlignment="1" applyProtection="1">
      <alignment horizontal="center" vertical="center"/>
    </xf>
    <xf numFmtId="164" fontId="5" fillId="6" borderId="16" xfId="11" applyNumberFormat="1" applyFont="1" applyFill="1" applyBorder="1" applyAlignment="1" applyProtection="1">
      <alignment horizontal="right" vertical="center"/>
    </xf>
    <xf numFmtId="164" fontId="5" fillId="6" borderId="17" xfId="11" applyNumberFormat="1" applyFont="1" applyFill="1" applyBorder="1" applyAlignment="1" applyProtection="1">
      <alignment horizontal="right" vertical="center"/>
    </xf>
    <xf numFmtId="164" fontId="5" fillId="6" borderId="18" xfId="11" applyNumberFormat="1" applyFont="1" applyFill="1" applyBorder="1" applyAlignment="1" applyProtection="1">
      <alignment horizontal="right" vertical="center"/>
    </xf>
    <xf numFmtId="0" fontId="28" fillId="2" borderId="0" xfId="11" applyFont="1" applyFill="1" applyBorder="1" applyAlignment="1" applyProtection="1">
      <alignment horizontal="center" vertical="center"/>
    </xf>
    <xf numFmtId="0" fontId="8" fillId="2" borderId="0" xfId="11" applyFont="1" applyFill="1" applyBorder="1" applyAlignment="1" applyProtection="1">
      <alignment horizontal="right" vertical="center"/>
    </xf>
    <xf numFmtId="165" fontId="8" fillId="2" borderId="0" xfId="6" applyNumberFormat="1" applyFont="1" applyFill="1" applyBorder="1" applyAlignment="1" applyProtection="1">
      <alignment vertical="center"/>
      <protection locked="0"/>
    </xf>
    <xf numFmtId="0" fontId="1" fillId="2" borderId="0" xfId="3" applyFill="1" applyBorder="1" applyAlignment="1" applyProtection="1">
      <alignment vertical="center"/>
    </xf>
    <xf numFmtId="0" fontId="5" fillId="2" borderId="0" xfId="5" applyFont="1" applyFill="1" applyAlignment="1" applyProtection="1">
      <alignment vertical="center"/>
    </xf>
    <xf numFmtId="0" fontId="5" fillId="2" borderId="0" xfId="5" applyFont="1" applyFill="1" applyAlignment="1" applyProtection="1">
      <alignment horizontal="center" vertical="center"/>
    </xf>
    <xf numFmtId="0" fontId="1" fillId="2" borderId="0" xfId="5" applyFill="1" applyAlignment="1" applyProtection="1">
      <alignment horizontal="left" vertical="center"/>
    </xf>
    <xf numFmtId="0" fontId="1" fillId="2" borderId="0" xfId="5" applyFill="1" applyAlignment="1" applyProtection="1">
      <alignment vertical="center"/>
    </xf>
    <xf numFmtId="0" fontId="16" fillId="2" borderId="0" xfId="4" applyFont="1" applyFill="1" applyBorder="1" applyProtection="1"/>
    <xf numFmtId="0" fontId="16" fillId="2" borderId="0" xfId="4" applyFont="1" applyFill="1" applyAlignment="1" applyProtection="1">
      <alignment horizontal="left"/>
    </xf>
    <xf numFmtId="0" fontId="16" fillId="2" borderId="0" xfId="4" applyFont="1" applyFill="1" applyAlignment="1" applyProtection="1">
      <alignment horizontal="center"/>
    </xf>
    <xf numFmtId="0" fontId="7" fillId="0" borderId="9" xfId="7" applyFont="1" applyBorder="1"/>
    <xf numFmtId="0" fontId="7" fillId="0" borderId="9" xfId="7" applyFont="1" applyBorder="1" applyAlignment="1">
      <alignment horizontal="center"/>
    </xf>
    <xf numFmtId="0" fontId="7" fillId="0" borderId="10" xfId="7" applyFont="1" applyBorder="1" applyAlignment="1">
      <alignment horizontal="center"/>
    </xf>
    <xf numFmtId="164" fontId="16" fillId="5" borderId="21" xfId="11" applyNumberFormat="1" applyFont="1" applyFill="1" applyBorder="1" applyAlignment="1" applyProtection="1">
      <alignment vertical="center"/>
      <protection locked="0"/>
    </xf>
    <xf numFmtId="164" fontId="16" fillId="6" borderId="10" xfId="11" applyNumberFormat="1" applyFont="1" applyFill="1" applyBorder="1" applyAlignment="1" applyProtection="1">
      <alignment vertical="center"/>
    </xf>
    <xf numFmtId="0" fontId="7" fillId="0" borderId="35" xfId="7" applyFont="1" applyBorder="1"/>
    <xf numFmtId="0" fontId="7" fillId="0" borderId="35" xfId="7" applyFont="1" applyBorder="1" applyAlignment="1">
      <alignment horizontal="center"/>
    </xf>
    <xf numFmtId="0" fontId="7" fillId="0" borderId="38" xfId="7" applyFont="1" applyBorder="1" applyAlignment="1">
      <alignment horizontal="center"/>
    </xf>
    <xf numFmtId="164" fontId="16" fillId="5" borderId="67" xfId="11" applyNumberFormat="1" applyFont="1" applyFill="1" applyBorder="1" applyAlignment="1" applyProtection="1">
      <alignment vertical="center"/>
      <protection locked="0"/>
    </xf>
    <xf numFmtId="164" fontId="16" fillId="5" borderId="40" xfId="11" applyNumberFormat="1" applyFont="1" applyFill="1" applyBorder="1" applyAlignment="1" applyProtection="1">
      <alignment vertical="center"/>
      <protection locked="0"/>
    </xf>
    <xf numFmtId="0" fontId="7" fillId="0" borderId="17" xfId="7" applyFont="1" applyBorder="1"/>
    <xf numFmtId="0" fontId="7" fillId="0" borderId="18" xfId="7" applyFont="1" applyBorder="1" applyAlignment="1">
      <alignment horizontal="center"/>
    </xf>
    <xf numFmtId="164" fontId="16" fillId="5" borderId="17" xfId="11" applyNumberFormat="1" applyFont="1" applyFill="1" applyBorder="1" applyAlignment="1" applyProtection="1">
      <alignment vertical="center"/>
      <protection locked="0"/>
    </xf>
    <xf numFmtId="0" fontId="8" fillId="10" borderId="0" xfId="11" applyFont="1" applyFill="1" applyBorder="1" applyAlignment="1" applyProtection="1">
      <alignment vertical="center"/>
    </xf>
    <xf numFmtId="0" fontId="8" fillId="2" borderId="0" xfId="4" applyFont="1" applyFill="1" applyProtection="1"/>
    <xf numFmtId="0" fontId="8" fillId="10" borderId="0" xfId="11" applyFont="1" applyFill="1" applyBorder="1" applyAlignment="1" applyProtection="1">
      <alignment horizontal="center" vertical="center"/>
    </xf>
    <xf numFmtId="0" fontId="16" fillId="10" borderId="8" xfId="11" applyFont="1" applyFill="1" applyBorder="1" applyAlignment="1" applyProtection="1">
      <alignment horizontal="center" vertical="center"/>
    </xf>
    <xf numFmtId="0" fontId="17" fillId="10" borderId="9" xfId="11" applyFont="1" applyFill="1" applyBorder="1" applyAlignment="1" applyProtection="1">
      <alignment horizontal="center" vertical="center"/>
    </xf>
    <xf numFmtId="0" fontId="16" fillId="10" borderId="37" xfId="11" applyFont="1" applyFill="1" applyBorder="1" applyAlignment="1" applyProtection="1">
      <alignment horizontal="center" vertical="center"/>
    </xf>
    <xf numFmtId="0" fontId="17" fillId="10" borderId="35" xfId="11" applyFont="1" applyFill="1" applyBorder="1" applyAlignment="1" applyProtection="1">
      <alignment horizontal="center" vertical="center"/>
    </xf>
    <xf numFmtId="0" fontId="16" fillId="10" borderId="16" xfId="11" applyFont="1" applyFill="1" applyBorder="1" applyAlignment="1" applyProtection="1">
      <alignment horizontal="center" vertical="center"/>
    </xf>
    <xf numFmtId="0" fontId="17" fillId="10" borderId="17" xfId="11" applyFont="1" applyFill="1" applyBorder="1" applyAlignment="1" applyProtection="1">
      <alignment horizontal="center" vertical="center"/>
    </xf>
    <xf numFmtId="0" fontId="28" fillId="10" borderId="0" xfId="11" applyFont="1" applyFill="1" applyBorder="1" applyAlignment="1" applyProtection="1">
      <alignment horizontal="center" vertical="center"/>
    </xf>
    <xf numFmtId="0" fontId="8" fillId="10" borderId="0" xfId="11" applyFont="1" applyFill="1" applyAlignment="1" applyProtection="1">
      <alignment vertical="center"/>
    </xf>
    <xf numFmtId="0" fontId="28" fillId="2" borderId="0" xfId="11" applyFont="1" applyFill="1" applyBorder="1" applyAlignment="1" applyProtection="1">
      <alignment vertical="center" wrapText="1"/>
    </xf>
    <xf numFmtId="0" fontId="4" fillId="4" borderId="5" xfId="3" applyFont="1" applyFill="1" applyBorder="1" applyAlignment="1" applyProtection="1">
      <alignment horizontal="center" vertical="center" wrapText="1"/>
    </xf>
    <xf numFmtId="0" fontId="8" fillId="10" borderId="0" xfId="11" applyFill="1" applyAlignment="1" applyProtection="1">
      <alignment vertical="center"/>
    </xf>
    <xf numFmtId="0" fontId="4" fillId="4" borderId="81" xfId="11" applyFont="1" applyFill="1" applyBorder="1" applyAlignment="1" applyProtection="1">
      <alignment horizontal="center" vertical="center"/>
    </xf>
    <xf numFmtId="0" fontId="4" fillId="4" borderId="27" xfId="11" applyFont="1" applyFill="1" applyBorder="1" applyAlignment="1" applyProtection="1">
      <alignment horizontal="left" vertical="center"/>
    </xf>
    <xf numFmtId="0" fontId="8" fillId="0" borderId="9" xfId="11" applyFont="1" applyBorder="1" applyProtection="1"/>
    <xf numFmtId="0" fontId="8" fillId="0" borderId="35" xfId="11" applyFont="1" applyBorder="1" applyProtection="1"/>
    <xf numFmtId="164" fontId="8" fillId="2" borderId="35" xfId="11" applyNumberFormat="1" applyFont="1" applyFill="1" applyBorder="1" applyAlignment="1" applyProtection="1">
      <alignment vertical="center"/>
      <protection locked="0"/>
    </xf>
    <xf numFmtId="164" fontId="8" fillId="5" borderId="35" xfId="11" applyNumberFormat="1" applyFont="1" applyFill="1" applyBorder="1" applyAlignment="1" applyProtection="1">
      <alignment vertical="center"/>
      <protection locked="0"/>
    </xf>
    <xf numFmtId="0" fontId="17" fillId="10" borderId="0" xfId="11" applyFont="1" applyFill="1" applyBorder="1" applyAlignment="1" applyProtection="1">
      <alignment horizontal="center" vertical="center"/>
    </xf>
    <xf numFmtId="0" fontId="8" fillId="10" borderId="9" xfId="11" applyFont="1" applyFill="1" applyBorder="1" applyAlignment="1" applyProtection="1">
      <alignment vertical="center"/>
    </xf>
    <xf numFmtId="164" fontId="16" fillId="6" borderId="10" xfId="4" applyNumberFormat="1" applyFont="1" applyFill="1" applyBorder="1" applyAlignment="1" applyProtection="1">
      <alignment horizontal="right"/>
    </xf>
    <xf numFmtId="0" fontId="8" fillId="10" borderId="35" xfId="11" applyFont="1" applyFill="1" applyBorder="1" applyAlignment="1" applyProtection="1">
      <alignment vertical="center"/>
    </xf>
    <xf numFmtId="164" fontId="16" fillId="6" borderId="38" xfId="11" applyNumberFormat="1" applyFont="1" applyFill="1" applyBorder="1" applyAlignment="1" applyProtection="1">
      <alignment vertical="center"/>
      <protection locked="0"/>
    </xf>
    <xf numFmtId="0" fontId="8" fillId="10" borderId="17" xfId="11" applyFont="1" applyFill="1" applyBorder="1" applyAlignment="1" applyProtection="1">
      <alignment vertical="center"/>
    </xf>
    <xf numFmtId="164" fontId="16" fillId="6" borderId="18" xfId="4" applyNumberFormat="1" applyFont="1" applyFill="1" applyBorder="1" applyAlignment="1" applyProtection="1">
      <alignment horizontal="right"/>
    </xf>
    <xf numFmtId="0" fontId="4" fillId="4" borderId="2" xfId="1" applyFont="1" applyFill="1" applyBorder="1" applyAlignment="1">
      <alignment horizontal="center" vertical="center"/>
    </xf>
    <xf numFmtId="164" fontId="5" fillId="6" borderId="8" xfId="1" applyNumberFormat="1" applyFont="1" applyFill="1" applyBorder="1" applyAlignment="1">
      <alignment vertical="center"/>
    </xf>
    <xf numFmtId="164" fontId="5" fillId="6" borderId="24" xfId="1" applyNumberFormat="1" applyFont="1" applyFill="1" applyBorder="1" applyAlignment="1">
      <alignment vertical="center"/>
    </xf>
    <xf numFmtId="0" fontId="5" fillId="0" borderId="37" xfId="1" applyFont="1" applyBorder="1" applyAlignment="1">
      <alignment horizontal="center" vertical="center"/>
    </xf>
    <xf numFmtId="0" fontId="6" fillId="0" borderId="35" xfId="1" applyFont="1" applyBorder="1" applyAlignment="1">
      <alignment vertical="center"/>
    </xf>
    <xf numFmtId="0" fontId="7" fillId="0" borderId="35" xfId="1" applyFont="1" applyBorder="1" applyAlignment="1">
      <alignment horizontal="center" vertical="center"/>
    </xf>
    <xf numFmtId="0" fontId="7" fillId="0" borderId="38" xfId="1" applyFont="1" applyBorder="1" applyAlignment="1">
      <alignment horizontal="center" vertical="center"/>
    </xf>
    <xf numFmtId="164" fontId="5" fillId="5" borderId="37" xfId="1" applyNumberFormat="1" applyFont="1" applyFill="1" applyBorder="1" applyAlignment="1">
      <alignment vertical="center"/>
    </xf>
    <xf numFmtId="164" fontId="5" fillId="5" borderId="35" xfId="1" applyNumberFormat="1" applyFont="1" applyFill="1" applyBorder="1" applyAlignment="1">
      <alignment vertical="center"/>
    </xf>
    <xf numFmtId="164" fontId="5" fillId="5" borderId="40" xfId="1" applyNumberFormat="1" applyFont="1" applyFill="1" applyBorder="1" applyAlignment="1">
      <alignment vertical="center"/>
    </xf>
    <xf numFmtId="164" fontId="5" fillId="6" borderId="38" xfId="1" applyNumberFormat="1" applyFont="1" applyFill="1" applyBorder="1" applyAlignment="1">
      <alignment vertical="center"/>
    </xf>
    <xf numFmtId="0" fontId="5" fillId="0" borderId="7" xfId="1" applyFont="1" applyBorder="1" applyAlignment="1">
      <alignment horizontal="center" vertical="center"/>
    </xf>
    <xf numFmtId="0" fontId="6" fillId="0" borderId="2" xfId="1" applyFont="1" applyBorder="1" applyAlignment="1">
      <alignment vertical="center"/>
    </xf>
    <xf numFmtId="0" fontId="7" fillId="0" borderId="2" xfId="1" applyFont="1" applyBorder="1" applyAlignment="1">
      <alignment horizontal="center" vertical="center"/>
    </xf>
    <xf numFmtId="0" fontId="7" fillId="0" borderId="36" xfId="1" applyFont="1" applyBorder="1" applyAlignment="1">
      <alignment horizontal="center" vertical="center"/>
    </xf>
    <xf numFmtId="164" fontId="5" fillId="6" borderId="7" xfId="1" applyNumberFormat="1" applyFont="1" applyFill="1" applyBorder="1" applyAlignment="1">
      <alignment vertical="center"/>
    </xf>
    <xf numFmtId="164" fontId="5" fillId="6" borderId="3" xfId="1" applyNumberFormat="1" applyFont="1" applyFill="1" applyBorder="1" applyAlignment="1">
      <alignment vertical="center"/>
    </xf>
    <xf numFmtId="164" fontId="5" fillId="6" borderId="39" xfId="1" applyNumberFormat="1" applyFont="1" applyFill="1" applyBorder="1" applyAlignment="1">
      <alignment vertical="center"/>
    </xf>
    <xf numFmtId="164" fontId="5" fillId="6" borderId="4" xfId="1" applyNumberFormat="1" applyFont="1" applyFill="1" applyBorder="1" applyAlignment="1">
      <alignment vertical="center"/>
    </xf>
    <xf numFmtId="0" fontId="8" fillId="0" borderId="0" xfId="2" applyFill="1" applyAlignment="1">
      <alignment vertical="center"/>
    </xf>
    <xf numFmtId="0" fontId="2" fillId="3" borderId="0" xfId="3" applyFont="1" applyFill="1" applyBorder="1" applyAlignment="1">
      <alignment vertical="center"/>
    </xf>
    <xf numFmtId="0" fontId="2" fillId="3" borderId="0" xfId="3" applyFont="1" applyFill="1" applyBorder="1" applyAlignment="1">
      <alignment horizontal="left" vertical="center"/>
    </xf>
    <xf numFmtId="0" fontId="4" fillId="4" borderId="3" xfId="3" applyFont="1" applyFill="1" applyBorder="1" applyAlignment="1">
      <alignment horizontal="center" vertical="center" wrapText="1"/>
    </xf>
    <xf numFmtId="0" fontId="4" fillId="4" borderId="3" xfId="3" applyFont="1" applyFill="1" applyBorder="1" applyAlignment="1">
      <alignment horizontal="center" vertical="center"/>
    </xf>
    <xf numFmtId="0" fontId="4" fillId="4" borderId="4" xfId="3" applyFont="1" applyFill="1" applyBorder="1" applyAlignment="1">
      <alignment horizontal="center" vertical="center"/>
    </xf>
    <xf numFmtId="0" fontId="4" fillId="4" borderId="2" xfId="3" applyFont="1" applyFill="1" applyBorder="1" applyAlignment="1">
      <alignment horizontal="center" vertical="center" wrapText="1"/>
    </xf>
    <xf numFmtId="0" fontId="4" fillId="4" borderId="7" xfId="3" applyFont="1" applyFill="1" applyBorder="1" applyAlignment="1">
      <alignment horizontal="center" vertical="center"/>
    </xf>
    <xf numFmtId="0" fontId="4" fillId="4" borderId="4" xfId="3" applyFont="1" applyFill="1" applyBorder="1" applyAlignment="1">
      <alignment vertical="center"/>
    </xf>
    <xf numFmtId="0" fontId="5" fillId="0" borderId="37" xfId="3" applyFont="1" applyBorder="1" applyAlignment="1">
      <alignment horizontal="center" vertical="center"/>
    </xf>
    <xf numFmtId="0" fontId="6" fillId="0" borderId="35" xfId="3" applyFont="1" applyBorder="1" applyAlignment="1">
      <alignment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5" fillId="0" borderId="16" xfId="3" applyFont="1" applyBorder="1" applyAlignment="1">
      <alignment horizontal="center" vertical="center"/>
    </xf>
    <xf numFmtId="0" fontId="6" fillId="0" borderId="17" xfId="3" applyFont="1" applyBorder="1" applyAlignment="1">
      <alignment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0" fontId="7" fillId="0" borderId="35" xfId="3" applyFont="1" applyBorder="1" applyAlignment="1">
      <alignment horizontal="center" vertical="center"/>
    </xf>
    <xf numFmtId="0" fontId="7" fillId="0" borderId="38" xfId="3" applyFont="1" applyBorder="1" applyAlignment="1">
      <alignment horizontal="center" vertical="center"/>
    </xf>
    <xf numFmtId="0" fontId="5" fillId="5" borderId="37" xfId="3" applyFont="1" applyFill="1" applyBorder="1" applyAlignment="1">
      <alignment vertical="center"/>
    </xf>
    <xf numFmtId="0" fontId="5" fillId="5" borderId="35" xfId="3" applyFont="1" applyFill="1" applyBorder="1" applyAlignment="1">
      <alignment vertical="center"/>
    </xf>
    <xf numFmtId="0" fontId="5" fillId="5" borderId="17" xfId="3" applyFont="1" applyFill="1" applyBorder="1" applyAlignment="1">
      <alignment vertical="center"/>
    </xf>
    <xf numFmtId="0" fontId="5" fillId="5" borderId="23" xfId="3" applyFont="1" applyFill="1" applyBorder="1" applyAlignment="1">
      <alignment vertical="center"/>
    </xf>
    <xf numFmtId="0" fontId="5" fillId="0" borderId="55" xfId="3" applyFont="1" applyBorder="1" applyAlignment="1">
      <alignment horizontal="center" vertical="center"/>
    </xf>
    <xf numFmtId="0" fontId="7" fillId="0" borderId="59" xfId="3" applyFont="1" applyBorder="1" applyAlignment="1">
      <alignment horizontal="center" vertical="center"/>
    </xf>
    <xf numFmtId="0" fontId="7" fillId="0" borderId="60" xfId="3" applyFont="1" applyBorder="1" applyAlignment="1">
      <alignment horizontal="center" vertical="center"/>
    </xf>
    <xf numFmtId="0" fontId="10" fillId="4" borderId="1" xfId="3" applyNumberFormat="1" applyFont="1" applyFill="1" applyBorder="1" applyAlignment="1" applyProtection="1">
      <alignment vertical="center"/>
    </xf>
    <xf numFmtId="0" fontId="11" fillId="4" borderId="5" xfId="4" applyFont="1" applyFill="1" applyBorder="1" applyAlignment="1" applyProtection="1">
      <alignment horizontal="left" vertical="center"/>
    </xf>
    <xf numFmtId="0" fontId="11" fillId="4" borderId="5" xfId="4" applyFont="1" applyFill="1" applyBorder="1" applyAlignment="1" applyProtection="1">
      <alignment vertical="center"/>
    </xf>
    <xf numFmtId="0" fontId="5" fillId="5" borderId="67" xfId="3" applyFont="1" applyFill="1" applyBorder="1" applyAlignment="1">
      <alignment vertical="center"/>
    </xf>
    <xf numFmtId="0" fontId="11" fillId="4" borderId="36" xfId="4" applyFont="1" applyFill="1" applyBorder="1" applyAlignment="1" applyProtection="1">
      <alignment vertical="center"/>
    </xf>
    <xf numFmtId="0" fontId="8" fillId="0" borderId="55" xfId="4" applyNumberFormat="1" applyFont="1" applyFill="1" applyBorder="1" applyAlignment="1" applyProtection="1">
      <alignment horizontal="center" vertical="top"/>
    </xf>
    <xf numFmtId="0" fontId="8" fillId="0" borderId="16" xfId="4" quotePrefix="1" applyNumberFormat="1" applyFont="1" applyFill="1" applyBorder="1" applyAlignment="1" applyProtection="1">
      <alignment horizontal="center" vertical="top"/>
    </xf>
    <xf numFmtId="0" fontId="6" fillId="0" borderId="0" xfId="11" applyFont="1" applyAlignment="1" applyProtection="1">
      <alignment vertical="center"/>
    </xf>
    <xf numFmtId="0" fontId="32" fillId="11" borderId="0" xfId="3" applyFont="1" applyFill="1" applyBorder="1" applyAlignment="1">
      <alignment vertical="center"/>
    </xf>
    <xf numFmtId="0" fontId="32" fillId="11" borderId="0" xfId="3" applyFont="1" applyFill="1" applyBorder="1" applyAlignment="1">
      <alignment horizontal="right" vertical="center"/>
    </xf>
    <xf numFmtId="0" fontId="32" fillId="11" borderId="0" xfId="3" applyFont="1" applyFill="1" applyBorder="1" applyAlignment="1">
      <alignment horizontal="left" vertical="center"/>
    </xf>
    <xf numFmtId="0" fontId="33" fillId="11" borderId="0" xfId="3" applyFont="1" applyFill="1" applyBorder="1" applyAlignment="1">
      <alignment horizontal="left" vertical="center"/>
    </xf>
    <xf numFmtId="0" fontId="4" fillId="4" borderId="4"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1" fillId="2" borderId="0" xfId="3" applyFill="1" applyAlignment="1">
      <alignment vertical="center"/>
    </xf>
    <xf numFmtId="0" fontId="5" fillId="0" borderId="8" xfId="3" applyFont="1" applyBorder="1" applyAlignment="1">
      <alignment horizontal="center" vertical="center"/>
    </xf>
    <xf numFmtId="0" fontId="6" fillId="0" borderId="9" xfId="3" applyFont="1" applyBorder="1" applyAlignment="1">
      <alignment vertical="center"/>
    </xf>
    <xf numFmtId="0" fontId="16" fillId="5" borderId="9" xfId="2" applyFont="1" applyFill="1" applyBorder="1"/>
    <xf numFmtId="164" fontId="16" fillId="6" borderId="10" xfId="2" applyNumberFormat="1" applyFont="1" applyFill="1" applyBorder="1"/>
    <xf numFmtId="0" fontId="8" fillId="2" borderId="0" xfId="2" applyFill="1" applyBorder="1"/>
    <xf numFmtId="0" fontId="16" fillId="5" borderId="37" xfId="2" applyFont="1" applyFill="1" applyBorder="1"/>
    <xf numFmtId="0" fontId="16" fillId="5" borderId="35" xfId="2" applyFont="1" applyFill="1" applyBorder="1"/>
    <xf numFmtId="164" fontId="16" fillId="6" borderId="38" xfId="2" applyNumberFormat="1" applyFont="1" applyFill="1" applyBorder="1"/>
    <xf numFmtId="164" fontId="16" fillId="6" borderId="16" xfId="2" applyNumberFormat="1" applyFont="1" applyFill="1" applyBorder="1"/>
    <xf numFmtId="164" fontId="16" fillId="6" borderId="17" xfId="2" applyNumberFormat="1" applyFont="1" applyFill="1" applyBorder="1"/>
    <xf numFmtId="164" fontId="16" fillId="6" borderId="18" xfId="2" applyNumberFormat="1" applyFont="1" applyFill="1" applyBorder="1"/>
    <xf numFmtId="0" fontId="16" fillId="2" borderId="0" xfId="2" applyFont="1" applyFill="1" applyBorder="1" applyAlignment="1">
      <alignment vertical="center"/>
    </xf>
    <xf numFmtId="0" fontId="8" fillId="2" borderId="0" xfId="2" applyFont="1" applyFill="1" applyBorder="1"/>
    <xf numFmtId="0" fontId="8" fillId="2" borderId="0" xfId="2" applyFont="1" applyFill="1"/>
    <xf numFmtId="0" fontId="16" fillId="2" borderId="0" xfId="2" applyFont="1" applyFill="1" applyAlignment="1">
      <alignment vertical="center"/>
    </xf>
    <xf numFmtId="0" fontId="16" fillId="5" borderId="7" xfId="2" applyFont="1" applyFill="1" applyBorder="1"/>
    <xf numFmtId="0" fontId="16" fillId="5" borderId="3" xfId="2" applyFont="1" applyFill="1" applyBorder="1"/>
    <xf numFmtId="0" fontId="25" fillId="2" borderId="0" xfId="12" applyFont="1" applyFill="1"/>
    <xf numFmtId="0" fontId="6" fillId="2" borderId="0" xfId="11" applyFont="1" applyFill="1" applyAlignment="1" applyProtection="1">
      <alignment horizontal="left" vertical="center"/>
    </xf>
    <xf numFmtId="49" fontId="8" fillId="0" borderId="55" xfId="4" quotePrefix="1" applyNumberFormat="1" applyFont="1" applyFill="1" applyBorder="1" applyAlignment="1" applyProtection="1">
      <alignment horizontal="center" vertical="top" wrapText="1"/>
    </xf>
    <xf numFmtId="49" fontId="8" fillId="0" borderId="37" xfId="4" quotePrefix="1" applyNumberFormat="1" applyFont="1" applyFill="1" applyBorder="1" applyAlignment="1" applyProtection="1">
      <alignment horizontal="center" vertical="top" wrapText="1"/>
    </xf>
    <xf numFmtId="49" fontId="8" fillId="0" borderId="16" xfId="4" quotePrefix="1" applyNumberFormat="1" applyFont="1" applyFill="1" applyBorder="1" applyAlignment="1" applyProtection="1">
      <alignment horizontal="center" vertical="top" wrapText="1"/>
    </xf>
    <xf numFmtId="0" fontId="2" fillId="3" borderId="0" xfId="12" applyFont="1" applyFill="1" applyBorder="1" applyAlignment="1">
      <alignment vertical="center"/>
    </xf>
    <xf numFmtId="0" fontId="2" fillId="3" borderId="0" xfId="12" applyFont="1" applyFill="1" applyBorder="1" applyAlignment="1">
      <alignment horizontal="right" vertical="center"/>
    </xf>
    <xf numFmtId="0" fontId="1" fillId="2" borderId="0" xfId="12" applyFill="1" applyBorder="1"/>
    <xf numFmtId="0" fontId="4" fillId="4" borderId="3" xfId="12" applyFont="1" applyFill="1" applyBorder="1" applyAlignment="1">
      <alignment horizontal="center" vertical="center" wrapText="1"/>
    </xf>
    <xf numFmtId="0" fontId="4" fillId="4" borderId="3" xfId="12" applyFont="1" applyFill="1" applyBorder="1" applyAlignment="1">
      <alignment horizontal="center" vertical="center"/>
    </xf>
    <xf numFmtId="0" fontId="4" fillId="4" borderId="4" xfId="12" applyFont="1" applyFill="1" applyBorder="1" applyAlignment="1">
      <alignment horizontal="center" vertical="center"/>
    </xf>
    <xf numFmtId="0" fontId="4" fillId="4" borderId="39" xfId="12" applyFont="1" applyFill="1" applyBorder="1" applyAlignment="1">
      <alignment horizontal="center" vertical="center"/>
    </xf>
    <xf numFmtId="0" fontId="4" fillId="2" borderId="0" xfId="12" applyFont="1" applyFill="1" applyBorder="1" applyAlignment="1">
      <alignment horizontal="center" vertical="center"/>
    </xf>
    <xf numFmtId="0" fontId="1" fillId="2" borderId="0" xfId="12" applyFill="1" applyBorder="1" applyAlignment="1">
      <alignment vertical="center"/>
    </xf>
    <xf numFmtId="0" fontId="35" fillId="2" borderId="0" xfId="12" applyFont="1" applyFill="1" applyBorder="1"/>
    <xf numFmtId="0" fontId="36" fillId="2" borderId="0" xfId="12" applyFont="1" applyFill="1" applyBorder="1"/>
    <xf numFmtId="164" fontId="16" fillId="13" borderId="35" xfId="15" applyNumberFormat="1" applyFont="1" applyFill="1" applyBorder="1"/>
    <xf numFmtId="0" fontId="2" fillId="3" borderId="0" xfId="12" applyFont="1" applyFill="1" applyBorder="1" applyAlignment="1">
      <alignment horizontal="center" vertical="center"/>
    </xf>
    <xf numFmtId="0" fontId="2" fillId="3" borderId="0" xfId="12" applyFont="1" applyFill="1" applyBorder="1" applyAlignment="1">
      <alignment horizontal="left" vertical="center"/>
    </xf>
    <xf numFmtId="0" fontId="3" fillId="3" borderId="0" xfId="12" applyFont="1" applyFill="1" applyBorder="1" applyAlignment="1">
      <alignment horizontal="left" vertical="center"/>
    </xf>
    <xf numFmtId="0" fontId="37" fillId="2" borderId="0" xfId="16" applyFill="1" applyBorder="1"/>
    <xf numFmtId="0" fontId="4" fillId="4" borderId="2" xfId="12" applyFont="1" applyFill="1" applyBorder="1" applyAlignment="1">
      <alignment horizontal="center" vertical="center"/>
    </xf>
    <xf numFmtId="0" fontId="8" fillId="2" borderId="0" xfId="11" applyFont="1" applyFill="1" applyBorder="1"/>
    <xf numFmtId="166" fontId="5" fillId="2" borderId="0" xfId="12" applyNumberFormat="1" applyFont="1" applyFill="1" applyBorder="1" applyAlignment="1">
      <alignment vertical="center"/>
    </xf>
    <xf numFmtId="166" fontId="38" fillId="2" borderId="0" xfId="11" applyNumberFormat="1" applyFont="1" applyFill="1" applyBorder="1"/>
    <xf numFmtId="164" fontId="39" fillId="2" borderId="0" xfId="11" applyNumberFormat="1" applyFont="1" applyFill="1" applyBorder="1" applyAlignment="1" applyProtection="1">
      <alignment vertical="center"/>
      <protection locked="0"/>
    </xf>
    <xf numFmtId="0" fontId="8" fillId="2" borderId="0" xfId="11" applyFont="1" applyFill="1" applyBorder="1" applyProtection="1">
      <protection locked="0"/>
    </xf>
    <xf numFmtId="9" fontId="5" fillId="2" borderId="0" xfId="18" applyFont="1" applyFill="1" applyBorder="1" applyAlignment="1">
      <alignment vertical="center"/>
    </xf>
    <xf numFmtId="0" fontId="19" fillId="0" borderId="9" xfId="4" applyFont="1" applyFill="1" applyBorder="1" applyAlignment="1">
      <alignment vertical="center" wrapText="1"/>
    </xf>
    <xf numFmtId="164" fontId="8" fillId="5" borderId="53" xfId="6" applyNumberFormat="1" applyFont="1" applyFill="1" applyBorder="1" applyAlignment="1" applyProtection="1">
      <alignment vertical="center"/>
      <protection locked="0"/>
    </xf>
    <xf numFmtId="164" fontId="8" fillId="5" borderId="42" xfId="6" applyNumberFormat="1" applyFont="1" applyFill="1" applyBorder="1" applyAlignment="1" applyProtection="1">
      <alignment vertical="center"/>
      <protection locked="0"/>
    </xf>
    <xf numFmtId="0" fontId="19" fillId="0" borderId="56" xfId="4" applyFont="1" applyFill="1" applyBorder="1" applyAlignment="1">
      <alignment vertical="center" wrapText="1"/>
    </xf>
    <xf numFmtId="2" fontId="8" fillId="5" borderId="58" xfId="6" applyNumberFormat="1" applyFont="1" applyFill="1" applyBorder="1" applyAlignment="1" applyProtection="1">
      <alignment vertical="center"/>
      <protection locked="0"/>
    </xf>
    <xf numFmtId="2" fontId="8" fillId="5" borderId="56" xfId="6" applyNumberFormat="1" applyFont="1" applyFill="1" applyBorder="1" applyAlignment="1" applyProtection="1">
      <alignment vertical="center"/>
      <protection locked="0"/>
    </xf>
    <xf numFmtId="2" fontId="8" fillId="5" borderId="61" xfId="6" applyNumberFormat="1" applyFont="1" applyFill="1" applyBorder="1" applyAlignment="1" applyProtection="1">
      <alignment vertical="center"/>
      <protection locked="0"/>
    </xf>
    <xf numFmtId="0" fontId="19" fillId="0" borderId="17" xfId="4" applyFont="1" applyFill="1" applyBorder="1" applyAlignment="1">
      <alignment vertical="center" wrapText="1"/>
    </xf>
    <xf numFmtId="0" fontId="17" fillId="0" borderId="17" xfId="4" applyFont="1" applyFill="1" applyBorder="1" applyAlignment="1" applyProtection="1">
      <alignment horizontal="center" vertical="center"/>
    </xf>
    <xf numFmtId="2" fontId="8" fillId="5" borderId="71" xfId="6" applyNumberFormat="1" applyFont="1" applyFill="1" applyBorder="1" applyAlignment="1" applyProtection="1">
      <alignment vertical="center"/>
      <protection locked="0"/>
    </xf>
    <xf numFmtId="2" fontId="8" fillId="5" borderId="17" xfId="6" applyNumberFormat="1" applyFont="1" applyFill="1" applyBorder="1" applyAlignment="1" applyProtection="1">
      <alignment vertical="center"/>
      <protection locked="0"/>
    </xf>
    <xf numFmtId="2" fontId="8" fillId="5" borderId="66" xfId="6" applyNumberFormat="1" applyFont="1" applyFill="1" applyBorder="1" applyAlignment="1" applyProtection="1">
      <alignment vertical="center"/>
      <protection locked="0"/>
    </xf>
    <xf numFmtId="0" fontId="4" fillId="4" borderId="80" xfId="3" applyFont="1" applyFill="1" applyBorder="1" applyAlignment="1" applyProtection="1">
      <alignment horizontal="center" vertical="center" wrapText="1"/>
    </xf>
    <xf numFmtId="1" fontId="16" fillId="5" borderId="67" xfId="9" applyNumberFormat="1" applyFont="1" applyFill="1" applyBorder="1" applyAlignment="1" applyProtection="1">
      <alignment vertical="center"/>
      <protection locked="0"/>
    </xf>
    <xf numFmtId="164" fontId="5" fillId="6" borderId="2" xfId="1" applyNumberFormat="1" applyFont="1" applyFill="1" applyBorder="1" applyAlignment="1">
      <alignment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164" fontId="5" fillId="5" borderId="3" xfId="1" applyNumberFormat="1" applyFont="1" applyFill="1" applyBorder="1" applyAlignment="1">
      <alignment vertical="center"/>
    </xf>
    <xf numFmtId="0" fontId="4" fillId="15" borderId="3" xfId="3" applyFont="1" applyFill="1" applyBorder="1" applyAlignment="1">
      <alignment horizontal="center" vertical="center" wrapText="1"/>
    </xf>
    <xf numFmtId="0" fontId="4" fillId="15" borderId="3" xfId="3" applyFont="1" applyFill="1" applyBorder="1" applyAlignment="1">
      <alignment horizontal="center" vertical="center"/>
    </xf>
    <xf numFmtId="0" fontId="4" fillId="15" borderId="4" xfId="3" applyFont="1" applyFill="1" applyBorder="1" applyAlignment="1">
      <alignment horizontal="center" vertical="center"/>
    </xf>
    <xf numFmtId="0" fontId="4" fillId="15" borderId="7" xfId="3" applyFont="1" applyFill="1" applyBorder="1" applyAlignment="1">
      <alignment horizontal="center" vertical="center"/>
    </xf>
    <xf numFmtId="0" fontId="4" fillId="15" borderId="4" xfId="3" applyFont="1" applyFill="1" applyBorder="1" applyAlignment="1">
      <alignment vertical="center"/>
    </xf>
    <xf numFmtId="0" fontId="41" fillId="0" borderId="12" xfId="3" applyFont="1" applyFill="1" applyBorder="1" applyAlignment="1">
      <alignment horizontal="center" vertical="center"/>
    </xf>
    <xf numFmtId="0" fontId="19" fillId="0" borderId="13" xfId="3" applyFont="1" applyFill="1" applyBorder="1" applyAlignment="1">
      <alignment vertical="center"/>
    </xf>
    <xf numFmtId="0" fontId="20" fillId="0" borderId="9"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13" xfId="3" applyFont="1" applyFill="1" applyBorder="1" applyAlignment="1">
      <alignment horizontal="center" vertical="center"/>
    </xf>
    <xf numFmtId="0" fontId="20" fillId="0" borderId="14" xfId="3" applyFont="1" applyFill="1" applyBorder="1" applyAlignment="1">
      <alignment horizontal="center" vertical="center"/>
    </xf>
    <xf numFmtId="0" fontId="41" fillId="0" borderId="30" xfId="3" applyFont="1" applyFill="1" applyBorder="1" applyAlignment="1">
      <alignment horizontal="center" vertical="center"/>
    </xf>
    <xf numFmtId="0" fontId="19" fillId="0" borderId="89" xfId="3" applyFont="1" applyFill="1" applyBorder="1" applyAlignment="1">
      <alignment vertical="center"/>
    </xf>
    <xf numFmtId="0" fontId="20" fillId="0" borderId="89" xfId="3" applyFont="1" applyFill="1" applyBorder="1" applyAlignment="1">
      <alignment horizontal="center" vertical="center"/>
    </xf>
    <xf numFmtId="0" fontId="20" fillId="0" borderId="80" xfId="3" applyFont="1" applyFill="1" applyBorder="1" applyAlignment="1">
      <alignment horizontal="center" vertical="center"/>
    </xf>
    <xf numFmtId="164" fontId="41" fillId="16" borderId="6" xfId="3" applyNumberFormat="1" applyFont="1" applyFill="1" applyBorder="1" applyAlignment="1">
      <alignment vertical="center"/>
    </xf>
    <xf numFmtId="0" fontId="41" fillId="0" borderId="16" xfId="3" applyFont="1" applyFill="1" applyBorder="1" applyAlignment="1">
      <alignment horizontal="center" vertical="center"/>
    </xf>
    <xf numFmtId="0" fontId="19" fillId="0" borderId="17" xfId="3" applyFont="1" applyFill="1" applyBorder="1" applyAlignment="1">
      <alignment vertical="center"/>
    </xf>
    <xf numFmtId="0" fontId="20" fillId="0" borderId="17" xfId="3" applyFont="1" applyFill="1" applyBorder="1" applyAlignment="1">
      <alignment horizontal="center" vertical="center"/>
    </xf>
    <xf numFmtId="0" fontId="20" fillId="0" borderId="18" xfId="3" applyFont="1" applyFill="1" applyBorder="1" applyAlignment="1">
      <alignment horizontal="center" vertical="center"/>
    </xf>
    <xf numFmtId="0" fontId="1" fillId="2" borderId="0" xfId="3" applyFill="1"/>
    <xf numFmtId="0" fontId="1" fillId="2" borderId="0" xfId="3" applyFill="1" applyBorder="1"/>
    <xf numFmtId="0" fontId="4" fillId="2" borderId="86" xfId="3" applyFont="1" applyFill="1" applyBorder="1" applyAlignment="1">
      <alignment horizontal="center" vertical="center" wrapText="1"/>
    </xf>
    <xf numFmtId="0" fontId="8" fillId="10" borderId="0" xfId="2" applyFont="1" applyFill="1" applyAlignment="1">
      <alignment vertical="center"/>
    </xf>
    <xf numFmtId="0" fontId="8" fillId="10" borderId="0" xfId="2" applyFont="1" applyFill="1" applyBorder="1" applyAlignment="1">
      <alignment vertical="center"/>
    </xf>
    <xf numFmtId="0" fontId="16" fillId="5" borderId="15" xfId="2" applyFont="1" applyFill="1" applyBorder="1"/>
    <xf numFmtId="0" fontId="16" fillId="5" borderId="19" xfId="2" applyFont="1" applyFill="1" applyBorder="1"/>
    <xf numFmtId="0" fontId="28" fillId="2" borderId="0" xfId="2" applyFont="1" applyFill="1" applyBorder="1" applyAlignment="1">
      <alignment horizontal="center" vertical="center"/>
    </xf>
    <xf numFmtId="0" fontId="28" fillId="2" borderId="0" xfId="2" applyFont="1" applyFill="1" applyBorder="1" applyAlignment="1">
      <alignment vertical="center"/>
    </xf>
    <xf numFmtId="0" fontId="16" fillId="10" borderId="0" xfId="2" applyFont="1" applyFill="1" applyBorder="1" applyAlignment="1">
      <alignment vertical="center"/>
    </xf>
    <xf numFmtId="0" fontId="6" fillId="2" borderId="0" xfId="3" applyFont="1" applyFill="1"/>
    <xf numFmtId="0" fontId="6" fillId="2" borderId="0" xfId="3" applyFont="1" applyFill="1" applyBorder="1"/>
    <xf numFmtId="0" fontId="4" fillId="4" borderId="2" xfId="3" applyFont="1" applyFill="1" applyBorder="1" applyAlignment="1">
      <alignment horizontal="center" vertical="center"/>
    </xf>
    <xf numFmtId="164" fontId="5" fillId="5" borderId="27" xfId="3" applyNumberFormat="1" applyFont="1" applyFill="1" applyBorder="1" applyAlignment="1">
      <alignment vertical="center"/>
    </xf>
    <xf numFmtId="0" fontId="5" fillId="5" borderId="38" xfId="3" applyFont="1" applyFill="1" applyBorder="1" applyAlignment="1">
      <alignment vertical="center"/>
    </xf>
    <xf numFmtId="0" fontId="5" fillId="5" borderId="18" xfId="3" applyFont="1" applyFill="1" applyBorder="1" applyAlignment="1">
      <alignment vertical="center"/>
    </xf>
    <xf numFmtId="0" fontId="4" fillId="4" borderId="35" xfId="3" applyFont="1" applyFill="1" applyBorder="1" applyAlignment="1">
      <alignment vertical="center"/>
    </xf>
    <xf numFmtId="0" fontId="4" fillId="4" borderId="40" xfId="3" applyFont="1" applyFill="1" applyBorder="1" applyAlignment="1">
      <alignment vertical="center"/>
    </xf>
    <xf numFmtId="0" fontId="5" fillId="0" borderId="12" xfId="3" applyFont="1" applyBorder="1" applyAlignment="1">
      <alignment horizontal="center" vertical="center"/>
    </xf>
    <xf numFmtId="0" fontId="7" fillId="0" borderId="13" xfId="3" applyFont="1" applyBorder="1" applyAlignment="1">
      <alignment horizontal="center" vertical="center"/>
    </xf>
    <xf numFmtId="0" fontId="4" fillId="4" borderId="5" xfId="4" applyFont="1" applyFill="1" applyBorder="1" applyAlignment="1" applyProtection="1">
      <alignment horizontal="center" vertical="center"/>
    </xf>
    <xf numFmtId="0" fontId="4" fillId="4" borderId="39" xfId="4" applyFont="1" applyFill="1" applyBorder="1" applyAlignment="1" applyProtection="1">
      <alignment horizontal="center" vertical="center" wrapText="1"/>
    </xf>
    <xf numFmtId="2" fontId="16" fillId="5" borderId="52" xfId="6" applyNumberFormat="1" applyFont="1" applyFill="1" applyBorder="1" applyAlignment="1" applyProtection="1">
      <alignment vertical="center"/>
      <protection locked="0"/>
    </xf>
    <xf numFmtId="2" fontId="16" fillId="5" borderId="9" xfId="6" applyNumberFormat="1" applyFont="1" applyFill="1" applyBorder="1" applyAlignment="1" applyProtection="1">
      <alignment vertical="center"/>
      <protection locked="0"/>
    </xf>
    <xf numFmtId="2" fontId="16" fillId="5" borderId="24" xfId="6" applyNumberFormat="1" applyFont="1" applyFill="1" applyBorder="1" applyAlignment="1" applyProtection="1">
      <alignment vertical="center"/>
      <protection locked="0"/>
    </xf>
    <xf numFmtId="2" fontId="16" fillId="5" borderId="10" xfId="6" applyNumberFormat="1" applyFont="1" applyFill="1" applyBorder="1" applyAlignment="1" applyProtection="1">
      <alignment vertical="center"/>
      <protection locked="0"/>
    </xf>
    <xf numFmtId="2" fontId="16" fillId="5" borderId="54" xfId="6" applyNumberFormat="1" applyFont="1" applyFill="1" applyBorder="1" applyAlignment="1" applyProtection="1">
      <alignment vertical="center"/>
      <protection locked="0"/>
    </xf>
    <xf numFmtId="2" fontId="16" fillId="5" borderId="35" xfId="6" applyNumberFormat="1" applyFont="1" applyFill="1" applyBorder="1" applyAlignment="1" applyProtection="1">
      <alignment vertical="center"/>
      <protection locked="0"/>
    </xf>
    <xf numFmtId="2" fontId="16" fillId="5" borderId="40" xfId="6" applyNumberFormat="1" applyFont="1" applyFill="1" applyBorder="1" applyAlignment="1" applyProtection="1">
      <alignment vertical="center"/>
      <protection locked="0"/>
    </xf>
    <xf numFmtId="2" fontId="16" fillId="5" borderId="38" xfId="6" applyNumberFormat="1" applyFont="1" applyFill="1" applyBorder="1" applyAlignment="1" applyProtection="1">
      <alignment vertical="center"/>
      <protection locked="0"/>
    </xf>
    <xf numFmtId="1" fontId="16" fillId="5" borderId="54" xfId="6" applyNumberFormat="1" applyFont="1" applyFill="1" applyBorder="1" applyAlignment="1" applyProtection="1">
      <alignment vertical="center"/>
      <protection locked="0"/>
    </xf>
    <xf numFmtId="1" fontId="16" fillId="5" borderId="35" xfId="6" applyNumberFormat="1" applyFont="1" applyFill="1" applyBorder="1" applyAlignment="1" applyProtection="1">
      <alignment vertical="center"/>
      <protection locked="0"/>
    </xf>
    <xf numFmtId="1" fontId="16" fillId="5" borderId="40" xfId="6" applyNumberFormat="1" applyFont="1" applyFill="1" applyBorder="1" applyAlignment="1" applyProtection="1">
      <alignment vertical="center"/>
      <protection locked="0"/>
    </xf>
    <xf numFmtId="1" fontId="16" fillId="5" borderId="38" xfId="6" applyNumberFormat="1" applyFont="1" applyFill="1" applyBorder="1" applyAlignment="1" applyProtection="1">
      <alignment vertical="center"/>
      <protection locked="0"/>
    </xf>
    <xf numFmtId="164" fontId="16" fillId="5" borderId="40" xfId="6" applyNumberFormat="1" applyFont="1" applyFill="1" applyBorder="1" applyAlignment="1" applyProtection="1">
      <alignment vertical="center"/>
      <protection locked="0"/>
    </xf>
    <xf numFmtId="2" fontId="16" fillId="5" borderId="71" xfId="6" applyNumberFormat="1" applyFont="1" applyFill="1" applyBorder="1" applyAlignment="1" applyProtection="1">
      <alignment vertical="center"/>
      <protection locked="0"/>
    </xf>
    <xf numFmtId="2" fontId="16" fillId="5" borderId="17" xfId="6" applyNumberFormat="1" applyFont="1" applyFill="1" applyBorder="1" applyAlignment="1" applyProtection="1">
      <alignment vertical="center"/>
      <protection locked="0"/>
    </xf>
    <xf numFmtId="2" fontId="16" fillId="5" borderId="26" xfId="6" applyNumberFormat="1" applyFont="1" applyFill="1" applyBorder="1" applyAlignment="1" applyProtection="1">
      <alignment vertical="center"/>
      <protection locked="0"/>
    </xf>
    <xf numFmtId="2" fontId="16" fillId="5" borderId="18" xfId="6" applyNumberFormat="1" applyFont="1" applyFill="1" applyBorder="1" applyAlignment="1" applyProtection="1">
      <alignment vertical="center"/>
      <protection locked="0"/>
    </xf>
    <xf numFmtId="0" fontId="16" fillId="0" borderId="20" xfId="4" applyFont="1" applyFill="1" applyBorder="1" applyAlignment="1" applyProtection="1">
      <alignment horizontal="center" vertical="center"/>
    </xf>
    <xf numFmtId="0" fontId="4" fillId="4" borderId="6" xfId="4" applyFont="1" applyFill="1" applyBorder="1" applyAlignment="1" applyProtection="1">
      <alignment horizontal="left" vertical="center"/>
    </xf>
    <xf numFmtId="0" fontId="7" fillId="0" borderId="27" xfId="3" applyFont="1" applyBorder="1" applyAlignment="1" applyProtection="1">
      <alignment horizontal="center" vertical="center"/>
    </xf>
    <xf numFmtId="0" fontId="7" fillId="0" borderId="74" xfId="3" applyFont="1" applyBorder="1" applyAlignment="1" applyProtection="1">
      <alignment horizontal="center" vertical="center"/>
    </xf>
    <xf numFmtId="0" fontId="7" fillId="0" borderId="91" xfId="3" applyFont="1" applyBorder="1" applyAlignment="1" applyProtection="1">
      <alignment horizontal="center" vertical="center"/>
    </xf>
    <xf numFmtId="2" fontId="16" fillId="5" borderId="29" xfId="6" applyNumberFormat="1" applyFont="1" applyFill="1" applyBorder="1" applyAlignment="1" applyProtection="1">
      <alignment vertical="center"/>
      <protection locked="0"/>
    </xf>
    <xf numFmtId="2" fontId="16" fillId="5" borderId="82" xfId="6" applyNumberFormat="1" applyFont="1" applyFill="1" applyBorder="1" applyAlignment="1" applyProtection="1">
      <alignment vertical="center"/>
      <protection locked="0"/>
    </xf>
    <xf numFmtId="0" fontId="20" fillId="0" borderId="40" xfId="4" applyFont="1" applyFill="1" applyBorder="1" applyAlignment="1">
      <alignment horizontal="center" vertical="center" wrapText="1"/>
    </xf>
    <xf numFmtId="0" fontId="7" fillId="0" borderId="15" xfId="3" applyFont="1" applyBorder="1" applyAlignment="1" applyProtection="1">
      <alignment horizontal="center" vertical="center"/>
    </xf>
    <xf numFmtId="0" fontId="17" fillId="0" borderId="42" xfId="4" applyFont="1" applyFill="1" applyBorder="1" applyAlignment="1" applyProtection="1">
      <alignment horizontal="center" vertical="center"/>
    </xf>
    <xf numFmtId="0" fontId="7" fillId="0" borderId="42" xfId="3" applyFont="1" applyBorder="1" applyAlignment="1" applyProtection="1">
      <alignment horizontal="center" vertical="center"/>
    </xf>
    <xf numFmtId="0" fontId="20" fillId="0" borderId="33" xfId="4" applyFont="1" applyFill="1" applyBorder="1" applyAlignment="1">
      <alignment horizontal="center" vertical="center" wrapText="1"/>
    </xf>
    <xf numFmtId="0" fontId="7" fillId="0" borderId="34" xfId="3" applyFont="1" applyBorder="1" applyAlignment="1" applyProtection="1">
      <alignment horizontal="center" vertical="center"/>
    </xf>
    <xf numFmtId="0" fontId="17" fillId="0" borderId="80" xfId="4" applyFont="1" applyFill="1" applyBorder="1" applyAlignment="1" applyProtection="1">
      <alignment horizontal="center" vertical="center"/>
    </xf>
    <xf numFmtId="2" fontId="16" fillId="5" borderId="50" xfId="6" applyNumberFormat="1" applyFont="1" applyFill="1" applyBorder="1" applyAlignment="1" applyProtection="1">
      <alignment vertical="center"/>
      <protection locked="0"/>
    </xf>
    <xf numFmtId="2" fontId="16" fillId="5" borderId="31" xfId="6" applyNumberFormat="1" applyFont="1" applyFill="1" applyBorder="1" applyAlignment="1" applyProtection="1">
      <alignment vertical="center"/>
      <protection locked="0"/>
    </xf>
    <xf numFmtId="0" fontId="7" fillId="0" borderId="19" xfId="3" applyFont="1" applyBorder="1" applyAlignment="1" applyProtection="1">
      <alignment horizontal="center" vertical="center"/>
    </xf>
    <xf numFmtId="166" fontId="8" fillId="5" borderId="52" xfId="6" applyNumberFormat="1" applyFont="1" applyFill="1" applyBorder="1" applyAlignment="1" applyProtection="1">
      <alignment vertical="center"/>
      <protection locked="0"/>
    </xf>
    <xf numFmtId="166" fontId="8" fillId="5" borderId="9" xfId="6" applyNumberFormat="1" applyFont="1" applyFill="1" applyBorder="1" applyAlignment="1" applyProtection="1">
      <alignment vertical="center"/>
      <protection locked="0"/>
    </xf>
    <xf numFmtId="166" fontId="8" fillId="5" borderId="53" xfId="6" applyNumberFormat="1" applyFont="1" applyFill="1" applyBorder="1" applyAlignment="1" applyProtection="1">
      <alignment vertical="center"/>
      <protection locked="0"/>
    </xf>
    <xf numFmtId="166" fontId="8" fillId="5" borderId="54" xfId="6" applyNumberFormat="1" applyFont="1" applyFill="1" applyBorder="1" applyAlignment="1" applyProtection="1">
      <alignment vertical="center"/>
      <protection locked="0"/>
    </xf>
    <xf numFmtId="166" fontId="8" fillId="5" borderId="35" xfId="6" applyNumberFormat="1" applyFont="1" applyFill="1" applyBorder="1" applyAlignment="1" applyProtection="1">
      <alignment vertical="center"/>
      <protection locked="0"/>
    </xf>
    <xf numFmtId="166" fontId="8" fillId="5" borderId="42" xfId="6" applyNumberFormat="1" applyFont="1" applyFill="1" applyBorder="1" applyAlignment="1" applyProtection="1">
      <alignment vertical="center"/>
      <protection locked="0"/>
    </xf>
    <xf numFmtId="0" fontId="8" fillId="0" borderId="55" xfId="4" applyFont="1" applyFill="1" applyBorder="1" applyAlignment="1" applyProtection="1">
      <alignment horizontal="center" vertical="top" wrapText="1"/>
    </xf>
    <xf numFmtId="0" fontId="12" fillId="2" borderId="0" xfId="3" applyFont="1" applyFill="1" applyBorder="1" applyAlignment="1" applyProtection="1">
      <alignment vertical="center"/>
    </xf>
    <xf numFmtId="0" fontId="2" fillId="2" borderId="0" xfId="3" applyFont="1" applyFill="1" applyBorder="1" applyAlignment="1" applyProtection="1">
      <alignment vertical="center"/>
    </xf>
    <xf numFmtId="0" fontId="2" fillId="2" borderId="0" xfId="3" applyFont="1" applyFill="1" applyBorder="1" applyAlignment="1" applyProtection="1">
      <alignment horizontal="center" vertical="center"/>
    </xf>
    <xf numFmtId="0" fontId="2" fillId="2" borderId="0" xfId="3" applyFont="1" applyFill="1" applyBorder="1" applyAlignment="1" applyProtection="1">
      <alignment horizontal="right" vertical="center"/>
    </xf>
    <xf numFmtId="0" fontId="1" fillId="2" borderId="0" xfId="3" applyFill="1" applyAlignment="1" applyProtection="1">
      <alignment vertical="center"/>
    </xf>
    <xf numFmtId="0" fontId="4" fillId="2" borderId="0" xfId="3" applyFont="1" applyFill="1" applyBorder="1" applyAlignment="1" applyProtection="1">
      <alignment horizontal="left" vertical="center"/>
    </xf>
    <xf numFmtId="0" fontId="4" fillId="2" borderId="0" xfId="3" applyFont="1" applyFill="1" applyBorder="1" applyAlignment="1" applyProtection="1">
      <alignment horizontal="center" vertical="center" wrapText="1"/>
    </xf>
    <xf numFmtId="0" fontId="7" fillId="2" borderId="0" xfId="3" applyFont="1" applyFill="1" applyAlignment="1" applyProtection="1">
      <alignment horizontal="center"/>
    </xf>
    <xf numFmtId="0" fontId="7" fillId="2" borderId="0" xfId="3" applyFont="1" applyFill="1" applyProtection="1"/>
    <xf numFmtId="0" fontId="5" fillId="2" borderId="0" xfId="3" applyFont="1" applyFill="1" applyBorder="1" applyAlignment="1" applyProtection="1">
      <alignment horizontal="center" vertical="center"/>
    </xf>
    <xf numFmtId="0" fontId="6" fillId="2" borderId="0" xfId="3" applyFont="1" applyFill="1" applyBorder="1" applyAlignment="1" applyProtection="1">
      <alignment vertical="center"/>
    </xf>
    <xf numFmtId="0" fontId="1" fillId="2" borderId="0" xfId="3" applyFill="1" applyAlignment="1" applyProtection="1">
      <alignment horizontal="center"/>
    </xf>
    <xf numFmtId="0" fontId="7" fillId="2" borderId="0" xfId="5" applyFont="1" applyFill="1" applyAlignment="1" applyProtection="1">
      <alignment horizontal="center" vertical="center"/>
    </xf>
    <xf numFmtId="0" fontId="5" fillId="2" borderId="0" xfId="3" applyFont="1" applyFill="1" applyBorder="1" applyAlignment="1">
      <alignment vertical="center"/>
    </xf>
    <xf numFmtId="0" fontId="6" fillId="2" borderId="0" xfId="5" applyFont="1" applyFill="1" applyAlignment="1" applyProtection="1">
      <alignment horizontal="center" vertical="center"/>
    </xf>
    <xf numFmtId="0" fontId="11" fillId="2" borderId="0" xfId="4" applyFont="1" applyFill="1" applyBorder="1" applyAlignment="1" applyProtection="1">
      <alignment horizontal="center" vertical="center"/>
    </xf>
    <xf numFmtId="0" fontId="6" fillId="2" borderId="0" xfId="3" applyFont="1" applyFill="1" applyAlignment="1" applyProtection="1">
      <alignment vertical="center"/>
    </xf>
    <xf numFmtId="0" fontId="1" fillId="2" borderId="0" xfId="3" applyFill="1" applyAlignment="1" applyProtection="1">
      <alignment horizontal="center" vertical="center"/>
    </xf>
    <xf numFmtId="0" fontId="7" fillId="2" borderId="0" xfId="3" applyFont="1" applyFill="1" applyAlignment="1" applyProtection="1">
      <alignment vertical="center"/>
    </xf>
    <xf numFmtId="0" fontId="9" fillId="2" borderId="0" xfId="4" applyFont="1" applyFill="1" applyBorder="1" applyAlignment="1" applyProtection="1">
      <alignment horizontal="left" vertical="top"/>
    </xf>
    <xf numFmtId="0" fontId="16" fillId="2" borderId="0" xfId="4" applyFont="1" applyFill="1" applyBorder="1" applyAlignment="1" applyProtection="1">
      <alignment horizontal="left" vertical="top" wrapText="1"/>
    </xf>
    <xf numFmtId="0" fontId="6" fillId="2" borderId="0" xfId="5" applyFont="1" applyFill="1" applyAlignment="1" applyProtection="1">
      <alignment horizontal="left" vertical="top"/>
    </xf>
    <xf numFmtId="0" fontId="1" fillId="2" borderId="0" xfId="3" applyFill="1" applyAlignment="1" applyProtection="1">
      <alignment horizontal="left" vertical="top"/>
    </xf>
    <xf numFmtId="0" fontId="1" fillId="3" borderId="0" xfId="3" applyFill="1" applyAlignment="1" applyProtection="1">
      <alignment vertical="center"/>
    </xf>
    <xf numFmtId="0" fontId="4" fillId="2" borderId="5" xfId="4" applyFont="1" applyFill="1" applyBorder="1" applyAlignment="1" applyProtection="1">
      <alignment horizontal="left" vertical="center"/>
    </xf>
    <xf numFmtId="0" fontId="4" fillId="2" borderId="0" xfId="4" applyFont="1" applyFill="1" applyBorder="1" applyAlignment="1" applyProtection="1">
      <alignment horizontal="center" vertical="center"/>
    </xf>
    <xf numFmtId="0" fontId="8" fillId="2" borderId="0" xfId="4" applyFont="1" applyFill="1" applyAlignment="1" applyProtection="1">
      <alignment horizontal="center" vertical="center"/>
    </xf>
    <xf numFmtId="0" fontId="8" fillId="2" borderId="51" xfId="4" applyFont="1" applyFill="1" applyBorder="1" applyAlignment="1" applyProtection="1">
      <alignment vertical="center"/>
    </xf>
    <xf numFmtId="0" fontId="18" fillId="2" borderId="0" xfId="4" applyFont="1" applyFill="1" applyBorder="1" applyAlignment="1" applyProtection="1">
      <alignment horizontal="center" vertical="center"/>
    </xf>
    <xf numFmtId="0" fontId="18" fillId="2" borderId="0" xfId="4" applyFont="1" applyFill="1" applyBorder="1" applyAlignment="1" applyProtection="1">
      <alignment vertical="center"/>
    </xf>
    <xf numFmtId="0" fontId="16" fillId="2" borderId="0" xfId="4" applyFont="1" applyFill="1" applyBorder="1" applyAlignment="1" applyProtection="1">
      <alignment horizontal="center" vertical="center"/>
    </xf>
    <xf numFmtId="0" fontId="19" fillId="2" borderId="0" xfId="4" applyFont="1" applyFill="1" applyBorder="1" applyAlignment="1">
      <alignment horizontal="center" vertical="center" wrapText="1"/>
    </xf>
    <xf numFmtId="1" fontId="8" fillId="2" borderId="0" xfId="4" applyNumberFormat="1" applyFont="1" applyFill="1" applyBorder="1" applyAlignment="1" applyProtection="1">
      <alignment vertical="center"/>
      <protection locked="0"/>
    </xf>
    <xf numFmtId="0" fontId="6" fillId="2" borderId="0" xfId="5" applyFont="1" applyFill="1" applyAlignment="1" applyProtection="1">
      <alignment vertical="center"/>
    </xf>
    <xf numFmtId="0" fontId="4" fillId="2" borderId="0" xfId="4" applyFont="1" applyFill="1" applyBorder="1" applyAlignment="1" applyProtection="1">
      <alignment horizontal="center" vertical="center" wrapText="1"/>
    </xf>
    <xf numFmtId="0" fontId="4" fillId="2" borderId="85" xfId="3" applyFont="1" applyFill="1" applyBorder="1" applyAlignment="1" applyProtection="1">
      <alignment horizontal="center" vertical="center" wrapText="1"/>
    </xf>
    <xf numFmtId="0" fontId="8" fillId="2" borderId="0" xfId="3" applyNumberFormat="1" applyFont="1" applyFill="1" applyBorder="1" applyAlignment="1" applyProtection="1">
      <alignment vertical="top" wrapText="1"/>
    </xf>
    <xf numFmtId="9" fontId="21" fillId="2" borderId="0" xfId="4" applyNumberFormat="1" applyFont="1" applyFill="1" applyBorder="1" applyAlignment="1">
      <alignment vertical="center" wrapText="1"/>
    </xf>
    <xf numFmtId="9" fontId="19" fillId="2" borderId="0" xfId="4" applyNumberFormat="1" applyFont="1" applyFill="1" applyBorder="1" applyAlignment="1">
      <alignment vertical="top" wrapText="1"/>
    </xf>
    <xf numFmtId="0" fontId="8" fillId="3" borderId="0" xfId="4" applyFont="1" applyFill="1" applyAlignment="1" applyProtection="1">
      <alignment vertical="center"/>
    </xf>
    <xf numFmtId="0" fontId="1" fillId="2" borderId="0" xfId="5" applyFill="1" applyBorder="1" applyAlignment="1" applyProtection="1">
      <alignment vertical="center"/>
    </xf>
    <xf numFmtId="0" fontId="8" fillId="2" borderId="0" xfId="4" applyFont="1" applyFill="1" applyBorder="1" applyAlignment="1" applyProtection="1">
      <alignment vertical="top" wrapText="1"/>
    </xf>
    <xf numFmtId="9" fontId="21" fillId="2" borderId="0" xfId="4" applyNumberFormat="1" applyFont="1" applyFill="1" applyBorder="1" applyAlignment="1">
      <alignment vertical="top" wrapText="1"/>
    </xf>
    <xf numFmtId="9" fontId="22" fillId="2" borderId="0" xfId="4" applyNumberFormat="1" applyFont="1" applyFill="1" applyBorder="1" applyAlignment="1">
      <alignment vertical="top" wrapText="1"/>
    </xf>
    <xf numFmtId="0" fontId="1" fillId="2" borderId="0" xfId="7" applyFill="1" applyAlignment="1">
      <alignment horizontal="center" wrapText="1"/>
    </xf>
    <xf numFmtId="0" fontId="1" fillId="2" borderId="0" xfId="7" applyFill="1" applyAlignment="1">
      <alignment wrapText="1"/>
    </xf>
    <xf numFmtId="0" fontId="1" fillId="2" borderId="0" xfId="7" applyFill="1" applyAlignment="1">
      <alignment horizontal="center"/>
    </xf>
    <xf numFmtId="0" fontId="1" fillId="3" borderId="0" xfId="7" applyFill="1"/>
    <xf numFmtId="0" fontId="1" fillId="2" borderId="0" xfId="1" applyFill="1" applyAlignment="1">
      <alignment vertical="center"/>
    </xf>
    <xf numFmtId="0" fontId="1" fillId="2" borderId="0" xfId="3" applyFill="1" applyBorder="1" applyAlignment="1">
      <alignment vertical="center"/>
    </xf>
    <xf numFmtId="0" fontId="11" fillId="2" borderId="25" xfId="4" applyFont="1" applyFill="1" applyBorder="1" applyAlignment="1" applyProtection="1">
      <alignment vertical="center"/>
    </xf>
    <xf numFmtId="0" fontId="8" fillId="2" borderId="25" xfId="3" applyFont="1" applyFill="1" applyBorder="1" applyAlignment="1">
      <alignment vertical="center" wrapText="1"/>
    </xf>
    <xf numFmtId="0" fontId="9" fillId="2" borderId="25" xfId="4" applyFont="1" applyFill="1" applyBorder="1" applyAlignment="1" applyProtection="1">
      <alignment vertical="top"/>
    </xf>
    <xf numFmtId="0" fontId="16" fillId="2" borderId="25" xfId="4" applyFont="1" applyFill="1" applyBorder="1" applyAlignment="1" applyProtection="1">
      <alignment vertical="top" wrapText="1"/>
    </xf>
    <xf numFmtId="0" fontId="7" fillId="2" borderId="0" xfId="3" applyFont="1" applyFill="1" applyBorder="1" applyAlignment="1">
      <alignment horizontal="center" vertical="center"/>
    </xf>
    <xf numFmtId="164" fontId="5" fillId="2" borderId="0" xfId="3" applyNumberFormat="1" applyFont="1" applyFill="1" applyBorder="1" applyAlignment="1">
      <alignment vertical="center"/>
    </xf>
    <xf numFmtId="0" fontId="16" fillId="2" borderId="0" xfId="4" applyFont="1" applyFill="1" applyBorder="1" applyAlignment="1" applyProtection="1">
      <alignment vertical="top" wrapText="1"/>
    </xf>
    <xf numFmtId="0" fontId="6" fillId="2" borderId="0" xfId="11" applyFont="1" applyFill="1" applyAlignment="1" applyProtection="1">
      <alignment vertical="center"/>
    </xf>
    <xf numFmtId="0" fontId="34" fillId="2" borderId="0" xfId="13" applyFont="1" applyFill="1"/>
    <xf numFmtId="0" fontId="35" fillId="2" borderId="0" xfId="12" applyFont="1" applyFill="1"/>
    <xf numFmtId="0" fontId="6" fillId="2" borderId="0" xfId="12" applyFont="1" applyFill="1"/>
    <xf numFmtId="0" fontId="1" fillId="2" borderId="0" xfId="12" applyFill="1"/>
    <xf numFmtId="0" fontId="36" fillId="2" borderId="0" xfId="12" applyFont="1" applyFill="1"/>
    <xf numFmtId="0" fontId="5" fillId="2" borderId="0" xfId="12" applyFont="1" applyFill="1"/>
    <xf numFmtId="0" fontId="1" fillId="2" borderId="0" xfId="12" applyFill="1" applyAlignment="1">
      <alignment vertical="center"/>
    </xf>
    <xf numFmtId="164" fontId="16" fillId="13" borderId="37" xfId="15" applyNumberFormat="1" applyFont="1" applyFill="1" applyBorder="1"/>
    <xf numFmtId="1" fontId="8" fillId="2" borderId="0" xfId="17" applyNumberFormat="1" applyFont="1" applyFill="1" applyBorder="1" applyAlignment="1" applyProtection="1">
      <alignment horizontal="left" vertical="center" wrapText="1"/>
      <protection locked="0"/>
    </xf>
    <xf numFmtId="0" fontId="8" fillId="2" borderId="0" xfId="11" applyFont="1" applyFill="1" applyAlignment="1">
      <alignment horizontal="left" wrapText="1"/>
    </xf>
    <xf numFmtId="1" fontId="8" fillId="2" borderId="0" xfId="17" applyNumberFormat="1" applyFont="1" applyFill="1" applyBorder="1" applyAlignment="1" applyProtection="1">
      <alignment horizontal="center" vertical="center"/>
      <protection locked="0"/>
    </xf>
    <xf numFmtId="0" fontId="16" fillId="2" borderId="0" xfId="11" applyFont="1" applyFill="1" applyProtection="1">
      <protection locked="0"/>
    </xf>
    <xf numFmtId="0" fontId="8" fillId="2" borderId="0" xfId="11" applyFont="1" applyFill="1" applyProtection="1">
      <protection locked="0"/>
    </xf>
    <xf numFmtId="0" fontId="35" fillId="2" borderId="0" xfId="16" applyFont="1" applyFill="1"/>
    <xf numFmtId="0" fontId="6" fillId="2" borderId="0" xfId="16" applyFont="1" applyFill="1" applyAlignment="1">
      <alignment horizontal="center"/>
    </xf>
    <xf numFmtId="0" fontId="34" fillId="2" borderId="0" xfId="13" applyFont="1" applyFill="1" applyAlignment="1">
      <alignment horizontal="center"/>
    </xf>
    <xf numFmtId="0" fontId="6" fillId="2" borderId="0" xfId="16" applyFont="1" applyFill="1"/>
    <xf numFmtId="0" fontId="37" fillId="2" borderId="0" xfId="16" applyFill="1"/>
    <xf numFmtId="1" fontId="8" fillId="2" borderId="0" xfId="17" applyNumberFormat="1" applyFont="1" applyFill="1" applyBorder="1" applyAlignment="1" applyProtection="1">
      <alignment vertical="center"/>
      <protection locked="0"/>
    </xf>
    <xf numFmtId="0" fontId="8" fillId="2" borderId="0" xfId="11" applyFont="1" applyFill="1"/>
    <xf numFmtId="166" fontId="8" fillId="2" borderId="0" xfId="11" applyNumberFormat="1" applyFont="1" applyFill="1"/>
    <xf numFmtId="0" fontId="1" fillId="2" borderId="0" xfId="5" applyFill="1" applyAlignment="1" applyProtection="1">
      <alignment horizontal="center" vertical="center"/>
    </xf>
    <xf numFmtId="0" fontId="1" fillId="2" borderId="0" xfId="7" applyFill="1" applyBorder="1" applyAlignment="1">
      <alignment wrapText="1"/>
    </xf>
    <xf numFmtId="0" fontId="1" fillId="2" borderId="0" xfId="7" applyFill="1" applyBorder="1" applyAlignment="1">
      <alignment horizontal="center"/>
    </xf>
    <xf numFmtId="0" fontId="1" fillId="2" borderId="85" xfId="7" applyFill="1" applyBorder="1"/>
    <xf numFmtId="0" fontId="1" fillId="3" borderId="0" xfId="7" applyFill="1" applyBorder="1"/>
    <xf numFmtId="0" fontId="5" fillId="0" borderId="8" xfId="7" applyFont="1" applyBorder="1" applyAlignment="1">
      <alignment horizontal="center"/>
    </xf>
    <xf numFmtId="0" fontId="6" fillId="0" borderId="9" xfId="7" applyFont="1" applyFill="1" applyBorder="1" applyAlignment="1">
      <alignment vertical="center"/>
    </xf>
    <xf numFmtId="0" fontId="5" fillId="0" borderId="37" xfId="7" applyFont="1" applyBorder="1" applyAlignment="1">
      <alignment horizontal="center"/>
    </xf>
    <xf numFmtId="0" fontId="6" fillId="0" borderId="35" xfId="7" applyFont="1" applyFill="1" applyBorder="1" applyAlignment="1">
      <alignment vertical="center"/>
    </xf>
    <xf numFmtId="0" fontId="8" fillId="0" borderId="35" xfId="7" applyFont="1" applyFill="1" applyBorder="1" applyAlignment="1">
      <alignment vertical="center"/>
    </xf>
    <xf numFmtId="6" fontId="7" fillId="0" borderId="35" xfId="7" quotePrefix="1" applyNumberFormat="1" applyFont="1" applyBorder="1" applyAlignment="1">
      <alignment horizontal="center"/>
    </xf>
    <xf numFmtId="0" fontId="7" fillId="0" borderId="35" xfId="7" quotePrefix="1" applyFont="1" applyBorder="1" applyAlignment="1">
      <alignment horizontal="center"/>
    </xf>
    <xf numFmtId="0" fontId="5" fillId="0" borderId="16" xfId="7" applyFont="1" applyBorder="1" applyAlignment="1">
      <alignment horizontal="center"/>
    </xf>
    <xf numFmtId="0" fontId="6" fillId="0" borderId="17" xfId="7" applyFont="1" applyFill="1" applyBorder="1" applyAlignment="1">
      <alignment vertical="center"/>
    </xf>
    <xf numFmtId="6" fontId="7" fillId="0" borderId="17" xfId="7" quotePrefix="1" applyNumberFormat="1" applyFont="1" applyBorder="1" applyAlignment="1">
      <alignment horizontal="center"/>
    </xf>
    <xf numFmtId="1" fontId="16" fillId="5" borderId="21" xfId="9" applyNumberFormat="1" applyFont="1" applyFill="1" applyBorder="1" applyAlignment="1" applyProtection="1">
      <alignment vertical="center"/>
      <protection locked="0"/>
    </xf>
    <xf numFmtId="1" fontId="16" fillId="5" borderId="23" xfId="9" applyNumberFormat="1" applyFont="1" applyFill="1" applyBorder="1" applyAlignment="1" applyProtection="1">
      <alignment vertical="center"/>
      <protection locked="0"/>
    </xf>
    <xf numFmtId="0" fontId="40" fillId="2" borderId="0" xfId="3" applyFont="1" applyFill="1" applyBorder="1" applyAlignment="1">
      <alignment vertical="center"/>
    </xf>
    <xf numFmtId="0" fontId="41" fillId="2" borderId="0" xfId="3" applyFont="1" applyFill="1" applyBorder="1" applyAlignment="1">
      <alignment horizontal="center" vertical="center"/>
    </xf>
    <xf numFmtId="0" fontId="19" fillId="2" borderId="0" xfId="3" applyFont="1" applyFill="1" applyBorder="1" applyAlignment="1">
      <alignment vertical="center"/>
    </xf>
    <xf numFmtId="0" fontId="20" fillId="2" borderId="0" xfId="3" applyFont="1" applyFill="1" applyBorder="1" applyAlignment="1">
      <alignment horizontal="center" vertical="center"/>
    </xf>
    <xf numFmtId="0" fontId="19" fillId="2" borderId="51" xfId="3" applyFont="1" applyFill="1" applyBorder="1" applyAlignment="1">
      <alignment vertical="center"/>
    </xf>
    <xf numFmtId="0" fontId="5" fillId="2" borderId="0" xfId="3" applyFont="1" applyFill="1" applyAlignment="1">
      <alignment vertical="center"/>
    </xf>
    <xf numFmtId="0" fontId="14" fillId="2" borderId="0" xfId="3" applyFont="1" applyFill="1" applyAlignment="1">
      <alignment vertical="center"/>
    </xf>
    <xf numFmtId="0" fontId="5" fillId="2" borderId="85" xfId="3" applyFont="1" applyFill="1" applyBorder="1" applyAlignment="1">
      <alignment vertical="center"/>
    </xf>
    <xf numFmtId="0" fontId="5" fillId="2" borderId="25" xfId="3" applyFont="1" applyFill="1" applyBorder="1" applyAlignment="1">
      <alignment vertical="center"/>
    </xf>
    <xf numFmtId="0" fontId="1" fillId="2" borderId="74" xfId="3" applyFill="1" applyBorder="1" applyAlignment="1">
      <alignment vertical="center"/>
    </xf>
    <xf numFmtId="0" fontId="1" fillId="2" borderId="87" xfId="3" applyFill="1" applyBorder="1" applyAlignment="1">
      <alignment vertical="center"/>
    </xf>
    <xf numFmtId="0" fontId="17" fillId="2" borderId="0" xfId="4" applyFont="1" applyFill="1" applyAlignment="1" applyProtection="1">
      <alignment horizontal="center" vertical="center"/>
    </xf>
    <xf numFmtId="0" fontId="17" fillId="2" borderId="0" xfId="4" applyFont="1" applyFill="1" applyAlignment="1" applyProtection="1">
      <alignment vertical="center"/>
    </xf>
    <xf numFmtId="1" fontId="8" fillId="2" borderId="0" xfId="6" applyNumberFormat="1" applyFont="1" applyFill="1" applyBorder="1" applyAlignment="1" applyProtection="1">
      <alignment vertical="center"/>
      <protection locked="0"/>
    </xf>
    <xf numFmtId="0" fontId="20" fillId="2" borderId="25" xfId="4" applyFont="1" applyFill="1" applyBorder="1" applyAlignment="1">
      <alignment horizontal="center" vertical="center" wrapText="1"/>
    </xf>
    <xf numFmtId="0" fontId="42" fillId="2" borderId="25" xfId="3" applyFont="1" applyFill="1" applyBorder="1" applyAlignment="1">
      <alignment vertical="top"/>
    </xf>
    <xf numFmtId="0" fontId="42" fillId="2" borderId="0" xfId="3" applyFont="1" applyFill="1" applyBorder="1" applyAlignment="1">
      <alignment vertical="top"/>
    </xf>
    <xf numFmtId="0" fontId="6" fillId="2" borderId="25" xfId="3" applyFont="1" applyFill="1" applyBorder="1" applyAlignment="1">
      <alignment vertical="center" wrapText="1"/>
    </xf>
    <xf numFmtId="0" fontId="6" fillId="2" borderId="0" xfId="3" applyFont="1" applyFill="1" applyBorder="1" applyAlignment="1">
      <alignment vertical="center" wrapText="1"/>
    </xf>
    <xf numFmtId="0" fontId="9" fillId="2" borderId="52" xfId="4" applyFont="1" applyFill="1" applyBorder="1" applyAlignment="1" applyProtection="1">
      <alignment horizontal="center" vertical="center"/>
    </xf>
    <xf numFmtId="0" fontId="8" fillId="2" borderId="12" xfId="4" applyFont="1" applyFill="1" applyBorder="1" applyAlignment="1" applyProtection="1">
      <alignment horizontal="center" vertical="top"/>
    </xf>
    <xf numFmtId="0" fontId="8" fillId="2" borderId="37" xfId="4" applyFont="1" applyFill="1" applyBorder="1" applyAlignment="1" applyProtection="1">
      <alignment horizontal="center" vertical="top"/>
    </xf>
    <xf numFmtId="0" fontId="8" fillId="2" borderId="37" xfId="4" applyFont="1" applyFill="1" applyBorder="1" applyAlignment="1" applyProtection="1">
      <alignment horizontal="center" vertical="top" wrapText="1"/>
    </xf>
    <xf numFmtId="0" fontId="8" fillId="2" borderId="16" xfId="4" applyFont="1" applyFill="1" applyBorder="1" applyAlignment="1" applyProtection="1">
      <alignment horizontal="center" vertical="top" wrapText="1"/>
    </xf>
    <xf numFmtId="0" fontId="4" fillId="4" borderId="39" xfId="3" applyFont="1" applyFill="1" applyBorder="1" applyAlignment="1">
      <alignment horizontal="center" vertical="center"/>
    </xf>
    <xf numFmtId="0" fontId="4" fillId="4" borderId="4" xfId="1" applyFont="1" applyFill="1" applyBorder="1" applyAlignment="1">
      <alignment horizontal="left" vertical="center" wrapText="1"/>
    </xf>
    <xf numFmtId="0" fontId="6" fillId="0" borderId="0" xfId="0" applyFont="1"/>
    <xf numFmtId="1" fontId="5" fillId="14" borderId="35" xfId="20" applyNumberFormat="1" applyFont="1" applyFill="1" applyBorder="1" applyAlignment="1">
      <alignment vertical="center"/>
    </xf>
    <xf numFmtId="2" fontId="5" fillId="5" borderId="35" xfId="1" applyNumberFormat="1" applyFont="1" applyFill="1" applyBorder="1" applyAlignment="1">
      <alignment vertical="center"/>
    </xf>
    <xf numFmtId="10" fontId="5" fillId="14" borderId="35" xfId="20" applyNumberFormat="1" applyFont="1" applyFill="1" applyBorder="1" applyAlignment="1">
      <alignment vertical="center"/>
    </xf>
    <xf numFmtId="164" fontId="5" fillId="5" borderId="67" xfId="1" applyNumberFormat="1" applyFont="1" applyFill="1" applyBorder="1" applyAlignment="1">
      <alignment vertical="center"/>
    </xf>
    <xf numFmtId="0" fontId="4" fillId="4" borderId="7" xfId="1" applyFont="1" applyFill="1" applyBorder="1" applyAlignment="1">
      <alignment horizontal="center" vertical="center" wrapText="1"/>
    </xf>
    <xf numFmtId="0" fontId="7" fillId="0" borderId="24" xfId="1" applyFont="1" applyBorder="1" applyAlignment="1">
      <alignment horizontal="center" vertical="center"/>
    </xf>
    <xf numFmtId="0" fontId="7" fillId="0" borderId="40" xfId="1" applyFont="1" applyBorder="1" applyAlignment="1">
      <alignment horizontal="center" vertical="center"/>
    </xf>
    <xf numFmtId="0" fontId="7" fillId="0" borderId="26" xfId="1" applyFont="1" applyBorder="1" applyAlignment="1">
      <alignment horizontal="center" vertical="center"/>
    </xf>
    <xf numFmtId="0" fontId="17" fillId="2" borderId="40" xfId="4" applyFont="1" applyFill="1" applyBorder="1" applyAlignment="1" applyProtection="1">
      <alignment horizontal="center" vertical="center"/>
    </xf>
    <xf numFmtId="164" fontId="5" fillId="5" borderId="17" xfId="1" applyNumberFormat="1" applyFont="1" applyFill="1" applyBorder="1" applyAlignment="1">
      <alignment vertical="center"/>
    </xf>
    <xf numFmtId="10" fontId="5" fillId="14" borderId="11" xfId="20" applyNumberFormat="1" applyFont="1" applyFill="1" applyBorder="1" applyAlignment="1">
      <alignment vertical="center"/>
    </xf>
    <xf numFmtId="10" fontId="5" fillId="14" borderId="19" xfId="20" applyNumberFormat="1" applyFont="1" applyFill="1" applyBorder="1" applyAlignment="1">
      <alignment vertical="center"/>
    </xf>
    <xf numFmtId="0" fontId="5" fillId="2" borderId="0" xfId="12" applyFont="1" applyFill="1" applyBorder="1" applyAlignment="1">
      <alignment vertical="center"/>
    </xf>
    <xf numFmtId="170" fontId="5" fillId="5" borderId="35" xfId="1" applyNumberFormat="1" applyFont="1" applyFill="1" applyBorder="1" applyAlignment="1">
      <alignment vertical="center"/>
    </xf>
    <xf numFmtId="0" fontId="7" fillId="0" borderId="10" xfId="12" applyFont="1" applyFill="1" applyBorder="1" applyAlignment="1">
      <alignment horizontal="center" vertical="center"/>
    </xf>
    <xf numFmtId="0" fontId="7" fillId="0" borderId="38" xfId="12" applyFont="1" applyFill="1" applyBorder="1" applyAlignment="1">
      <alignment horizontal="center" vertical="center"/>
    </xf>
    <xf numFmtId="0" fontId="7" fillId="0" borderId="18" xfId="12" applyFont="1" applyFill="1" applyBorder="1" applyAlignment="1">
      <alignment horizontal="center" vertical="center"/>
    </xf>
    <xf numFmtId="0" fontId="5" fillId="2" borderId="0" xfId="0" applyFont="1" applyFill="1"/>
    <xf numFmtId="0" fontId="5" fillId="0" borderId="0" xfId="0" applyFont="1"/>
    <xf numFmtId="0" fontId="5" fillId="0" borderId="0" xfId="0" applyFont="1" applyAlignment="1">
      <alignment horizontal="center"/>
    </xf>
    <xf numFmtId="167" fontId="5" fillId="2" borderId="0" xfId="0" applyNumberFormat="1" applyFont="1" applyFill="1"/>
    <xf numFmtId="0" fontId="1" fillId="2" borderId="0" xfId="12" applyFill="1" applyBorder="1" applyAlignment="1">
      <alignment horizontal="center" vertical="center"/>
    </xf>
    <xf numFmtId="0" fontId="8" fillId="2" borderId="0" xfId="11" applyFont="1" applyFill="1" applyBorder="1" applyAlignment="1">
      <alignment horizontal="left" wrapText="1"/>
    </xf>
    <xf numFmtId="166" fontId="8" fillId="2" borderId="0" xfId="11" applyNumberFormat="1" applyFont="1" applyFill="1" applyBorder="1"/>
    <xf numFmtId="168" fontId="8" fillId="2" borderId="0" xfId="14" applyNumberFormat="1" applyFont="1" applyFill="1" applyBorder="1" applyAlignment="1" applyProtection="1">
      <alignment horizontal="right"/>
    </xf>
    <xf numFmtId="169" fontId="6" fillId="2" borderId="0" xfId="14" applyNumberFormat="1" applyFont="1" applyFill="1" applyBorder="1" applyProtection="1">
      <protection locked="0"/>
    </xf>
    <xf numFmtId="0" fontId="6" fillId="0" borderId="9" xfId="1" applyFont="1" applyBorder="1" applyAlignment="1">
      <alignment horizontal="left" vertical="center" wrapText="1"/>
    </xf>
    <xf numFmtId="0" fontId="7" fillId="0" borderId="9" xfId="1" applyFont="1" applyBorder="1" applyAlignment="1">
      <alignment horizontal="left" vertical="center"/>
    </xf>
    <xf numFmtId="0" fontId="6" fillId="0" borderId="35" xfId="1" applyFont="1" applyBorder="1" applyAlignment="1">
      <alignment horizontal="left" vertical="center" wrapText="1"/>
    </xf>
    <xf numFmtId="0" fontId="7" fillId="0" borderId="35" xfId="1" applyFont="1" applyBorder="1" applyAlignment="1">
      <alignment horizontal="left" vertical="center"/>
    </xf>
    <xf numFmtId="0" fontId="6" fillId="0" borderId="17" xfId="1" applyFont="1" applyBorder="1" applyAlignment="1">
      <alignment horizontal="left" vertical="center" wrapText="1"/>
    </xf>
    <xf numFmtId="0" fontId="7" fillId="0" borderId="17" xfId="1" applyFont="1" applyBorder="1" applyAlignment="1">
      <alignment horizontal="left" vertical="center"/>
    </xf>
    <xf numFmtId="166" fontId="5" fillId="14" borderId="35" xfId="1" applyNumberFormat="1" applyFont="1" applyFill="1" applyBorder="1" applyAlignment="1">
      <alignment vertical="center"/>
    </xf>
    <xf numFmtId="0" fontId="7" fillId="2" borderId="38" xfId="12" applyFont="1" applyFill="1" applyBorder="1" applyAlignment="1">
      <alignment horizontal="center" vertical="center"/>
    </xf>
    <xf numFmtId="0" fontId="7" fillId="2" borderId="18" xfId="12" applyFont="1" applyFill="1" applyBorder="1" applyAlignment="1">
      <alignment horizontal="center" vertical="center"/>
    </xf>
    <xf numFmtId="0" fontId="25" fillId="2" borderId="0" xfId="12" applyFont="1" applyFill="1" applyAlignment="1">
      <alignment horizontal="center"/>
    </xf>
    <xf numFmtId="0" fontId="0" fillId="2" borderId="0" xfId="0" applyFill="1" applyBorder="1" applyAlignment="1">
      <alignment horizontal="center"/>
    </xf>
    <xf numFmtId="0" fontId="1" fillId="2" borderId="0" xfId="1" applyFill="1" applyAlignment="1">
      <alignment horizontal="center" vertical="center"/>
    </xf>
    <xf numFmtId="0" fontId="6" fillId="2" borderId="0" xfId="11" applyFont="1" applyFill="1" applyBorder="1"/>
    <xf numFmtId="0" fontId="45" fillId="2" borderId="0" xfId="11" applyFont="1" applyFill="1" applyBorder="1" applyProtection="1">
      <protection locked="0"/>
    </xf>
    <xf numFmtId="1" fontId="38" fillId="2" borderId="0" xfId="17" applyNumberFormat="1" applyFont="1" applyFill="1" applyBorder="1" applyAlignment="1" applyProtection="1">
      <alignment vertical="center"/>
      <protection locked="0"/>
    </xf>
    <xf numFmtId="164" fontId="8" fillId="2" borderId="0" xfId="11" applyNumberFormat="1" applyFont="1" applyFill="1" applyBorder="1" applyAlignment="1" applyProtection="1">
      <alignment vertical="center"/>
      <protection locked="0"/>
    </xf>
    <xf numFmtId="164" fontId="5" fillId="5" borderId="59" xfId="1" applyNumberFormat="1" applyFont="1" applyFill="1" applyBorder="1" applyAlignment="1">
      <alignment vertical="center"/>
    </xf>
    <xf numFmtId="164" fontId="16" fillId="13" borderId="35" xfId="19" applyNumberFormat="1" applyFont="1" applyFill="1" applyBorder="1"/>
    <xf numFmtId="0" fontId="8" fillId="0" borderId="0" xfId="0" applyFont="1" applyFill="1" applyAlignment="1">
      <alignment vertical="top"/>
    </xf>
    <xf numFmtId="9" fontId="5" fillId="14" borderId="35" xfId="20" applyNumberFormat="1" applyFont="1" applyFill="1" applyBorder="1" applyAlignment="1">
      <alignment vertical="center"/>
    </xf>
    <xf numFmtId="9" fontId="5" fillId="14" borderId="67" xfId="20" applyNumberFormat="1" applyFont="1" applyFill="1" applyBorder="1" applyAlignment="1">
      <alignment vertical="center"/>
    </xf>
    <xf numFmtId="164" fontId="5" fillId="14" borderId="35" xfId="20" applyNumberFormat="1" applyFont="1" applyFill="1" applyBorder="1" applyAlignment="1">
      <alignment vertical="center"/>
    </xf>
    <xf numFmtId="10" fontId="5" fillId="14" borderId="67" xfId="20" applyNumberFormat="1" applyFont="1" applyFill="1" applyBorder="1" applyAlignment="1">
      <alignment vertical="center"/>
    </xf>
    <xf numFmtId="166" fontId="5" fillId="7" borderId="35" xfId="1" applyNumberFormat="1" applyFont="1" applyFill="1" applyBorder="1" applyAlignment="1">
      <alignment vertical="center"/>
    </xf>
    <xf numFmtId="0" fontId="8" fillId="2" borderId="0" xfId="0" applyFont="1" applyFill="1" applyAlignment="1">
      <alignment vertical="top"/>
    </xf>
    <xf numFmtId="0" fontId="16" fillId="2" borderId="0" xfId="0" applyFont="1" applyFill="1" applyBorder="1" applyAlignment="1">
      <alignment horizontal="center"/>
    </xf>
    <xf numFmtId="0" fontId="17" fillId="2" borderId="0" xfId="0" applyFont="1" applyFill="1" applyAlignment="1">
      <alignment horizontal="center" vertical="top"/>
    </xf>
    <xf numFmtId="0" fontId="17" fillId="2" borderId="0" xfId="0" applyFont="1" applyFill="1" applyBorder="1" applyAlignment="1">
      <alignment horizontal="center"/>
    </xf>
    <xf numFmtId="164" fontId="16" fillId="2" borderId="0" xfId="19" applyNumberFormat="1" applyFont="1" applyFill="1" applyBorder="1"/>
    <xf numFmtId="1" fontId="5" fillId="2" borderId="0" xfId="20" applyNumberFormat="1" applyFont="1" applyFill="1" applyBorder="1" applyAlignment="1">
      <alignment vertical="center"/>
    </xf>
    <xf numFmtId="10" fontId="5" fillId="2" borderId="0" xfId="1" applyNumberFormat="1" applyFont="1" applyFill="1" applyBorder="1" applyAlignment="1">
      <alignment vertical="center"/>
    </xf>
    <xf numFmtId="10" fontId="8" fillId="2" borderId="0" xfId="0" applyNumberFormat="1" applyFont="1" applyFill="1" applyAlignment="1">
      <alignment vertical="top"/>
    </xf>
    <xf numFmtId="0" fontId="0" fillId="3" borderId="0" xfId="0" applyFill="1" applyBorder="1"/>
    <xf numFmtId="0" fontId="3" fillId="2" borderId="0" xfId="3" applyFont="1" applyFill="1" applyBorder="1" applyAlignment="1">
      <alignment horizontal="left" vertical="center"/>
    </xf>
    <xf numFmtId="0" fontId="6" fillId="0" borderId="9" xfId="3" applyFont="1" applyBorder="1" applyAlignment="1">
      <alignment horizontal="left" vertical="center" wrapText="1"/>
    </xf>
    <xf numFmtId="0" fontId="7" fillId="0" borderId="9" xfId="3" applyFont="1" applyBorder="1" applyAlignment="1">
      <alignment horizontal="left" vertical="center"/>
    </xf>
    <xf numFmtId="0" fontId="6" fillId="0" borderId="17" xfId="3" applyFont="1" applyBorder="1" applyAlignment="1">
      <alignment horizontal="left" vertical="center" wrapText="1"/>
    </xf>
    <xf numFmtId="0" fontId="7" fillId="0" borderId="17" xfId="3" applyFont="1" applyBorder="1" applyAlignment="1">
      <alignment horizontal="left" vertical="center"/>
    </xf>
    <xf numFmtId="0" fontId="6" fillId="0" borderId="35" xfId="3" applyFont="1" applyBorder="1" applyAlignment="1">
      <alignment horizontal="left" vertical="center" wrapText="1"/>
    </xf>
    <xf numFmtId="0" fontId="7" fillId="0" borderId="35" xfId="3" applyFont="1" applyBorder="1" applyAlignment="1">
      <alignment horizontal="left" vertical="center"/>
    </xf>
    <xf numFmtId="0" fontId="5" fillId="0" borderId="8" xfId="3" applyFont="1" applyBorder="1" applyAlignment="1">
      <alignment horizontal="center" vertical="center" wrapText="1"/>
    </xf>
    <xf numFmtId="0" fontId="5" fillId="0" borderId="16" xfId="3" applyFont="1" applyBorder="1" applyAlignment="1">
      <alignment horizontal="center" vertical="center" wrapText="1"/>
    </xf>
    <xf numFmtId="0" fontId="5" fillId="0" borderId="37" xfId="3" applyFont="1" applyBorder="1" applyAlignment="1">
      <alignment horizontal="center" vertical="center" wrapText="1"/>
    </xf>
    <xf numFmtId="0" fontId="2" fillId="3" borderId="0" xfId="3" applyFont="1" applyFill="1" applyBorder="1" applyAlignment="1">
      <alignment horizontal="center" vertical="center"/>
    </xf>
    <xf numFmtId="0" fontId="1" fillId="2" borderId="0" xfId="3" applyFill="1" applyAlignment="1">
      <alignment horizontal="center" vertical="center"/>
    </xf>
    <xf numFmtId="0" fontId="1" fillId="2" borderId="0" xfId="1" applyFill="1" applyBorder="1" applyAlignment="1">
      <alignment horizontal="center" vertical="center"/>
    </xf>
    <xf numFmtId="0" fontId="8" fillId="10" borderId="0" xfId="2" applyFont="1" applyFill="1" applyBorder="1" applyAlignment="1">
      <alignment horizontal="center" vertical="center"/>
    </xf>
    <xf numFmtId="49" fontId="8" fillId="2" borderId="0" xfId="4" applyNumberFormat="1" applyFont="1" applyFill="1" applyBorder="1" applyAlignment="1" applyProtection="1">
      <alignment horizontal="center" vertical="top" wrapText="1"/>
    </xf>
    <xf numFmtId="0" fontId="16" fillId="2" borderId="0" xfId="21" applyFont="1" applyFill="1" applyAlignment="1">
      <alignment horizontal="center" vertical="top"/>
    </xf>
    <xf numFmtId="0" fontId="8" fillId="2" borderId="0" xfId="0" applyFont="1" applyFill="1" applyAlignment="1">
      <alignment horizontal="center" vertical="top"/>
    </xf>
    <xf numFmtId="0" fontId="8" fillId="2" borderId="0" xfId="21" applyFill="1">
      <alignment horizontal="right" vertical="top"/>
    </xf>
    <xf numFmtId="0" fontId="7" fillId="0" borderId="24"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164" fontId="5" fillId="5" borderId="35" xfId="1" applyNumberFormat="1" applyFont="1" applyFill="1" applyBorder="1" applyAlignment="1">
      <alignment horizontal="right" vertical="center"/>
    </xf>
    <xf numFmtId="0" fontId="8" fillId="2" borderId="0" xfId="0" applyFont="1" applyFill="1" applyAlignment="1">
      <alignment horizontal="right" vertical="top"/>
    </xf>
    <xf numFmtId="0" fontId="8" fillId="0" borderId="0" xfId="0" applyFont="1" applyFill="1" applyAlignment="1">
      <alignment horizontal="right" vertical="top"/>
    </xf>
    <xf numFmtId="164" fontId="5" fillId="5" borderId="56" xfId="1" applyNumberFormat="1" applyFont="1" applyFill="1" applyBorder="1" applyAlignment="1">
      <alignment horizontal="right" vertical="center"/>
    </xf>
    <xf numFmtId="164" fontId="16" fillId="13" borderId="35" xfId="19" applyNumberFormat="1" applyFont="1" applyFill="1" applyBorder="1" applyAlignment="1">
      <alignment horizontal="right"/>
    </xf>
    <xf numFmtId="0" fontId="8" fillId="0" borderId="0" xfId="0" applyFont="1" applyAlignment="1">
      <alignment horizontal="right" vertical="top"/>
    </xf>
    <xf numFmtId="1" fontId="5" fillId="14" borderId="35" xfId="20" applyNumberFormat="1" applyFont="1" applyFill="1" applyBorder="1" applyAlignment="1">
      <alignment horizontal="right" vertical="center"/>
    </xf>
    <xf numFmtId="10" fontId="5" fillId="5" borderId="35" xfId="1" applyNumberFormat="1" applyFont="1" applyFill="1" applyBorder="1" applyAlignment="1">
      <alignment horizontal="right" vertical="center"/>
    </xf>
    <xf numFmtId="10" fontId="8" fillId="2" borderId="0" xfId="0" applyNumberFormat="1" applyFont="1" applyFill="1" applyAlignment="1">
      <alignment horizontal="right" vertical="top"/>
    </xf>
    <xf numFmtId="10" fontId="8" fillId="0" borderId="0" xfId="0" applyNumberFormat="1" applyFont="1" applyFill="1" applyAlignment="1">
      <alignment horizontal="right" vertical="top"/>
    </xf>
    <xf numFmtId="10" fontId="5" fillId="7" borderId="35" xfId="1" applyNumberFormat="1" applyFont="1" applyFill="1" applyBorder="1" applyAlignment="1">
      <alignment horizontal="right" vertical="center"/>
    </xf>
    <xf numFmtId="0" fontId="8" fillId="2" borderId="0" xfId="0" applyFont="1" applyFill="1" applyAlignment="1">
      <alignment horizontal="left" vertical="top"/>
    </xf>
    <xf numFmtId="0" fontId="46" fillId="0" borderId="35" xfId="1" applyFont="1" applyBorder="1" applyAlignment="1">
      <alignment vertical="center"/>
    </xf>
    <xf numFmtId="0" fontId="7" fillId="0" borderId="56" xfId="7" applyFont="1" applyBorder="1"/>
    <xf numFmtId="164" fontId="16" fillId="5" borderId="56" xfId="11" applyNumberFormat="1" applyFont="1" applyFill="1" applyBorder="1" applyAlignment="1" applyProtection="1">
      <alignment vertical="center"/>
      <protection locked="0"/>
    </xf>
    <xf numFmtId="164" fontId="16" fillId="5" borderId="79" xfId="11" applyNumberFormat="1" applyFont="1" applyFill="1" applyBorder="1" applyAlignment="1" applyProtection="1">
      <alignment vertical="center"/>
      <protection locked="0"/>
    </xf>
    <xf numFmtId="164" fontId="16" fillId="6" borderId="57" xfId="11" applyNumberFormat="1" applyFont="1" applyFill="1" applyBorder="1" applyAlignment="1" applyProtection="1">
      <alignment vertical="center"/>
    </xf>
    <xf numFmtId="0" fontId="0" fillId="2" borderId="0" xfId="7" applyFont="1" applyFill="1"/>
    <xf numFmtId="0" fontId="0" fillId="2" borderId="0" xfId="3" applyFont="1" applyFill="1" applyAlignment="1">
      <alignment vertical="center"/>
    </xf>
    <xf numFmtId="16" fontId="8" fillId="0" borderId="12" xfId="4" quotePrefix="1" applyNumberFormat="1" applyFont="1" applyFill="1" applyBorder="1" applyAlignment="1" applyProtection="1">
      <alignment horizontal="center" vertical="top"/>
    </xf>
    <xf numFmtId="0" fontId="47" fillId="0" borderId="0" xfId="0" applyFont="1" applyProtection="1"/>
    <xf numFmtId="0" fontId="48" fillId="3" borderId="0" xfId="1" applyFont="1" applyFill="1" applyBorder="1" applyAlignment="1" applyProtection="1">
      <alignment vertical="center"/>
    </xf>
    <xf numFmtId="0" fontId="6" fillId="0" borderId="0" xfId="0" applyFont="1" applyProtection="1"/>
    <xf numFmtId="0" fontId="4" fillId="4" borderId="3" xfId="1" applyFont="1" applyFill="1" applyBorder="1" applyAlignment="1" applyProtection="1">
      <alignment horizontal="center" vertical="center"/>
    </xf>
    <xf numFmtId="0" fontId="4" fillId="4" borderId="4" xfId="1" applyFont="1" applyFill="1" applyBorder="1" applyAlignment="1" applyProtection="1">
      <alignment horizontal="center" vertical="center"/>
    </xf>
    <xf numFmtId="0" fontId="4" fillId="4" borderId="7" xfId="4" applyFont="1" applyFill="1" applyBorder="1" applyAlignment="1" applyProtection="1">
      <alignment horizontal="center" vertical="center" wrapText="1"/>
    </xf>
    <xf numFmtId="0" fontId="6" fillId="0" borderId="0" xfId="0" applyFont="1" applyBorder="1" applyProtection="1"/>
    <xf numFmtId="0" fontId="28" fillId="0" borderId="0" xfId="11" applyFont="1" applyFill="1" applyBorder="1" applyAlignment="1" applyProtection="1">
      <alignment horizontal="center" vertical="center"/>
    </xf>
    <xf numFmtId="0" fontId="28" fillId="0" borderId="0" xfId="11" applyFont="1" applyFill="1" applyBorder="1" applyAlignment="1" applyProtection="1">
      <alignment horizontal="left" vertical="center"/>
    </xf>
    <xf numFmtId="0" fontId="8" fillId="0" borderId="0" xfId="11" applyFont="1" applyFill="1" applyBorder="1" applyAlignment="1" applyProtection="1">
      <alignment vertical="center"/>
    </xf>
    <xf numFmtId="0" fontId="6" fillId="0" borderId="0" xfId="0" applyFont="1" applyAlignment="1" applyProtection="1">
      <alignment horizontal="center"/>
    </xf>
    <xf numFmtId="0" fontId="8" fillId="2" borderId="0" xfId="4" applyFont="1" applyFill="1" applyBorder="1" applyProtection="1"/>
    <xf numFmtId="0" fontId="8" fillId="0" borderId="0" xfId="11" applyFont="1" applyFill="1" applyBorder="1" applyAlignment="1" applyProtection="1">
      <alignment horizontal="center" vertical="center"/>
    </xf>
    <xf numFmtId="0" fontId="6" fillId="0" borderId="0" xfId="0" applyFont="1" applyFill="1" applyBorder="1" applyAlignment="1" applyProtection="1">
      <alignment horizontal="center"/>
    </xf>
    <xf numFmtId="0" fontId="6" fillId="0" borderId="0" xfId="0" applyFont="1" applyFill="1" applyBorder="1" applyProtection="1"/>
    <xf numFmtId="164" fontId="8" fillId="0" borderId="0" xfId="11" applyNumberFormat="1" applyFont="1" applyFill="1" applyBorder="1" applyAlignment="1" applyProtection="1">
      <alignment vertical="center"/>
      <protection locked="0"/>
    </xf>
    <xf numFmtId="0" fontId="8" fillId="0" borderId="0" xfId="11" applyFont="1" applyFill="1" applyBorder="1" applyAlignment="1" applyProtection="1"/>
    <xf numFmtId="0" fontId="8" fillId="0" borderId="0" xfId="4" applyFont="1" applyFill="1" applyBorder="1" applyProtection="1"/>
    <xf numFmtId="164" fontId="8" fillId="0" borderId="0" xfId="11" applyNumberFormat="1" applyFont="1" applyFill="1" applyBorder="1" applyAlignment="1" applyProtection="1">
      <alignment vertical="center"/>
    </xf>
    <xf numFmtId="0" fontId="42" fillId="0" borderId="0" xfId="0" applyFont="1" applyAlignment="1" applyProtection="1">
      <alignment horizontal="center"/>
    </xf>
    <xf numFmtId="0" fontId="0" fillId="0" borderId="0" xfId="0" applyProtection="1"/>
    <xf numFmtId="0" fontId="4" fillId="4" borderId="5" xfId="4" applyFont="1" applyFill="1" applyBorder="1" applyAlignment="1" applyProtection="1">
      <alignment horizontal="center" vertical="center" wrapText="1"/>
    </xf>
    <xf numFmtId="0" fontId="4" fillId="4" borderId="39" xfId="4" applyFont="1" applyFill="1" applyBorder="1" applyAlignment="1" applyProtection="1">
      <alignment horizontal="center" vertical="center"/>
    </xf>
    <xf numFmtId="0" fontId="4" fillId="4" borderId="5" xfId="3" applyFont="1" applyFill="1" applyBorder="1" applyAlignment="1" applyProtection="1">
      <alignment horizontal="center" vertical="center" wrapText="1"/>
    </xf>
    <xf numFmtId="0" fontId="4" fillId="4" borderId="39" xfId="3" applyFont="1" applyFill="1" applyBorder="1" applyAlignment="1" applyProtection="1">
      <alignment horizontal="center" vertical="center"/>
    </xf>
    <xf numFmtId="0" fontId="7" fillId="0" borderId="39" xfId="3" applyFont="1" applyBorder="1" applyAlignment="1" applyProtection="1">
      <alignment horizontal="center" vertical="center"/>
    </xf>
    <xf numFmtId="164" fontId="5" fillId="2" borderId="41" xfId="3" applyNumberFormat="1" applyFont="1" applyFill="1" applyBorder="1" applyAlignment="1" applyProtection="1">
      <alignment vertical="center"/>
      <protection locked="0"/>
    </xf>
    <xf numFmtId="164" fontId="5" fillId="2" borderId="41" xfId="3" applyNumberFormat="1" applyFont="1" applyFill="1" applyBorder="1" applyAlignment="1" applyProtection="1">
      <alignment vertical="center"/>
    </xf>
    <xf numFmtId="164" fontId="5" fillId="2" borderId="42" xfId="3" applyNumberFormat="1" applyFont="1" applyFill="1" applyBorder="1" applyAlignment="1" applyProtection="1">
      <alignment vertical="center"/>
    </xf>
    <xf numFmtId="164" fontId="5" fillId="6" borderId="92" xfId="3" applyNumberFormat="1" applyFont="1" applyFill="1" applyBorder="1" applyAlignment="1" applyProtection="1">
      <alignment vertical="center"/>
    </xf>
    <xf numFmtId="164" fontId="5" fillId="6" borderId="93" xfId="3" applyNumberFormat="1" applyFont="1" applyFill="1" applyBorder="1" applyAlignment="1" applyProtection="1">
      <alignment vertical="center"/>
    </xf>
    <xf numFmtId="164" fontId="5" fillId="6" borderId="94" xfId="3" applyNumberFormat="1" applyFont="1" applyFill="1" applyBorder="1" applyAlignment="1" applyProtection="1">
      <alignment vertical="center"/>
    </xf>
    <xf numFmtId="164" fontId="5" fillId="6" borderId="95" xfId="3" applyNumberFormat="1" applyFont="1" applyFill="1" applyBorder="1" applyAlignment="1" applyProtection="1">
      <alignment vertical="center"/>
    </xf>
    <xf numFmtId="0" fontId="3" fillId="3" borderId="0" xfId="3" applyFont="1" applyFill="1" applyBorder="1" applyAlignment="1">
      <alignment horizontal="center" vertical="center"/>
    </xf>
    <xf numFmtId="0" fontId="4" fillId="4" borderId="1" xfId="1" applyFont="1" applyFill="1" applyBorder="1" applyAlignment="1">
      <alignment horizontal="center" vertical="center" wrapText="1"/>
    </xf>
    <xf numFmtId="0" fontId="17" fillId="2" borderId="24" xfId="4" applyFont="1" applyFill="1" applyBorder="1" applyAlignment="1" applyProtection="1">
      <alignment horizontal="center" vertical="center"/>
    </xf>
    <xf numFmtId="0" fontId="17" fillId="0" borderId="24" xfId="4" applyFont="1" applyFill="1" applyBorder="1" applyAlignment="1" applyProtection="1">
      <alignment horizontal="center" vertical="center"/>
    </xf>
    <xf numFmtId="0" fontId="17" fillId="0" borderId="40" xfId="4" applyFont="1" applyFill="1" applyBorder="1" applyAlignment="1" applyProtection="1">
      <alignment horizontal="center" vertical="center"/>
    </xf>
    <xf numFmtId="0" fontId="17" fillId="0" borderId="26" xfId="4" applyFont="1" applyFill="1" applyBorder="1" applyAlignment="1" applyProtection="1">
      <alignment horizontal="center" vertical="center"/>
    </xf>
    <xf numFmtId="0" fontId="7" fillId="0" borderId="96" xfId="7" applyFont="1" applyBorder="1" applyAlignment="1">
      <alignment horizontal="center"/>
    </xf>
    <xf numFmtId="0" fontId="7" fillId="0" borderId="97" xfId="7" applyFont="1" applyBorder="1" applyAlignment="1">
      <alignment horizontal="center"/>
    </xf>
    <xf numFmtId="0" fontId="7" fillId="0" borderId="98" xfId="7" applyFont="1" applyBorder="1" applyAlignment="1">
      <alignment horizontal="center"/>
    </xf>
    <xf numFmtId="164" fontId="16" fillId="6" borderId="67" xfId="11" applyNumberFormat="1" applyFont="1" applyFill="1" applyBorder="1" applyAlignment="1" applyProtection="1">
      <alignment vertical="center"/>
    </xf>
    <xf numFmtId="164" fontId="16" fillId="6" borderId="23" xfId="11" applyNumberFormat="1" applyFont="1" applyFill="1" applyBorder="1" applyAlignment="1" applyProtection="1">
      <alignment vertical="center"/>
    </xf>
    <xf numFmtId="0" fontId="7" fillId="0" borderId="40" xfId="7" applyFont="1" applyBorder="1" applyAlignment="1">
      <alignment horizontal="center"/>
    </xf>
    <xf numFmtId="0" fontId="7" fillId="0" borderId="17" xfId="7" applyFont="1" applyBorder="1" applyAlignment="1">
      <alignment horizontal="center"/>
    </xf>
    <xf numFmtId="0" fontId="7" fillId="0" borderId="26" xfId="7" applyFont="1" applyBorder="1" applyAlignment="1">
      <alignment horizontal="center"/>
    </xf>
    <xf numFmtId="164" fontId="16" fillId="5" borderId="16" xfId="11" applyNumberFormat="1" applyFont="1" applyFill="1" applyBorder="1" applyAlignment="1" applyProtection="1">
      <alignment vertical="center"/>
      <protection locked="0"/>
    </xf>
    <xf numFmtId="164" fontId="16" fillId="5" borderId="26" xfId="11" applyNumberFormat="1" applyFont="1" applyFill="1" applyBorder="1" applyAlignment="1" applyProtection="1">
      <alignment vertical="center"/>
      <protection locked="0"/>
    </xf>
    <xf numFmtId="164" fontId="16" fillId="5" borderId="13" xfId="11" applyNumberFormat="1" applyFont="1" applyFill="1" applyBorder="1" applyAlignment="1" applyProtection="1">
      <alignment vertical="center"/>
      <protection locked="0"/>
    </xf>
    <xf numFmtId="164" fontId="16" fillId="5" borderId="28" xfId="11" applyNumberFormat="1" applyFont="1" applyFill="1" applyBorder="1" applyAlignment="1" applyProtection="1">
      <alignment vertical="center"/>
      <protection locked="0"/>
    </xf>
    <xf numFmtId="164" fontId="16" fillId="6" borderId="14" xfId="11" applyNumberFormat="1" applyFont="1" applyFill="1" applyBorder="1" applyAlignment="1" applyProtection="1">
      <alignment vertical="center"/>
    </xf>
    <xf numFmtId="164" fontId="16" fillId="2" borderId="29" xfId="11" applyNumberFormat="1" applyFont="1" applyFill="1" applyBorder="1" applyAlignment="1" applyProtection="1">
      <alignment vertical="center"/>
      <protection locked="0"/>
    </xf>
    <xf numFmtId="164" fontId="16" fillId="2" borderId="85" xfId="11" applyNumberFormat="1" applyFont="1" applyFill="1" applyBorder="1" applyAlignment="1" applyProtection="1">
      <alignment vertical="center"/>
      <protection locked="0"/>
    </xf>
    <xf numFmtId="164" fontId="16" fillId="2" borderId="85" xfId="11" applyNumberFormat="1" applyFont="1" applyFill="1" applyBorder="1" applyAlignment="1" applyProtection="1">
      <alignment vertical="center"/>
    </xf>
    <xf numFmtId="164" fontId="16" fillId="2" borderId="91" xfId="11" applyNumberFormat="1" applyFont="1" applyFill="1" applyBorder="1" applyAlignment="1" applyProtection="1">
      <alignment vertical="center"/>
    </xf>
    <xf numFmtId="164" fontId="16" fillId="2" borderId="50" xfId="11" applyNumberFormat="1" applyFont="1" applyFill="1" applyBorder="1" applyAlignment="1" applyProtection="1">
      <alignment vertical="center"/>
      <protection locked="0"/>
    </xf>
    <xf numFmtId="164" fontId="16" fillId="2" borderId="51" xfId="11" applyNumberFormat="1" applyFont="1" applyFill="1" applyBorder="1" applyAlignment="1" applyProtection="1">
      <alignment vertical="center"/>
      <protection locked="0"/>
    </xf>
    <xf numFmtId="164" fontId="16" fillId="2" borderId="51" xfId="11" applyNumberFormat="1" applyFont="1" applyFill="1" applyBorder="1" applyAlignment="1" applyProtection="1">
      <alignment vertical="center"/>
    </xf>
    <xf numFmtId="164" fontId="16" fillId="2" borderId="80" xfId="11" applyNumberFormat="1" applyFont="1" applyFill="1" applyBorder="1" applyAlignment="1" applyProtection="1">
      <alignment vertical="center"/>
    </xf>
    <xf numFmtId="0" fontId="17" fillId="10" borderId="10" xfId="11" applyFont="1" applyFill="1" applyBorder="1" applyAlignment="1" applyProtection="1">
      <alignment horizontal="center" vertical="center"/>
    </xf>
    <xf numFmtId="0" fontId="17" fillId="10" borderId="38" xfId="11" applyFont="1" applyFill="1" applyBorder="1" applyAlignment="1" applyProtection="1">
      <alignment horizontal="center" vertical="center"/>
    </xf>
    <xf numFmtId="0" fontId="17" fillId="10" borderId="18" xfId="11" applyFont="1" applyFill="1" applyBorder="1" applyAlignment="1" applyProtection="1">
      <alignment horizontal="center" vertical="center"/>
    </xf>
    <xf numFmtId="0" fontId="6" fillId="2" borderId="0" xfId="7" applyFont="1" applyFill="1" applyAlignment="1" applyProtection="1">
      <alignment horizontal="center"/>
    </xf>
    <xf numFmtId="164" fontId="16" fillId="6" borderId="9" xfId="4" applyNumberFormat="1" applyFont="1" applyFill="1" applyBorder="1" applyAlignment="1" applyProtection="1">
      <alignment horizontal="right"/>
    </xf>
    <xf numFmtId="164" fontId="16" fillId="6" borderId="23" xfId="4" applyNumberFormat="1" applyFont="1" applyFill="1" applyBorder="1" applyAlignment="1" applyProtection="1">
      <alignment horizontal="right"/>
    </xf>
    <xf numFmtId="164" fontId="16" fillId="6" borderId="17" xfId="4" applyNumberFormat="1" applyFont="1" applyFill="1" applyBorder="1" applyAlignment="1" applyProtection="1">
      <alignment horizontal="right"/>
    </xf>
    <xf numFmtId="0" fontId="4" fillId="4" borderId="4" xfId="1" applyFont="1" applyFill="1" applyBorder="1" applyAlignment="1">
      <alignment horizontal="center" vertical="center" wrapText="1"/>
    </xf>
    <xf numFmtId="0" fontId="4" fillId="4" borderId="2" xfId="4" applyFont="1" applyFill="1" applyBorder="1" applyAlignment="1" applyProtection="1">
      <alignment horizontal="center" vertical="center" wrapText="1"/>
    </xf>
    <xf numFmtId="0" fontId="4" fillId="4" borderId="7" xfId="3" applyFont="1" applyFill="1" applyBorder="1" applyAlignment="1">
      <alignment horizontal="center" vertical="center" wrapText="1"/>
    </xf>
    <xf numFmtId="0" fontId="4" fillId="4" borderId="4" xfId="3" applyFont="1" applyFill="1" applyBorder="1" applyAlignment="1">
      <alignment horizontal="left" vertical="center" wrapText="1"/>
    </xf>
    <xf numFmtId="0" fontId="35" fillId="0" borderId="0" xfId="0" applyFont="1" applyFill="1"/>
    <xf numFmtId="0" fontId="0" fillId="0" borderId="0" xfId="0" applyNumberFormat="1"/>
    <xf numFmtId="171" fontId="5" fillId="14" borderId="35" xfId="3" applyNumberFormat="1" applyFont="1" applyFill="1" applyBorder="1" applyAlignment="1">
      <alignment vertical="center"/>
    </xf>
    <xf numFmtId="167" fontId="6" fillId="0" borderId="0" xfId="0" applyNumberFormat="1" applyFont="1"/>
    <xf numFmtId="166" fontId="5" fillId="14" borderId="11" xfId="3" applyNumberFormat="1" applyFont="1" applyFill="1" applyBorder="1" applyAlignment="1">
      <alignment vertical="center"/>
    </xf>
    <xf numFmtId="166" fontId="5" fillId="14" borderId="15" xfId="3" applyNumberFormat="1" applyFont="1" applyFill="1" applyBorder="1" applyAlignment="1">
      <alignment vertical="center"/>
    </xf>
    <xf numFmtId="164" fontId="5" fillId="5" borderId="19" xfId="3" applyNumberFormat="1" applyFont="1" applyFill="1" applyBorder="1" applyAlignment="1">
      <alignment vertical="center"/>
    </xf>
    <xf numFmtId="10" fontId="5" fillId="14" borderId="15" xfId="20" applyNumberFormat="1" applyFont="1" applyFill="1" applyBorder="1" applyAlignment="1">
      <alignment vertical="center"/>
    </xf>
    <xf numFmtId="171" fontId="16" fillId="5" borderId="9" xfId="2" applyNumberFormat="1" applyFont="1" applyFill="1" applyBorder="1"/>
    <xf numFmtId="171" fontId="16" fillId="5" borderId="35" xfId="2" applyNumberFormat="1" applyFont="1" applyFill="1" applyBorder="1"/>
    <xf numFmtId="171" fontId="5" fillId="14" borderId="8" xfId="3" applyNumberFormat="1" applyFont="1" applyFill="1" applyBorder="1" applyAlignment="1">
      <alignment vertical="center"/>
    </xf>
    <xf numFmtId="171" fontId="5" fillId="14" borderId="9" xfId="3" applyNumberFormat="1" applyFont="1" applyFill="1" applyBorder="1" applyAlignment="1">
      <alignment vertical="center"/>
    </xf>
    <xf numFmtId="171" fontId="5" fillId="14" borderId="37" xfId="3" applyNumberFormat="1" applyFont="1" applyFill="1" applyBorder="1" applyAlignment="1">
      <alignment vertical="center"/>
    </xf>
    <xf numFmtId="164" fontId="16" fillId="6" borderId="42" xfId="2" applyNumberFormat="1" applyFont="1" applyFill="1" applyBorder="1"/>
    <xf numFmtId="164" fontId="16" fillId="6" borderId="66" xfId="2" applyNumberFormat="1" applyFont="1" applyFill="1" applyBorder="1"/>
    <xf numFmtId="0" fontId="6" fillId="0" borderId="13" xfId="3" applyFont="1" applyBorder="1" applyAlignment="1">
      <alignment vertical="center"/>
    </xf>
    <xf numFmtId="0" fontId="7" fillId="0" borderId="14" xfId="12" applyFont="1" applyFill="1" applyBorder="1" applyAlignment="1">
      <alignment horizontal="center" vertical="center"/>
    </xf>
    <xf numFmtId="171" fontId="5" fillId="14" borderId="11" xfId="3" applyNumberFormat="1" applyFont="1" applyFill="1" applyBorder="1" applyAlignment="1">
      <alignment vertical="center"/>
    </xf>
    <xf numFmtId="10" fontId="5" fillId="14" borderId="16" xfId="20" applyNumberFormat="1" applyFont="1" applyFill="1" applyBorder="1" applyAlignment="1">
      <alignment vertical="center"/>
    </xf>
    <xf numFmtId="10" fontId="5" fillId="14" borderId="9" xfId="20" applyNumberFormat="1" applyFont="1" applyFill="1" applyBorder="1" applyAlignment="1">
      <alignment vertical="center"/>
    </xf>
    <xf numFmtId="0" fontId="4" fillId="4" borderId="7" xfId="3" applyFont="1" applyFill="1" applyBorder="1" applyAlignment="1">
      <alignment horizontal="center" vertical="center"/>
    </xf>
    <xf numFmtId="0" fontId="4" fillId="4" borderId="4" xfId="3" applyFont="1" applyFill="1" applyBorder="1" applyAlignment="1">
      <alignment vertical="center"/>
    </xf>
    <xf numFmtId="0" fontId="5" fillId="0" borderId="37"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35" xfId="3" applyFont="1" applyBorder="1" applyAlignment="1">
      <alignment horizontal="center" vertical="center"/>
    </xf>
    <xf numFmtId="0" fontId="7" fillId="0" borderId="38" xfId="3" applyFont="1" applyBorder="1" applyAlignment="1">
      <alignment horizontal="center" vertical="center"/>
    </xf>
    <xf numFmtId="0" fontId="5" fillId="0" borderId="16" xfId="3" applyFont="1" applyBorder="1" applyAlignment="1">
      <alignment horizontal="center" vertical="center"/>
    </xf>
    <xf numFmtId="0" fontId="6" fillId="0" borderId="17" xfId="3" applyFont="1" applyBorder="1" applyAlignment="1">
      <alignment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0" fontId="1" fillId="2" borderId="0" xfId="3" applyFill="1" applyAlignment="1">
      <alignment vertical="center"/>
    </xf>
    <xf numFmtId="0" fontId="8" fillId="2" borderId="0" xfId="2" applyFont="1" applyFill="1" applyAlignment="1">
      <alignment vertical="center"/>
    </xf>
    <xf numFmtId="0" fontId="8" fillId="2" borderId="0" xfId="2" applyFill="1" applyAlignment="1">
      <alignment vertical="center"/>
    </xf>
    <xf numFmtId="0" fontId="8" fillId="2" borderId="0" xfId="2" applyFont="1" applyFill="1" applyBorder="1" applyAlignment="1">
      <alignment vertical="center"/>
    </xf>
    <xf numFmtId="0" fontId="5" fillId="0" borderId="8" xfId="3" applyFont="1" applyBorder="1" applyAlignment="1">
      <alignment horizontal="center" vertical="center"/>
    </xf>
    <xf numFmtId="0" fontId="6" fillId="0" borderId="9" xfId="3" applyFont="1" applyBorder="1" applyAlignment="1">
      <alignment vertical="center"/>
    </xf>
    <xf numFmtId="0" fontId="6" fillId="0" borderId="35" xfId="3" applyFont="1" applyBorder="1" applyAlignment="1">
      <alignment vertical="center"/>
    </xf>
    <xf numFmtId="164" fontId="16" fillId="5" borderId="35" xfId="2" applyNumberFormat="1" applyFont="1" applyFill="1" applyBorder="1"/>
    <xf numFmtId="0" fontId="1" fillId="2" borderId="0" xfId="1" applyFill="1" applyBorder="1" applyAlignment="1">
      <alignment vertical="center"/>
    </xf>
    <xf numFmtId="0" fontId="8" fillId="2" borderId="0" xfId="2" applyFill="1" applyBorder="1" applyAlignment="1">
      <alignment vertical="center"/>
    </xf>
    <xf numFmtId="0" fontId="16" fillId="2" borderId="0" xfId="2" applyFont="1" applyFill="1" applyBorder="1" applyAlignment="1">
      <alignment vertical="center"/>
    </xf>
    <xf numFmtId="0" fontId="7" fillId="0" borderId="24" xfId="3" applyFont="1" applyBorder="1" applyAlignment="1">
      <alignment horizontal="center" vertical="center"/>
    </xf>
    <xf numFmtId="0" fontId="7" fillId="0" borderId="26" xfId="3" applyFont="1" applyBorder="1" applyAlignment="1">
      <alignment horizontal="center" vertical="center"/>
    </xf>
    <xf numFmtId="0" fontId="0" fillId="2" borderId="0" xfId="0" applyFill="1" applyBorder="1"/>
    <xf numFmtId="10" fontId="5" fillId="7" borderId="9" xfId="20" applyNumberFormat="1" applyFont="1" applyFill="1" applyBorder="1" applyAlignment="1">
      <alignment vertical="center"/>
    </xf>
    <xf numFmtId="10" fontId="5" fillId="7" borderId="10" xfId="20" applyNumberFormat="1" applyFont="1" applyFill="1" applyBorder="1" applyAlignment="1">
      <alignment vertical="center"/>
    </xf>
    <xf numFmtId="0" fontId="38" fillId="0" borderId="0" xfId="0" applyFont="1"/>
    <xf numFmtId="10" fontId="5" fillId="5" borderId="35" xfId="20" applyNumberFormat="1" applyFont="1" applyFill="1" applyBorder="1" applyAlignment="1">
      <alignment vertical="center"/>
    </xf>
    <xf numFmtId="10" fontId="16" fillId="6" borderId="8" xfId="20" applyNumberFormat="1" applyFont="1" applyFill="1" applyBorder="1"/>
    <xf numFmtId="164" fontId="16" fillId="5" borderId="12" xfId="2" applyNumberFormat="1" applyFont="1" applyFill="1" applyBorder="1"/>
    <xf numFmtId="164" fontId="16" fillId="5" borderId="13" xfId="2" applyNumberFormat="1" applyFont="1" applyFill="1" applyBorder="1"/>
    <xf numFmtId="164" fontId="16" fillId="5" borderId="37" xfId="2" applyNumberFormat="1" applyFont="1" applyFill="1" applyBorder="1"/>
    <xf numFmtId="10" fontId="16" fillId="6" borderId="9" xfId="20" applyNumberFormat="1" applyFont="1" applyFill="1" applyBorder="1"/>
    <xf numFmtId="10" fontId="16" fillId="6" borderId="10" xfId="20" applyNumberFormat="1" applyFont="1" applyFill="1" applyBorder="1"/>
    <xf numFmtId="10" fontId="16" fillId="6" borderId="37" xfId="20" applyNumberFormat="1" applyFont="1" applyFill="1" applyBorder="1"/>
    <xf numFmtId="10" fontId="16" fillId="6" borderId="35" xfId="20" applyNumberFormat="1" applyFont="1" applyFill="1" applyBorder="1"/>
    <xf numFmtId="10" fontId="16" fillId="6" borderId="38" xfId="20" applyNumberFormat="1" applyFont="1" applyFill="1" applyBorder="1"/>
    <xf numFmtId="10" fontId="16" fillId="6" borderId="16" xfId="20" applyNumberFormat="1" applyFont="1" applyFill="1" applyBorder="1"/>
    <xf numFmtId="10" fontId="16" fillId="6" borderId="17" xfId="20" applyNumberFormat="1" applyFont="1" applyFill="1" applyBorder="1"/>
    <xf numFmtId="10" fontId="16" fillId="6" borderId="18" xfId="20" applyNumberFormat="1" applyFont="1" applyFill="1" applyBorder="1"/>
    <xf numFmtId="0" fontId="0" fillId="2" borderId="0" xfId="0" applyFont="1" applyFill="1" applyBorder="1"/>
    <xf numFmtId="0" fontId="8" fillId="0" borderId="40" xfId="4" applyFont="1" applyFill="1" applyBorder="1" applyAlignment="1" applyProtection="1">
      <alignment horizontal="left" vertical="top"/>
    </xf>
    <xf numFmtId="0" fontId="8" fillId="0" borderId="41" xfId="4" applyFont="1" applyFill="1" applyBorder="1" applyAlignment="1" applyProtection="1">
      <alignment horizontal="left" vertical="top"/>
    </xf>
    <xf numFmtId="0" fontId="8" fillId="0" borderId="42" xfId="4" applyFont="1" applyFill="1" applyBorder="1" applyAlignment="1" applyProtection="1">
      <alignment horizontal="left" vertical="top"/>
    </xf>
    <xf numFmtId="0" fontId="16" fillId="5" borderId="17" xfId="2" applyFont="1" applyFill="1" applyBorder="1"/>
    <xf numFmtId="0" fontId="16" fillId="5" borderId="16" xfId="2" applyFont="1" applyFill="1" applyBorder="1"/>
    <xf numFmtId="0" fontId="4" fillId="2" borderId="85" xfId="4" applyFont="1" applyFill="1" applyBorder="1" applyAlignment="1" applyProtection="1">
      <alignment horizontal="left" vertical="center"/>
    </xf>
    <xf numFmtId="0" fontId="4" fillId="2" borderId="51" xfId="4" applyFont="1" applyFill="1" applyBorder="1" applyAlignment="1" applyProtection="1">
      <alignment horizontal="left" vertical="center"/>
    </xf>
    <xf numFmtId="164" fontId="16" fillId="6" borderId="21" xfId="11" applyNumberFormat="1" applyFont="1" applyFill="1" applyBorder="1" applyAlignment="1" applyProtection="1">
      <alignment horizontal="right" vertical="center"/>
    </xf>
    <xf numFmtId="164" fontId="5" fillId="6" borderId="23" xfId="11" applyNumberFormat="1" applyFont="1" applyFill="1" applyBorder="1" applyAlignment="1" applyProtection="1">
      <alignment horizontal="right" vertical="center"/>
    </xf>
    <xf numFmtId="164" fontId="50" fillId="2" borderId="52" xfId="3" applyNumberFormat="1" applyFont="1" applyFill="1" applyBorder="1" applyAlignment="1">
      <alignment horizontal="center" vertical="center"/>
    </xf>
    <xf numFmtId="164" fontId="50" fillId="2" borderId="10" xfId="3" applyNumberFormat="1" applyFont="1" applyFill="1" applyBorder="1" applyAlignment="1">
      <alignment horizontal="center" vertical="center"/>
    </xf>
    <xf numFmtId="164" fontId="5" fillId="2" borderId="54" xfId="3" applyNumberFormat="1" applyFont="1" applyFill="1" applyBorder="1" applyAlignment="1">
      <alignment vertical="center"/>
    </xf>
    <xf numFmtId="164" fontId="5" fillId="2" borderId="38" xfId="3" applyNumberFormat="1" applyFont="1" applyFill="1" applyBorder="1" applyAlignment="1">
      <alignment vertical="center"/>
    </xf>
    <xf numFmtId="164" fontId="5" fillId="2" borderId="71" xfId="3" applyNumberFormat="1" applyFont="1" applyFill="1" applyBorder="1" applyAlignment="1">
      <alignment vertical="center"/>
    </xf>
    <xf numFmtId="164" fontId="5" fillId="2" borderId="18" xfId="3" applyNumberFormat="1" applyFont="1" applyFill="1" applyBorder="1" applyAlignment="1">
      <alignment vertical="center"/>
    </xf>
    <xf numFmtId="164" fontId="5" fillId="2" borderId="8" xfId="3" applyNumberFormat="1" applyFont="1" applyFill="1" applyBorder="1" applyAlignment="1">
      <alignment vertical="center"/>
    </xf>
    <xf numFmtId="164" fontId="5" fillId="2" borderId="10" xfId="3" applyNumberFormat="1" applyFont="1" applyFill="1" applyBorder="1" applyAlignment="1">
      <alignment vertical="center"/>
    </xf>
    <xf numFmtId="164" fontId="5" fillId="2" borderId="37" xfId="3" applyNumberFormat="1" applyFont="1" applyFill="1" applyBorder="1" applyAlignment="1">
      <alignment vertical="center"/>
    </xf>
    <xf numFmtId="0" fontId="5" fillId="2" borderId="37" xfId="3" applyFont="1" applyFill="1" applyBorder="1" applyAlignment="1" applyProtection="1">
      <alignment vertical="center"/>
    </xf>
    <xf numFmtId="0" fontId="5" fillId="2" borderId="38" xfId="3" applyFont="1" applyFill="1" applyBorder="1" applyAlignment="1" applyProtection="1">
      <alignment vertical="center"/>
    </xf>
    <xf numFmtId="0" fontId="5" fillId="2" borderId="16" xfId="3" applyFont="1" applyFill="1" applyBorder="1" applyAlignment="1" applyProtection="1">
      <alignment vertical="center"/>
    </xf>
    <xf numFmtId="0" fontId="5" fillId="2" borderId="18" xfId="3" applyFont="1" applyFill="1" applyBorder="1" applyAlignment="1" applyProtection="1">
      <alignment vertical="center"/>
    </xf>
    <xf numFmtId="0" fontId="5" fillId="2" borderId="0" xfId="3" applyFont="1" applyFill="1" applyAlignment="1" applyProtection="1">
      <alignment vertical="center"/>
    </xf>
    <xf numFmtId="0" fontId="5" fillId="2" borderId="37" xfId="3" applyFont="1" applyFill="1" applyBorder="1" applyProtection="1"/>
    <xf numFmtId="0" fontId="5" fillId="2" borderId="38" xfId="3" applyFont="1" applyFill="1" applyBorder="1" applyProtection="1"/>
    <xf numFmtId="0" fontId="5" fillId="2" borderId="16" xfId="3" applyFont="1" applyFill="1" applyBorder="1" applyProtection="1"/>
    <xf numFmtId="0" fontId="5" fillId="2" borderId="18" xfId="3" applyFont="1" applyFill="1" applyBorder="1" applyProtection="1"/>
    <xf numFmtId="0" fontId="5" fillId="2" borderId="7" xfId="3" applyFont="1" applyFill="1" applyBorder="1" applyProtection="1"/>
    <xf numFmtId="0" fontId="5" fillId="2" borderId="4" xfId="3" applyFont="1" applyFill="1" applyBorder="1" applyProtection="1"/>
    <xf numFmtId="0" fontId="5" fillId="2" borderId="0" xfId="3" applyFont="1" applyFill="1" applyProtection="1"/>
    <xf numFmtId="0" fontId="5" fillId="2" borderId="0" xfId="0" applyFont="1" applyFill="1" applyBorder="1"/>
    <xf numFmtId="164" fontId="5" fillId="2" borderId="58" xfId="3" applyNumberFormat="1" applyFont="1" applyFill="1" applyBorder="1" applyAlignment="1">
      <alignment vertical="center"/>
    </xf>
    <xf numFmtId="164" fontId="5" fillId="2" borderId="57" xfId="3" applyNumberFormat="1" applyFont="1" applyFill="1" applyBorder="1" applyAlignment="1">
      <alignment vertical="center"/>
    </xf>
    <xf numFmtId="0" fontId="16" fillId="2" borderId="0" xfId="4" applyFont="1" applyFill="1" applyAlignment="1" applyProtection="1">
      <alignment vertical="center"/>
    </xf>
    <xf numFmtId="164" fontId="50" fillId="2" borderId="8" xfId="3" applyNumberFormat="1" applyFont="1" applyFill="1" applyBorder="1" applyAlignment="1">
      <alignment horizontal="center" vertical="center"/>
    </xf>
    <xf numFmtId="164" fontId="5" fillId="2" borderId="16" xfId="3" applyNumberFormat="1" applyFont="1" applyFill="1" applyBorder="1" applyAlignment="1">
      <alignment vertical="center"/>
    </xf>
    <xf numFmtId="164" fontId="50" fillId="2" borderId="29" xfId="3" applyNumberFormat="1" applyFont="1" applyFill="1" applyBorder="1" applyAlignment="1">
      <alignment horizontal="center" vertical="center"/>
    </xf>
    <xf numFmtId="164" fontId="50" fillId="2" borderId="27" xfId="3" applyNumberFormat="1" applyFont="1" applyFill="1" applyBorder="1" applyAlignment="1">
      <alignment horizontal="center" vertical="center"/>
    </xf>
    <xf numFmtId="0" fontId="51" fillId="2" borderId="0" xfId="8" applyFont="1" applyFill="1" applyBorder="1" applyAlignment="1">
      <alignment horizontal="left" vertical="top"/>
    </xf>
    <xf numFmtId="164" fontId="5" fillId="2" borderId="52" xfId="3" applyNumberFormat="1" applyFont="1" applyFill="1" applyBorder="1" applyAlignment="1">
      <alignment vertical="center"/>
    </xf>
    <xf numFmtId="0" fontId="5" fillId="2" borderId="71" xfId="7" applyFont="1" applyFill="1" applyBorder="1"/>
    <xf numFmtId="0" fontId="5" fillId="2" borderId="18" xfId="7" applyFont="1" applyFill="1" applyBorder="1"/>
    <xf numFmtId="0" fontId="5" fillId="2" borderId="52" xfId="7" applyFont="1" applyFill="1" applyBorder="1"/>
    <xf numFmtId="0" fontId="5" fillId="2" borderId="10" xfId="7" applyFont="1" applyFill="1" applyBorder="1"/>
    <xf numFmtId="0" fontId="5" fillId="2" borderId="54" xfId="7" applyFont="1" applyFill="1" applyBorder="1"/>
    <xf numFmtId="0" fontId="5" fillId="2" borderId="38" xfId="7" applyFont="1" applyFill="1" applyBorder="1"/>
    <xf numFmtId="164" fontId="16" fillId="5" borderId="8" xfId="11" applyNumberFormat="1" applyFont="1" applyFill="1" applyBorder="1" applyAlignment="1" applyProtection="1">
      <alignment vertical="center"/>
      <protection locked="0"/>
    </xf>
    <xf numFmtId="164" fontId="16" fillId="5" borderId="37" xfId="11" applyNumberFormat="1" applyFont="1" applyFill="1" applyBorder="1" applyAlignment="1" applyProtection="1">
      <alignment vertical="center"/>
      <protection locked="0"/>
    </xf>
    <xf numFmtId="164" fontId="16" fillId="5" borderId="55" xfId="11" applyNumberFormat="1" applyFont="1" applyFill="1" applyBorder="1" applyAlignment="1" applyProtection="1">
      <alignment vertical="center"/>
      <protection locked="0"/>
    </xf>
    <xf numFmtId="0" fontId="16" fillId="2" borderId="54" xfId="4" applyFont="1" applyFill="1" applyBorder="1" applyAlignment="1" applyProtection="1"/>
    <xf numFmtId="0" fontId="16" fillId="2" borderId="38" xfId="4" applyFont="1" applyFill="1" applyBorder="1" applyAlignment="1" applyProtection="1"/>
    <xf numFmtId="0" fontId="16" fillId="2" borderId="0" xfId="11" applyFont="1" applyFill="1" applyAlignment="1" applyProtection="1">
      <alignment vertical="center"/>
    </xf>
    <xf numFmtId="0" fontId="16" fillId="2" borderId="8" xfId="4" applyFont="1" applyFill="1" applyBorder="1" applyAlignment="1" applyProtection="1"/>
    <xf numFmtId="0" fontId="16" fillId="2" borderId="10" xfId="4" applyFont="1" applyFill="1" applyBorder="1" applyAlignment="1" applyProtection="1"/>
    <xf numFmtId="0" fontId="16" fillId="2" borderId="37" xfId="4" applyFont="1" applyFill="1" applyBorder="1" applyAlignment="1" applyProtection="1"/>
    <xf numFmtId="0" fontId="16" fillId="2" borderId="16" xfId="11" applyFont="1" applyFill="1" applyBorder="1" applyAlignment="1" applyProtection="1">
      <alignment vertical="center"/>
    </xf>
    <xf numFmtId="0" fontId="16" fillId="2" borderId="18" xfId="11" applyFont="1" applyFill="1" applyBorder="1" applyAlignment="1" applyProtection="1">
      <alignment vertical="center"/>
    </xf>
    <xf numFmtId="0" fontId="17" fillId="4" borderId="6" xfId="1" applyFont="1" applyFill="1" applyBorder="1" applyAlignment="1">
      <alignment horizontal="center" vertical="center" wrapText="1"/>
    </xf>
    <xf numFmtId="164" fontId="5" fillId="2" borderId="8" xfId="1" applyNumberFormat="1" applyFont="1" applyFill="1" applyBorder="1" applyAlignment="1">
      <alignment vertical="center"/>
    </xf>
    <xf numFmtId="164" fontId="16" fillId="2" borderId="37" xfId="1" applyNumberFormat="1" applyFont="1" applyFill="1" applyBorder="1" applyAlignment="1">
      <alignment horizontal="center" vertical="center"/>
    </xf>
    <xf numFmtId="164" fontId="5" fillId="2" borderId="37" xfId="1" applyNumberFormat="1" applyFont="1" applyFill="1" applyBorder="1" applyAlignment="1">
      <alignment vertical="center"/>
    </xf>
    <xf numFmtId="0" fontId="5" fillId="2" borderId="16" xfId="1" applyFont="1" applyFill="1" applyBorder="1" applyAlignment="1">
      <alignment vertical="center"/>
    </xf>
    <xf numFmtId="0" fontId="16" fillId="2" borderId="8" xfId="2" applyFont="1" applyFill="1" applyBorder="1" applyAlignment="1">
      <alignment vertical="center"/>
    </xf>
    <xf numFmtId="0" fontId="16" fillId="2" borderId="10" xfId="2" applyFont="1" applyFill="1" applyBorder="1" applyAlignment="1">
      <alignment vertical="center"/>
    </xf>
    <xf numFmtId="0" fontId="16" fillId="2" borderId="37" xfId="2" applyFont="1" applyFill="1" applyBorder="1" applyAlignment="1">
      <alignment vertical="center"/>
    </xf>
    <xf numFmtId="0" fontId="16" fillId="2" borderId="38" xfId="2" applyFont="1" applyFill="1" applyBorder="1" applyAlignment="1">
      <alignment vertical="center"/>
    </xf>
    <xf numFmtId="0" fontId="16" fillId="2" borderId="16" xfId="2" applyFont="1" applyFill="1" applyBorder="1" applyAlignment="1">
      <alignment vertical="center"/>
    </xf>
    <xf numFmtId="0" fontId="16" fillId="2" borderId="18" xfId="2" applyFont="1" applyFill="1" applyBorder="1" applyAlignment="1">
      <alignment vertical="center"/>
    </xf>
    <xf numFmtId="0" fontId="16" fillId="2" borderId="12" xfId="2" applyFont="1" applyFill="1" applyBorder="1" applyAlignment="1">
      <alignment vertical="center"/>
    </xf>
    <xf numFmtId="0" fontId="16" fillId="2" borderId="14" xfId="2" applyFont="1" applyFill="1" applyBorder="1" applyAlignment="1">
      <alignment vertical="center"/>
    </xf>
    <xf numFmtId="164" fontId="16" fillId="2" borderId="16" xfId="3" applyNumberFormat="1" applyFont="1" applyFill="1" applyBorder="1" applyAlignment="1">
      <alignment vertical="center"/>
    </xf>
    <xf numFmtId="164" fontId="16" fillId="2" borderId="18" xfId="3" applyNumberFormat="1" applyFont="1" applyFill="1" applyBorder="1" applyAlignment="1">
      <alignment vertical="center"/>
    </xf>
    <xf numFmtId="164" fontId="16" fillId="2" borderId="0" xfId="3" applyNumberFormat="1" applyFont="1" applyFill="1" applyBorder="1" applyAlignment="1">
      <alignment vertical="center"/>
    </xf>
    <xf numFmtId="0" fontId="16" fillId="0" borderId="8" xfId="2" applyFont="1" applyFill="1" applyBorder="1" applyAlignment="1">
      <alignment vertical="center"/>
    </xf>
    <xf numFmtId="0" fontId="16" fillId="0" borderId="10" xfId="2" applyFont="1" applyFill="1" applyBorder="1" applyAlignment="1">
      <alignment vertical="center"/>
    </xf>
    <xf numFmtId="164" fontId="16" fillId="2" borderId="30" xfId="3" applyNumberFormat="1" applyFont="1" applyFill="1" applyBorder="1" applyAlignment="1">
      <alignment vertical="center"/>
    </xf>
    <xf numFmtId="164" fontId="16" fillId="2" borderId="32" xfId="3" applyNumberFormat="1" applyFont="1" applyFill="1" applyBorder="1" applyAlignment="1">
      <alignment vertical="center"/>
    </xf>
    <xf numFmtId="164" fontId="16" fillId="2" borderId="8" xfId="3" applyNumberFormat="1" applyFont="1" applyFill="1" applyBorder="1" applyAlignment="1">
      <alignment horizontal="left" vertical="center"/>
    </xf>
    <xf numFmtId="164" fontId="16" fillId="2" borderId="10" xfId="3" applyNumberFormat="1" applyFont="1" applyFill="1" applyBorder="1" applyAlignment="1">
      <alignment horizontal="center" vertical="center"/>
    </xf>
    <xf numFmtId="164" fontId="16" fillId="2" borderId="38" xfId="3" applyNumberFormat="1" applyFont="1" applyFill="1" applyBorder="1" applyAlignment="1">
      <alignment vertical="center"/>
    </xf>
    <xf numFmtId="170" fontId="16" fillId="2" borderId="8" xfId="3" applyNumberFormat="1" applyFont="1" applyFill="1" applyBorder="1" applyAlignment="1">
      <alignment vertical="center"/>
    </xf>
    <xf numFmtId="170" fontId="16" fillId="2" borderId="10" xfId="3" applyNumberFormat="1" applyFont="1" applyFill="1" applyBorder="1" applyAlignment="1">
      <alignment vertical="center"/>
    </xf>
    <xf numFmtId="0" fontId="5" fillId="2" borderId="0" xfId="12" applyFont="1" applyFill="1" applyAlignment="1">
      <alignment vertical="center"/>
    </xf>
    <xf numFmtId="0" fontId="5" fillId="2" borderId="5" xfId="12" applyFont="1" applyFill="1" applyBorder="1"/>
    <xf numFmtId="0" fontId="5" fillId="2" borderId="52" xfId="12" applyFont="1" applyFill="1" applyBorder="1"/>
    <xf numFmtId="0" fontId="5" fillId="2" borderId="54" xfId="12" applyFont="1" applyFill="1" applyBorder="1"/>
    <xf numFmtId="0" fontId="5" fillId="2" borderId="71" xfId="12" applyFont="1" applyFill="1" applyBorder="1"/>
    <xf numFmtId="0" fontId="5" fillId="2" borderId="58" xfId="12" applyFont="1" applyFill="1" applyBorder="1"/>
    <xf numFmtId="0" fontId="5" fillId="2" borderId="99" xfId="12" applyFont="1" applyFill="1" applyBorder="1"/>
    <xf numFmtId="0" fontId="5" fillId="2" borderId="10" xfId="12" applyFont="1" applyFill="1" applyBorder="1"/>
    <xf numFmtId="0" fontId="5" fillId="2" borderId="38" xfId="12" applyFont="1" applyFill="1" applyBorder="1"/>
    <xf numFmtId="0" fontId="5" fillId="2" borderId="18" xfId="12" applyFont="1" applyFill="1" applyBorder="1"/>
    <xf numFmtId="0" fontId="7" fillId="0" borderId="10" xfId="12" quotePrefix="1" applyFont="1" applyFill="1" applyBorder="1" applyAlignment="1">
      <alignment horizontal="center" vertical="center"/>
    </xf>
    <xf numFmtId="166" fontId="16" fillId="2" borderId="8" xfId="12" applyNumberFormat="1" applyFont="1" applyFill="1" applyBorder="1" applyAlignment="1">
      <alignment horizontal="left" vertical="center"/>
    </xf>
    <xf numFmtId="166" fontId="16" fillId="2" borderId="10" xfId="12" applyNumberFormat="1" applyFont="1" applyFill="1" applyBorder="1" applyAlignment="1">
      <alignment horizontal="left" vertical="center"/>
    </xf>
    <xf numFmtId="166" fontId="16" fillId="2" borderId="37" xfId="12" applyNumberFormat="1" applyFont="1" applyFill="1" applyBorder="1" applyAlignment="1">
      <alignment horizontal="left" vertical="center"/>
    </xf>
    <xf numFmtId="166" fontId="16" fillId="2" borderId="38" xfId="12" applyNumberFormat="1" applyFont="1" applyFill="1" applyBorder="1" applyAlignment="1">
      <alignment horizontal="left" vertical="center"/>
    </xf>
    <xf numFmtId="166" fontId="16" fillId="2" borderId="16" xfId="12" applyNumberFormat="1" applyFont="1" applyFill="1" applyBorder="1" applyAlignment="1">
      <alignment horizontal="left" vertical="center"/>
    </xf>
    <xf numFmtId="166" fontId="16" fillId="2" borderId="18" xfId="12" applyNumberFormat="1" applyFont="1" applyFill="1" applyBorder="1" applyAlignment="1">
      <alignment horizontal="left" vertical="center"/>
    </xf>
    <xf numFmtId="0" fontId="16" fillId="2" borderId="0" xfId="11" applyFont="1" applyFill="1"/>
    <xf numFmtId="168" fontId="16" fillId="2" borderId="10" xfId="14" applyNumberFormat="1" applyFont="1" applyFill="1" applyBorder="1" applyAlignment="1" applyProtection="1">
      <alignment horizontal="left"/>
    </xf>
    <xf numFmtId="166" fontId="52" fillId="2" borderId="38" xfId="11" applyNumberFormat="1" applyFont="1" applyFill="1" applyBorder="1" applyAlignment="1">
      <alignment horizontal="left"/>
    </xf>
    <xf numFmtId="168" fontId="16" fillId="2" borderId="18" xfId="14" applyNumberFormat="1" applyFont="1" applyFill="1" applyBorder="1" applyAlignment="1" applyProtection="1">
      <alignment horizontal="left"/>
    </xf>
    <xf numFmtId="166" fontId="16" fillId="2" borderId="8" xfId="11" applyNumberFormat="1" applyFont="1" applyFill="1" applyBorder="1" applyAlignment="1">
      <alignment horizontal="left"/>
    </xf>
    <xf numFmtId="166" fontId="16" fillId="2" borderId="10" xfId="11" applyNumberFormat="1" applyFont="1" applyFill="1" applyBorder="1" applyAlignment="1">
      <alignment horizontal="left"/>
    </xf>
    <xf numFmtId="166" fontId="16" fillId="2" borderId="37" xfId="11" applyNumberFormat="1" applyFont="1" applyFill="1" applyBorder="1" applyAlignment="1">
      <alignment horizontal="left"/>
    </xf>
    <xf numFmtId="166" fontId="16" fillId="2" borderId="38" xfId="11" applyNumberFormat="1" applyFont="1" applyFill="1" applyBorder="1" applyAlignment="1">
      <alignment horizontal="left"/>
    </xf>
    <xf numFmtId="164" fontId="53" fillId="2" borderId="18" xfId="11" applyNumberFormat="1" applyFont="1" applyFill="1" applyBorder="1" applyAlignment="1" applyProtection="1">
      <alignment horizontal="left" vertical="center"/>
      <protection locked="0"/>
    </xf>
    <xf numFmtId="164" fontId="54" fillId="2" borderId="10" xfId="11" applyNumberFormat="1" applyFont="1" applyFill="1" applyBorder="1" applyAlignment="1" applyProtection="1">
      <alignment horizontal="left" vertical="center"/>
      <protection locked="0"/>
    </xf>
    <xf numFmtId="164" fontId="54" fillId="2" borderId="38" xfId="11" applyNumberFormat="1" applyFont="1" applyFill="1" applyBorder="1" applyAlignment="1" applyProtection="1">
      <alignment horizontal="left" vertical="center"/>
      <protection locked="0"/>
    </xf>
    <xf numFmtId="0" fontId="16" fillId="2" borderId="37" xfId="11" applyFont="1" applyFill="1" applyBorder="1" applyAlignment="1" applyProtection="1">
      <alignment horizontal="left"/>
      <protection locked="0"/>
    </xf>
    <xf numFmtId="0" fontId="16" fillId="2" borderId="38" xfId="11" applyFont="1" applyFill="1" applyBorder="1" applyAlignment="1" applyProtection="1">
      <alignment horizontal="left"/>
      <protection locked="0"/>
    </xf>
    <xf numFmtId="0" fontId="16" fillId="2" borderId="16" xfId="11" applyFont="1" applyFill="1" applyBorder="1" applyAlignment="1" applyProtection="1">
      <alignment horizontal="left"/>
      <protection locked="0"/>
    </xf>
    <xf numFmtId="0" fontId="16" fillId="2" borderId="18" xfId="11" applyFont="1" applyFill="1" applyBorder="1" applyAlignment="1" applyProtection="1">
      <alignment horizontal="left"/>
      <protection locked="0"/>
    </xf>
    <xf numFmtId="169" fontId="5" fillId="2" borderId="8" xfId="14" applyNumberFormat="1" applyFont="1" applyFill="1" applyBorder="1" applyAlignment="1" applyProtection="1">
      <alignment horizontal="left"/>
      <protection locked="0"/>
    </xf>
    <xf numFmtId="169" fontId="5" fillId="2" borderId="10" xfId="14" applyNumberFormat="1" applyFont="1" applyFill="1" applyBorder="1" applyAlignment="1" applyProtection="1">
      <alignment horizontal="left"/>
      <protection locked="0"/>
    </xf>
    <xf numFmtId="166" fontId="5" fillId="2" borderId="37" xfId="12" applyNumberFormat="1" applyFont="1" applyFill="1" applyBorder="1" applyAlignment="1">
      <alignment horizontal="left" vertical="center"/>
    </xf>
    <xf numFmtId="166" fontId="5" fillId="2" borderId="38" xfId="12" applyNumberFormat="1" applyFont="1" applyFill="1" applyBorder="1" applyAlignment="1">
      <alignment horizontal="left" vertical="center"/>
    </xf>
    <xf numFmtId="9" fontId="5" fillId="2" borderId="37" xfId="18" applyFont="1" applyFill="1" applyBorder="1" applyAlignment="1">
      <alignment horizontal="left" vertical="center"/>
    </xf>
    <xf numFmtId="9" fontId="5" fillId="2" borderId="38" xfId="18" applyFont="1" applyFill="1" applyBorder="1" applyAlignment="1">
      <alignment horizontal="left" vertical="center"/>
    </xf>
    <xf numFmtId="0" fontId="7" fillId="2" borderId="10" xfId="12" quotePrefix="1" applyFont="1" applyFill="1" applyBorder="1" applyAlignment="1">
      <alignment horizontal="center" vertical="center"/>
    </xf>
    <xf numFmtId="0" fontId="7" fillId="2" borderId="38" xfId="12" quotePrefix="1" applyFont="1" applyFill="1" applyBorder="1" applyAlignment="1">
      <alignment horizontal="center" vertical="center"/>
    </xf>
    <xf numFmtId="0" fontId="7" fillId="2" borderId="18" xfId="12" quotePrefix="1" applyFont="1" applyFill="1" applyBorder="1" applyAlignment="1">
      <alignment horizontal="center" vertical="center"/>
    </xf>
    <xf numFmtId="0" fontId="5" fillId="2" borderId="8" xfId="3" applyFont="1" applyFill="1" applyBorder="1" applyAlignment="1">
      <alignment horizontal="left" vertical="center"/>
    </xf>
    <xf numFmtId="0" fontId="5" fillId="2" borderId="10" xfId="3" applyFont="1" applyFill="1" applyBorder="1" applyAlignment="1">
      <alignment horizontal="left" vertical="center"/>
    </xf>
    <xf numFmtId="0" fontId="5" fillId="2" borderId="16" xfId="3" applyFont="1" applyFill="1" applyBorder="1" applyAlignment="1">
      <alignment horizontal="left" vertical="center"/>
    </xf>
    <xf numFmtId="0" fontId="5" fillId="2" borderId="18" xfId="3" applyFont="1" applyFill="1" applyBorder="1" applyAlignment="1">
      <alignment horizontal="left" vertical="center"/>
    </xf>
    <xf numFmtId="0" fontId="8" fillId="2" borderId="0" xfId="2" applyFont="1" applyFill="1" applyBorder="1" applyAlignment="1">
      <alignment horizontal="left" vertical="center"/>
    </xf>
    <xf numFmtId="0" fontId="5" fillId="2" borderId="37" xfId="3" applyFont="1" applyFill="1" applyBorder="1" applyAlignment="1">
      <alignment horizontal="left" vertical="center"/>
    </xf>
    <xf numFmtId="0" fontId="5" fillId="2" borderId="38" xfId="3" applyFont="1" applyFill="1" applyBorder="1" applyAlignment="1">
      <alignment horizontal="left" vertical="center"/>
    </xf>
    <xf numFmtId="0" fontId="16" fillId="2" borderId="0" xfId="1" applyFont="1" applyFill="1" applyAlignment="1">
      <alignment vertical="center"/>
    </xf>
    <xf numFmtId="0" fontId="16" fillId="2" borderId="0" xfId="0" applyFont="1" applyFill="1" applyAlignment="1">
      <alignment vertical="top"/>
    </xf>
    <xf numFmtId="164" fontId="50" fillId="2" borderId="52" xfId="3" applyNumberFormat="1" applyFont="1" applyFill="1" applyBorder="1" applyAlignment="1">
      <alignment horizontal="left" vertical="center"/>
    </xf>
    <xf numFmtId="164" fontId="5" fillId="2" borderId="54" xfId="3" applyNumberFormat="1" applyFont="1" applyFill="1" applyBorder="1" applyAlignment="1">
      <alignment horizontal="left" vertical="center"/>
    </xf>
    <xf numFmtId="164" fontId="5" fillId="2" borderId="71" xfId="3" applyNumberFormat="1" applyFont="1" applyFill="1" applyBorder="1" applyAlignment="1">
      <alignment horizontal="left" vertical="center"/>
    </xf>
    <xf numFmtId="164" fontId="50" fillId="2" borderId="10" xfId="3" applyNumberFormat="1" applyFont="1" applyFill="1" applyBorder="1" applyAlignment="1">
      <alignment horizontal="left" vertical="center"/>
    </xf>
    <xf numFmtId="164" fontId="5" fillId="2" borderId="38" xfId="3" applyNumberFormat="1" applyFont="1" applyFill="1" applyBorder="1" applyAlignment="1">
      <alignment horizontal="left" vertical="center"/>
    </xf>
    <xf numFmtId="164" fontId="5" fillId="2" borderId="18" xfId="3" applyNumberFormat="1" applyFont="1" applyFill="1" applyBorder="1" applyAlignment="1">
      <alignment horizontal="left" vertical="center"/>
    </xf>
    <xf numFmtId="164" fontId="16" fillId="2" borderId="10" xfId="1" applyNumberFormat="1" applyFont="1" applyFill="1" applyBorder="1" applyAlignment="1">
      <alignment horizontal="left" vertical="center"/>
    </xf>
    <xf numFmtId="164" fontId="5" fillId="2" borderId="38" xfId="1" applyNumberFormat="1" applyFont="1" applyFill="1" applyBorder="1" applyAlignment="1">
      <alignment horizontal="left" vertical="center"/>
    </xf>
    <xf numFmtId="0" fontId="5" fillId="2" borderId="18" xfId="1" applyFont="1" applyFill="1" applyBorder="1" applyAlignment="1">
      <alignment horizontal="left" vertical="center"/>
    </xf>
    <xf numFmtId="164" fontId="5" fillId="2" borderId="10" xfId="1" applyNumberFormat="1" applyFont="1" applyFill="1" applyBorder="1" applyAlignment="1">
      <alignment horizontal="left" vertical="center"/>
    </xf>
    <xf numFmtId="164" fontId="5" fillId="2" borderId="0" xfId="1" applyNumberFormat="1" applyFont="1" applyFill="1" applyBorder="1" applyAlignment="1">
      <alignment horizontal="left" vertical="center"/>
    </xf>
    <xf numFmtId="164" fontId="41" fillId="19" borderId="54" xfId="3" applyNumberFormat="1" applyFont="1" applyFill="1" applyBorder="1" applyAlignment="1">
      <alignment vertical="center"/>
    </xf>
    <xf numFmtId="0" fontId="41" fillId="2" borderId="54" xfId="3" applyFont="1" applyFill="1" applyBorder="1" applyAlignment="1">
      <alignment vertical="center"/>
    </xf>
    <xf numFmtId="164" fontId="41" fillId="19" borderId="71" xfId="3" applyNumberFormat="1" applyFont="1" applyFill="1" applyBorder="1" applyAlignment="1">
      <alignment vertical="center"/>
    </xf>
    <xf numFmtId="164" fontId="41" fillId="19" borderId="52" xfId="3" applyNumberFormat="1" applyFont="1" applyFill="1" applyBorder="1" applyAlignment="1">
      <alignment vertical="center"/>
    </xf>
    <xf numFmtId="0" fontId="41" fillId="2" borderId="71" xfId="3" applyFont="1" applyFill="1" applyBorder="1" applyAlignment="1">
      <alignment vertical="center"/>
    </xf>
    <xf numFmtId="164" fontId="41" fillId="19" borderId="38" xfId="3" applyNumberFormat="1" applyFont="1" applyFill="1" applyBorder="1" applyAlignment="1">
      <alignment vertical="center"/>
    </xf>
    <xf numFmtId="0" fontId="41" fillId="2" borderId="38" xfId="3" applyFont="1" applyFill="1" applyBorder="1" applyAlignment="1">
      <alignment vertical="center"/>
    </xf>
    <xf numFmtId="164" fontId="41" fillId="19" borderId="18" xfId="3" applyNumberFormat="1" applyFont="1" applyFill="1" applyBorder="1" applyAlignment="1">
      <alignment vertical="center"/>
    </xf>
    <xf numFmtId="164" fontId="41" fillId="19" borderId="10" xfId="3" applyNumberFormat="1" applyFont="1" applyFill="1" applyBorder="1" applyAlignment="1">
      <alignment vertical="center"/>
    </xf>
    <xf numFmtId="0" fontId="41" fillId="2" borderId="18" xfId="3" applyFont="1" applyFill="1" applyBorder="1" applyAlignment="1">
      <alignment vertical="center"/>
    </xf>
    <xf numFmtId="0" fontId="41" fillId="2" borderId="0" xfId="3" applyFont="1" applyFill="1" applyBorder="1" applyAlignment="1">
      <alignment vertical="center"/>
    </xf>
    <xf numFmtId="164" fontId="5" fillId="2" borderId="58" xfId="3" applyNumberFormat="1" applyFont="1" applyFill="1" applyBorder="1" applyAlignment="1">
      <alignment horizontal="left" vertical="center"/>
    </xf>
    <xf numFmtId="164" fontId="5" fillId="2" borderId="57" xfId="3" applyNumberFormat="1" applyFont="1" applyFill="1" applyBorder="1" applyAlignment="1">
      <alignment horizontal="left" vertical="center"/>
    </xf>
    <xf numFmtId="0" fontId="16" fillId="2" borderId="0" xfId="2" applyFont="1" applyFill="1" applyAlignment="1">
      <alignment horizontal="left" vertical="center"/>
    </xf>
    <xf numFmtId="164" fontId="5" fillId="2" borderId="52" xfId="3" applyNumberFormat="1" applyFont="1" applyFill="1" applyBorder="1" applyAlignment="1">
      <alignment horizontal="left" vertical="center"/>
    </xf>
    <xf numFmtId="164" fontId="5" fillId="2" borderId="10" xfId="3" applyNumberFormat="1" applyFont="1" applyFill="1" applyBorder="1" applyAlignment="1">
      <alignment horizontal="left" vertical="center"/>
    </xf>
    <xf numFmtId="164" fontId="16" fillId="2" borderId="52" xfId="3" applyNumberFormat="1" applyFont="1" applyFill="1" applyBorder="1" applyAlignment="1">
      <alignment horizontal="left" vertical="center"/>
    </xf>
    <xf numFmtId="164" fontId="16" fillId="2" borderId="10" xfId="3" applyNumberFormat="1" applyFont="1" applyFill="1" applyBorder="1" applyAlignment="1">
      <alignment horizontal="left" vertical="center"/>
    </xf>
    <xf numFmtId="164" fontId="50" fillId="2" borderId="8" xfId="3" applyNumberFormat="1" applyFont="1" applyFill="1" applyBorder="1" applyAlignment="1">
      <alignment horizontal="left" vertical="center"/>
    </xf>
    <xf numFmtId="164" fontId="5" fillId="2" borderId="37" xfId="3" applyNumberFormat="1" applyFont="1" applyFill="1" applyBorder="1" applyAlignment="1">
      <alignment horizontal="left" vertical="center"/>
    </xf>
    <xf numFmtId="164" fontId="5" fillId="2" borderId="16" xfId="3" applyNumberFormat="1" applyFont="1" applyFill="1" applyBorder="1" applyAlignment="1">
      <alignment horizontal="left" vertical="center"/>
    </xf>
    <xf numFmtId="0" fontId="5" fillId="2" borderId="0" xfId="3" applyFont="1" applyFill="1" applyAlignment="1" applyProtection="1">
      <alignment horizontal="left" vertical="center"/>
    </xf>
    <xf numFmtId="164" fontId="5" fillId="2" borderId="8" xfId="3" applyNumberFormat="1" applyFont="1" applyFill="1" applyBorder="1" applyAlignment="1">
      <alignment horizontal="left" vertical="center"/>
    </xf>
    <xf numFmtId="164" fontId="41" fillId="19" borderId="54" xfId="3" applyNumberFormat="1" applyFont="1" applyFill="1" applyBorder="1" applyAlignment="1">
      <alignment horizontal="left" vertical="center"/>
    </xf>
    <xf numFmtId="0" fontId="41" fillId="2" borderId="54" xfId="3" applyFont="1" applyFill="1" applyBorder="1" applyAlignment="1">
      <alignment horizontal="left" vertical="center"/>
    </xf>
    <xf numFmtId="164" fontId="41" fillId="19" borderId="71" xfId="3" applyNumberFormat="1" applyFont="1" applyFill="1" applyBorder="1" applyAlignment="1">
      <alignment horizontal="left" vertical="center"/>
    </xf>
    <xf numFmtId="164" fontId="41" fillId="19" borderId="52" xfId="3" applyNumberFormat="1" applyFont="1" applyFill="1" applyBorder="1" applyAlignment="1">
      <alignment horizontal="left" vertical="center"/>
    </xf>
    <xf numFmtId="0" fontId="41" fillId="2" borderId="71" xfId="3" applyFont="1" applyFill="1" applyBorder="1" applyAlignment="1">
      <alignment horizontal="left" vertical="center"/>
    </xf>
    <xf numFmtId="164" fontId="41" fillId="19" borderId="38" xfId="3" applyNumberFormat="1" applyFont="1" applyFill="1" applyBorder="1" applyAlignment="1">
      <alignment horizontal="left" vertical="center"/>
    </xf>
    <xf numFmtId="0" fontId="41" fillId="2" borderId="38" xfId="3" applyFont="1" applyFill="1" applyBorder="1" applyAlignment="1">
      <alignment horizontal="left" vertical="center"/>
    </xf>
    <xf numFmtId="164" fontId="41" fillId="19" borderId="18" xfId="3" applyNumberFormat="1" applyFont="1" applyFill="1" applyBorder="1" applyAlignment="1">
      <alignment horizontal="left" vertical="center"/>
    </xf>
    <xf numFmtId="164" fontId="41" fillId="19" borderId="10" xfId="3" applyNumberFormat="1" applyFont="1" applyFill="1" applyBorder="1" applyAlignment="1">
      <alignment horizontal="left" vertical="center"/>
    </xf>
    <xf numFmtId="0" fontId="41" fillId="2" borderId="18" xfId="3" applyFont="1" applyFill="1" applyBorder="1" applyAlignment="1">
      <alignment horizontal="left" vertical="center"/>
    </xf>
    <xf numFmtId="0" fontId="4" fillId="4" borderId="4" xfId="4" applyFont="1" applyFill="1" applyBorder="1" applyAlignment="1" applyProtection="1">
      <alignment vertical="center"/>
    </xf>
    <xf numFmtId="0" fontId="5" fillId="2" borderId="0" xfId="3" applyFont="1" applyFill="1" applyBorder="1" applyAlignment="1">
      <alignment horizontal="center" vertical="center"/>
    </xf>
    <xf numFmtId="0" fontId="5" fillId="2" borderId="0" xfId="3" applyFont="1" applyFill="1" applyAlignment="1">
      <alignment horizontal="left" vertical="center"/>
    </xf>
    <xf numFmtId="0" fontId="6" fillId="2" borderId="0" xfId="0" applyFont="1" applyFill="1" applyProtection="1"/>
    <xf numFmtId="0" fontId="28" fillId="2" borderId="0" xfId="11" applyFont="1" applyFill="1" applyAlignment="1" applyProtection="1">
      <alignment vertical="center"/>
    </xf>
    <xf numFmtId="0" fontId="4" fillId="4" borderId="7" xfId="1" applyFont="1" applyFill="1" applyBorder="1" applyAlignment="1" applyProtection="1">
      <alignment horizontal="center" vertical="center"/>
    </xf>
    <xf numFmtId="2" fontId="5" fillId="0" borderId="37" xfId="1" applyNumberFormat="1" applyFont="1" applyBorder="1" applyAlignment="1">
      <alignment horizontal="center" vertical="center"/>
    </xf>
    <xf numFmtId="2" fontId="5" fillId="0" borderId="16" xfId="1" applyNumberFormat="1" applyFont="1" applyBorder="1" applyAlignment="1">
      <alignment horizontal="center" vertical="center"/>
    </xf>
    <xf numFmtId="0" fontId="4" fillId="4" borderId="8" xfId="1" applyFont="1" applyFill="1" applyBorder="1" applyAlignment="1" applyProtection="1">
      <alignment horizontal="center" vertical="center"/>
    </xf>
    <xf numFmtId="0" fontId="49" fillId="0" borderId="0" xfId="1" applyFont="1" applyFill="1" applyBorder="1" applyAlignment="1" applyProtection="1">
      <alignment vertical="center"/>
    </xf>
    <xf numFmtId="0" fontId="7" fillId="0" borderId="13" xfId="7" applyFont="1" applyBorder="1"/>
    <xf numFmtId="0" fontId="7" fillId="0" borderId="13" xfId="7" applyFont="1" applyBorder="1" applyAlignment="1">
      <alignment horizontal="center"/>
    </xf>
    <xf numFmtId="0" fontId="7" fillId="0" borderId="28" xfId="7" applyFont="1" applyBorder="1" applyAlignment="1">
      <alignment horizontal="center"/>
    </xf>
    <xf numFmtId="164" fontId="16" fillId="5" borderId="12" xfId="11" applyNumberFormat="1" applyFont="1" applyFill="1" applyBorder="1" applyAlignment="1" applyProtection="1">
      <alignment vertical="center"/>
      <protection locked="0"/>
    </xf>
    <xf numFmtId="164" fontId="5" fillId="2" borderId="99" xfId="3" applyNumberFormat="1" applyFont="1" applyFill="1" applyBorder="1" applyAlignment="1">
      <alignment vertical="center"/>
    </xf>
    <xf numFmtId="164" fontId="5" fillId="2" borderId="14" xfId="3" applyNumberFormat="1" applyFont="1" applyFill="1" applyBorder="1" applyAlignment="1">
      <alignment vertical="center"/>
    </xf>
    <xf numFmtId="0" fontId="1" fillId="2" borderId="51" xfId="7" applyFill="1" applyBorder="1"/>
    <xf numFmtId="164" fontId="50" fillId="2" borderId="51" xfId="3" applyNumberFormat="1" applyFont="1" applyFill="1" applyBorder="1" applyAlignment="1">
      <alignment horizontal="center" vertical="center"/>
    </xf>
    <xf numFmtId="0" fontId="7" fillId="2" borderId="50" xfId="7" applyFont="1" applyFill="1" applyBorder="1"/>
    <xf numFmtId="0" fontId="7" fillId="2" borderId="51" xfId="7" applyFont="1" applyFill="1" applyBorder="1" applyAlignment="1">
      <alignment horizontal="center"/>
    </xf>
    <xf numFmtId="0" fontId="4" fillId="4" borderId="53" xfId="1" applyFont="1" applyFill="1" applyBorder="1" applyAlignment="1" applyProtection="1">
      <alignment vertical="center"/>
    </xf>
    <xf numFmtId="0" fontId="8" fillId="0" borderId="22" xfId="11" applyFont="1" applyFill="1" applyBorder="1" applyAlignment="1" applyProtection="1">
      <alignment horizontal="left" vertical="center"/>
    </xf>
    <xf numFmtId="0" fontId="8" fillId="0" borderId="67" xfId="11" applyFont="1" applyFill="1" applyBorder="1" applyAlignment="1" applyProtection="1">
      <alignment horizontal="left" vertical="center"/>
    </xf>
    <xf numFmtId="0" fontId="8" fillId="0" borderId="67" xfId="11" applyFont="1" applyBorder="1" applyAlignment="1" applyProtection="1"/>
    <xf numFmtId="0" fontId="8" fillId="0" borderId="23" xfId="11" applyFont="1" applyBorder="1" applyAlignment="1" applyProtection="1">
      <alignment wrapText="1"/>
    </xf>
    <xf numFmtId="0" fontId="4" fillId="4" borderId="39" xfId="1" applyFont="1" applyFill="1" applyBorder="1" applyAlignment="1" applyProtection="1">
      <alignment horizontal="center" vertical="center"/>
    </xf>
    <xf numFmtId="0" fontId="48" fillId="3" borderId="0" xfId="1" applyFont="1" applyFill="1" applyBorder="1" applyAlignment="1">
      <alignment horizontal="right" vertical="center"/>
    </xf>
    <xf numFmtId="0" fontId="6" fillId="2" borderId="0" xfId="0" applyFont="1" applyFill="1" applyBorder="1" applyAlignment="1" applyProtection="1">
      <alignment horizontal="center"/>
    </xf>
    <xf numFmtId="0" fontId="31" fillId="2" borderId="0" xfId="11" applyFont="1" applyFill="1" applyBorder="1" applyAlignment="1" applyProtection="1">
      <alignment horizontal="left" vertical="center"/>
    </xf>
    <xf numFmtId="0" fontId="6" fillId="2" borderId="0" xfId="0" applyFont="1" applyFill="1" applyBorder="1" applyProtection="1"/>
    <xf numFmtId="164" fontId="8" fillId="2" borderId="0" xfId="11" applyNumberFormat="1" applyFont="1" applyFill="1" applyBorder="1" applyAlignment="1" applyProtection="1">
      <alignment vertical="center"/>
    </xf>
    <xf numFmtId="0" fontId="8" fillId="2" borderId="0" xfId="11" applyFont="1" applyFill="1" applyBorder="1" applyAlignment="1" applyProtection="1">
      <alignment wrapText="1"/>
    </xf>
    <xf numFmtId="0" fontId="8" fillId="2" borderId="0" xfId="11" applyFont="1" applyFill="1" applyBorder="1" applyAlignment="1" applyProtection="1"/>
    <xf numFmtId="0" fontId="11" fillId="2" borderId="0" xfId="1" applyFont="1" applyFill="1" applyBorder="1" applyAlignment="1" applyProtection="1">
      <alignment horizontal="center" vertical="center"/>
    </xf>
    <xf numFmtId="0" fontId="31" fillId="2" borderId="0" xfId="1" applyFont="1" applyFill="1" applyBorder="1" applyAlignment="1" applyProtection="1">
      <alignment vertical="center"/>
    </xf>
    <xf numFmtId="0" fontId="31" fillId="2" borderId="0" xfId="1" applyFont="1" applyFill="1" applyBorder="1" applyAlignment="1" applyProtection="1">
      <alignment horizontal="center" vertical="center"/>
    </xf>
    <xf numFmtId="0" fontId="1" fillId="2" borderId="0" xfId="0" applyFont="1" applyFill="1" applyBorder="1" applyProtection="1"/>
    <xf numFmtId="164" fontId="8" fillId="5" borderId="11" xfId="11" applyNumberFormat="1" applyFont="1" applyFill="1" applyBorder="1" applyAlignment="1" applyProtection="1">
      <alignment vertical="center"/>
      <protection locked="0"/>
    </xf>
    <xf numFmtId="164" fontId="8" fillId="5" borderId="19" xfId="11" applyNumberFormat="1" applyFont="1" applyFill="1" applyBorder="1" applyAlignment="1" applyProtection="1">
      <alignment vertical="center"/>
      <protection locked="0"/>
    </xf>
    <xf numFmtId="164" fontId="8" fillId="18" borderId="7" xfId="11" applyNumberFormat="1" applyFont="1" applyFill="1" applyBorder="1" applyAlignment="1" applyProtection="1">
      <alignment vertical="center"/>
    </xf>
    <xf numFmtId="164" fontId="8" fillId="18" borderId="3" xfId="11" applyNumberFormat="1" applyFont="1" applyFill="1" applyBorder="1" applyAlignment="1" applyProtection="1">
      <alignment vertical="center"/>
    </xf>
    <xf numFmtId="164" fontId="8" fillId="18" borderId="4" xfId="11" applyNumberFormat="1" applyFont="1" applyFill="1" applyBorder="1" applyAlignment="1" applyProtection="1">
      <alignment vertical="center"/>
    </xf>
    <xf numFmtId="0" fontId="5" fillId="2" borderId="8" xfId="0" applyFont="1" applyFill="1" applyBorder="1" applyAlignment="1" applyProtection="1">
      <alignment horizontal="left"/>
    </xf>
    <xf numFmtId="0" fontId="5" fillId="2" borderId="10" xfId="0" applyFont="1" applyFill="1" applyBorder="1" applyAlignment="1" applyProtection="1">
      <alignment horizontal="left"/>
    </xf>
    <xf numFmtId="0" fontId="5" fillId="2" borderId="37" xfId="0" applyFont="1" applyFill="1" applyBorder="1" applyAlignment="1" applyProtection="1">
      <alignment horizontal="left"/>
    </xf>
    <xf numFmtId="0" fontId="5" fillId="2" borderId="38" xfId="0" applyFont="1" applyFill="1" applyBorder="1" applyAlignment="1" applyProtection="1">
      <alignment horizontal="left"/>
    </xf>
    <xf numFmtId="0" fontId="5" fillId="2" borderId="16" xfId="0" applyFont="1" applyFill="1" applyBorder="1" applyAlignment="1" applyProtection="1">
      <alignment horizontal="left"/>
    </xf>
    <xf numFmtId="0" fontId="5" fillId="2" borderId="18" xfId="0" applyFont="1" applyFill="1" applyBorder="1" applyAlignment="1" applyProtection="1">
      <alignment horizontal="left"/>
    </xf>
    <xf numFmtId="0" fontId="8" fillId="0" borderId="12" xfId="4" quotePrefix="1" applyNumberFormat="1" applyFont="1" applyFill="1" applyBorder="1" applyAlignment="1" applyProtection="1">
      <alignment horizontal="center" vertical="top"/>
    </xf>
    <xf numFmtId="0" fontId="8" fillId="0" borderId="83" xfId="4" quotePrefix="1" applyNumberFormat="1" applyFont="1" applyFill="1" applyBorder="1" applyAlignment="1" applyProtection="1">
      <alignment horizontal="center" vertical="top"/>
    </xf>
    <xf numFmtId="0" fontId="8" fillId="0" borderId="37" xfId="4" quotePrefix="1" applyNumberFormat="1" applyFont="1" applyFill="1" applyBorder="1" applyAlignment="1" applyProtection="1">
      <alignment horizontal="center" vertical="top"/>
    </xf>
    <xf numFmtId="0" fontId="7" fillId="0" borderId="9" xfId="26" applyFont="1" applyBorder="1" applyAlignment="1">
      <alignment horizontal="center" vertical="center"/>
    </xf>
    <xf numFmtId="0" fontId="7" fillId="0" borderId="10" xfId="26" applyFont="1" applyBorder="1" applyAlignment="1">
      <alignment horizontal="center" vertical="center"/>
    </xf>
    <xf numFmtId="164" fontId="5" fillId="5" borderId="90" xfId="26" applyNumberFormat="1" applyFont="1" applyFill="1" applyBorder="1" applyAlignment="1">
      <alignment vertical="center"/>
    </xf>
    <xf numFmtId="164" fontId="5" fillId="5" borderId="82" xfId="26" applyNumberFormat="1" applyFont="1" applyFill="1" applyBorder="1" applyAlignment="1">
      <alignment vertical="center"/>
    </xf>
    <xf numFmtId="164" fontId="5" fillId="6" borderId="10" xfId="26" applyNumberFormat="1" applyFont="1" applyFill="1" applyBorder="1" applyAlignment="1">
      <alignment vertical="center"/>
    </xf>
    <xf numFmtId="0" fontId="7" fillId="0" borderId="35" xfId="26" applyFont="1" applyBorder="1" applyAlignment="1">
      <alignment horizontal="center" vertical="center"/>
    </xf>
    <xf numFmtId="0" fontId="7" fillId="0" borderId="38" xfId="26" applyFont="1" applyBorder="1" applyAlignment="1">
      <alignment horizontal="center" vertical="center"/>
    </xf>
    <xf numFmtId="164" fontId="5" fillId="2" borderId="5" xfId="26" applyNumberFormat="1" applyFont="1" applyFill="1" applyBorder="1" applyAlignment="1">
      <alignment vertical="center"/>
    </xf>
    <xf numFmtId="164" fontId="5" fillId="2" borderId="36" xfId="26" applyNumberFormat="1" applyFont="1" applyFill="1" applyBorder="1" applyAlignment="1">
      <alignment vertical="center"/>
    </xf>
    <xf numFmtId="164" fontId="5" fillId="2" borderId="1" xfId="26" applyNumberFormat="1" applyFont="1" applyFill="1" applyBorder="1" applyAlignment="1">
      <alignment vertical="center"/>
    </xf>
    <xf numFmtId="164" fontId="5" fillId="6" borderId="67" xfId="26" applyNumberFormat="1" applyFont="1" applyFill="1" applyBorder="1" applyAlignment="1">
      <alignment horizontal="right" vertical="center"/>
    </xf>
    <xf numFmtId="164" fontId="5" fillId="6" borderId="14" xfId="26" applyNumberFormat="1" applyFont="1" applyFill="1" applyBorder="1" applyAlignment="1">
      <alignment vertical="center"/>
    </xf>
    <xf numFmtId="164" fontId="5" fillId="6" borderId="86" xfId="26" applyNumberFormat="1" applyFont="1" applyFill="1" applyBorder="1" applyAlignment="1">
      <alignment horizontal="right" vertical="center"/>
    </xf>
    <xf numFmtId="164" fontId="5" fillId="6" borderId="59" xfId="26" applyNumberFormat="1" applyFont="1" applyFill="1" applyBorder="1" applyAlignment="1">
      <alignment horizontal="right" vertical="center"/>
    </xf>
    <xf numFmtId="164" fontId="5" fillId="6" borderId="60" xfId="26" applyNumberFormat="1" applyFont="1" applyFill="1" applyBorder="1" applyAlignment="1">
      <alignment horizontal="right" vertical="center"/>
    </xf>
    <xf numFmtId="0" fontId="7" fillId="0" borderId="17" xfId="26" applyFont="1" applyBorder="1" applyAlignment="1">
      <alignment horizontal="center" vertical="center"/>
    </xf>
    <xf numFmtId="0" fontId="7" fillId="0" borderId="18" xfId="26" applyFont="1" applyBorder="1" applyAlignment="1">
      <alignment horizontal="center" vertical="center"/>
    </xf>
    <xf numFmtId="0" fontId="5" fillId="6" borderId="23" xfId="26" applyFont="1" applyFill="1" applyBorder="1" applyAlignment="1">
      <alignment horizontal="right" vertical="center"/>
    </xf>
    <xf numFmtId="0" fontId="5" fillId="6" borderId="17" xfId="26" applyFont="1" applyFill="1" applyBorder="1" applyAlignment="1">
      <alignment horizontal="right" vertical="center"/>
    </xf>
    <xf numFmtId="164" fontId="5" fillId="6" borderId="18" xfId="26" applyNumberFormat="1" applyFont="1" applyFill="1" applyBorder="1" applyAlignment="1">
      <alignment horizontal="right" vertical="center"/>
    </xf>
    <xf numFmtId="0" fontId="4" fillId="4" borderId="4" xfId="26" applyFont="1" applyFill="1" applyBorder="1" applyAlignment="1">
      <alignment vertical="center"/>
    </xf>
    <xf numFmtId="0" fontId="4" fillId="4" borderId="27" xfId="26" applyFont="1" applyFill="1" applyBorder="1" applyAlignment="1">
      <alignment vertical="center"/>
    </xf>
    <xf numFmtId="0" fontId="6" fillId="2" borderId="9" xfId="26" applyFont="1" applyFill="1" applyBorder="1" applyAlignment="1">
      <alignment vertical="center"/>
    </xf>
    <xf numFmtId="2" fontId="5" fillId="5" borderId="21" xfId="26" applyNumberFormat="1" applyFont="1" applyFill="1" applyBorder="1" applyAlignment="1">
      <alignment horizontal="right" vertical="center"/>
    </xf>
    <xf numFmtId="2" fontId="5" fillId="5" borderId="9" xfId="26" applyNumberFormat="1" applyFont="1" applyFill="1" applyBorder="1" applyAlignment="1">
      <alignment horizontal="right" vertical="center"/>
    </xf>
    <xf numFmtId="164" fontId="5" fillId="6" borderId="10" xfId="26" applyNumberFormat="1" applyFont="1" applyFill="1" applyBorder="1" applyAlignment="1">
      <alignment horizontal="right" vertical="center"/>
    </xf>
    <xf numFmtId="0" fontId="1" fillId="2" borderId="0" xfId="26" applyFill="1" applyAlignment="1">
      <alignment vertical="center"/>
    </xf>
    <xf numFmtId="0" fontId="6" fillId="0" borderId="35" xfId="26" applyFont="1" applyBorder="1" applyAlignment="1">
      <alignment vertical="center"/>
    </xf>
    <xf numFmtId="164" fontId="5" fillId="5" borderId="35" xfId="26" applyNumberFormat="1" applyFont="1" applyFill="1" applyBorder="1" applyAlignment="1">
      <alignment vertical="center"/>
    </xf>
    <xf numFmtId="164" fontId="5" fillId="6" borderId="38" xfId="26" applyNumberFormat="1" applyFont="1" applyFill="1" applyBorder="1" applyAlignment="1">
      <alignment vertical="center"/>
    </xf>
    <xf numFmtId="2" fontId="5" fillId="5" borderId="67" xfId="26" applyNumberFormat="1" applyFont="1" applyFill="1" applyBorder="1" applyAlignment="1">
      <alignment horizontal="right" vertical="center"/>
    </xf>
    <xf numFmtId="2" fontId="5" fillId="5" borderId="35" xfId="26" applyNumberFormat="1" applyFont="1" applyFill="1" applyBorder="1" applyAlignment="1">
      <alignment horizontal="right" vertical="center"/>
    </xf>
    <xf numFmtId="0" fontId="6" fillId="0" borderId="17" xfId="26" applyFont="1" applyBorder="1" applyAlignment="1">
      <alignment vertical="center"/>
    </xf>
    <xf numFmtId="164" fontId="5" fillId="5" borderId="23" xfId="26" applyNumberFormat="1" applyFont="1" applyFill="1" applyBorder="1" applyAlignment="1">
      <alignment vertical="center"/>
    </xf>
    <xf numFmtId="164" fontId="5" fillId="5" borderId="17" xfId="26" applyNumberFormat="1" applyFont="1" applyFill="1" applyBorder="1" applyAlignment="1">
      <alignment vertical="center"/>
    </xf>
    <xf numFmtId="164" fontId="5" fillId="6" borderId="18" xfId="26" applyNumberFormat="1" applyFont="1" applyFill="1" applyBorder="1" applyAlignment="1">
      <alignment vertical="center"/>
    </xf>
    <xf numFmtId="0" fontId="5" fillId="0" borderId="8" xfId="26" applyFont="1" applyBorder="1" applyAlignment="1">
      <alignment horizontal="center" vertical="center"/>
    </xf>
    <xf numFmtId="0" fontId="6" fillId="0" borderId="9" xfId="26" applyFont="1" applyBorder="1" applyAlignment="1">
      <alignment vertical="center"/>
    </xf>
    <xf numFmtId="0" fontId="7" fillId="0" borderId="24" xfId="26" applyFont="1" applyBorder="1" applyAlignment="1">
      <alignment horizontal="center" vertical="center"/>
    </xf>
    <xf numFmtId="170" fontId="5" fillId="6" borderId="10" xfId="26" applyNumberFormat="1" applyFont="1" applyFill="1" applyBorder="1" applyAlignment="1">
      <alignment horizontal="right" vertical="center"/>
    </xf>
    <xf numFmtId="0" fontId="5" fillId="0" borderId="37" xfId="26" applyFont="1" applyBorder="1" applyAlignment="1">
      <alignment horizontal="center" vertical="center"/>
    </xf>
    <xf numFmtId="0" fontId="7" fillId="0" borderId="40" xfId="26" applyFont="1" applyBorder="1" applyAlignment="1">
      <alignment horizontal="center" vertical="center"/>
    </xf>
    <xf numFmtId="170" fontId="5" fillId="6" borderId="38" xfId="26" applyNumberFormat="1" applyFont="1" applyFill="1" applyBorder="1" applyAlignment="1">
      <alignment horizontal="right" vertical="center"/>
    </xf>
    <xf numFmtId="0" fontId="5" fillId="0" borderId="16" xfId="26" applyFont="1" applyBorder="1" applyAlignment="1">
      <alignment horizontal="center" vertical="center"/>
    </xf>
    <xf numFmtId="0" fontId="7" fillId="0" borderId="26" xfId="26" applyFont="1" applyBorder="1" applyAlignment="1">
      <alignment horizontal="center" vertical="center"/>
    </xf>
    <xf numFmtId="2" fontId="5" fillId="6" borderId="18" xfId="26" applyNumberFormat="1" applyFont="1" applyFill="1" applyBorder="1" applyAlignment="1">
      <alignment horizontal="right" vertical="center"/>
    </xf>
    <xf numFmtId="0" fontId="5" fillId="2" borderId="0" xfId="26" applyFont="1" applyFill="1" applyBorder="1" applyAlignment="1">
      <alignment horizontal="right" vertical="center"/>
    </xf>
    <xf numFmtId="164" fontId="5" fillId="2" borderId="0" xfId="26" applyNumberFormat="1" applyFont="1" applyFill="1" applyBorder="1" applyAlignment="1">
      <alignment vertical="center"/>
    </xf>
    <xf numFmtId="1" fontId="5" fillId="2" borderId="0" xfId="26" applyNumberFormat="1" applyFont="1" applyFill="1" applyBorder="1" applyAlignment="1">
      <alignment vertical="center"/>
    </xf>
    <xf numFmtId="0" fontId="6" fillId="2" borderId="13" xfId="26" applyFont="1" applyFill="1" applyBorder="1" applyAlignment="1">
      <alignment vertical="center"/>
    </xf>
    <xf numFmtId="2" fontId="5" fillId="6" borderId="35" xfId="26" applyNumberFormat="1" applyFont="1" applyFill="1" applyBorder="1" applyAlignment="1">
      <alignment horizontal="right" vertical="center"/>
    </xf>
    <xf numFmtId="0" fontId="5" fillId="0" borderId="55" xfId="26" applyFont="1" applyBorder="1" applyAlignment="1">
      <alignment horizontal="center" vertical="center"/>
    </xf>
    <xf numFmtId="0" fontId="6" fillId="0" borderId="56" xfId="26" applyFont="1" applyBorder="1" applyAlignment="1">
      <alignment vertical="center"/>
    </xf>
    <xf numFmtId="0" fontId="7" fillId="0" borderId="56" xfId="26" applyFont="1" applyBorder="1" applyAlignment="1">
      <alignment horizontal="center" vertical="center"/>
    </xf>
    <xf numFmtId="0" fontId="7" fillId="0" borderId="57" xfId="26" applyFont="1" applyBorder="1" applyAlignment="1">
      <alignment horizontal="center" vertical="center"/>
    </xf>
    <xf numFmtId="2" fontId="5" fillId="6" borderId="9" xfId="26" applyNumberFormat="1" applyFont="1" applyFill="1" applyBorder="1" applyAlignment="1">
      <alignment horizontal="right" vertical="center"/>
    </xf>
    <xf numFmtId="2" fontId="5" fillId="6" borderId="10" xfId="26" applyNumberFormat="1" applyFont="1" applyFill="1" applyBorder="1" applyAlignment="1">
      <alignment horizontal="right" vertical="center"/>
    </xf>
    <xf numFmtId="2" fontId="5" fillId="6" borderId="38" xfId="26" applyNumberFormat="1" applyFont="1" applyFill="1" applyBorder="1" applyAlignment="1">
      <alignment horizontal="right" vertical="center"/>
    </xf>
    <xf numFmtId="2" fontId="5" fillId="6" borderId="17" xfId="26" applyNumberFormat="1" applyFont="1" applyFill="1" applyBorder="1" applyAlignment="1">
      <alignment horizontal="right" vertical="center"/>
    </xf>
    <xf numFmtId="0" fontId="5" fillId="5" borderId="53" xfId="26" applyFont="1" applyFill="1" applyBorder="1" applyAlignment="1">
      <alignment horizontal="right" vertical="center"/>
    </xf>
    <xf numFmtId="2" fontId="5" fillId="6" borderId="66" xfId="26" applyNumberFormat="1" applyFont="1" applyFill="1" applyBorder="1" applyAlignment="1">
      <alignment horizontal="right" vertical="center"/>
    </xf>
    <xf numFmtId="2" fontId="5" fillId="6" borderId="21" xfId="26" applyNumberFormat="1" applyFont="1" applyFill="1" applyBorder="1" applyAlignment="1">
      <alignment horizontal="right" vertical="center"/>
    </xf>
    <xf numFmtId="2" fontId="5" fillId="6" borderId="67" xfId="26" applyNumberFormat="1" applyFont="1" applyFill="1" applyBorder="1" applyAlignment="1">
      <alignment horizontal="right" vertical="center"/>
    </xf>
    <xf numFmtId="2" fontId="5" fillId="6" borderId="23" xfId="26" applyNumberFormat="1" applyFont="1" applyFill="1" applyBorder="1" applyAlignment="1">
      <alignment horizontal="right" vertical="center"/>
    </xf>
    <xf numFmtId="164" fontId="5" fillId="2" borderId="52" xfId="26" applyNumberFormat="1" applyFont="1" applyFill="1" applyBorder="1" applyAlignment="1">
      <alignment horizontal="left" vertical="center"/>
    </xf>
    <xf numFmtId="164" fontId="5" fillId="2" borderId="54" xfId="26" applyNumberFormat="1" applyFont="1" applyFill="1" applyBorder="1" applyAlignment="1">
      <alignment horizontal="left" vertical="center"/>
    </xf>
    <xf numFmtId="164" fontId="5" fillId="2" borderId="71" xfId="26" applyNumberFormat="1" applyFont="1" applyFill="1" applyBorder="1" applyAlignment="1">
      <alignment horizontal="left" vertical="center"/>
    </xf>
    <xf numFmtId="164" fontId="5" fillId="2" borderId="10" xfId="26" applyNumberFormat="1" applyFont="1" applyFill="1" applyBorder="1" applyAlignment="1">
      <alignment horizontal="left" vertical="center"/>
    </xf>
    <xf numFmtId="164" fontId="5" fillId="2" borderId="38" xfId="26" applyNumberFormat="1" applyFont="1" applyFill="1" applyBorder="1" applyAlignment="1">
      <alignment horizontal="left" vertical="center"/>
    </xf>
    <xf numFmtId="164" fontId="5" fillId="2" borderId="18" xfId="26" applyNumberFormat="1" applyFont="1" applyFill="1" applyBorder="1" applyAlignment="1">
      <alignment horizontal="left" vertical="center"/>
    </xf>
    <xf numFmtId="0" fontId="7" fillId="0" borderId="38" xfId="26" quotePrefix="1" applyFont="1" applyBorder="1" applyAlignment="1">
      <alignment horizontal="center" vertical="center"/>
    </xf>
    <xf numFmtId="0" fontId="7" fillId="0" borderId="18" xfId="26" quotePrefix="1" applyFont="1" applyBorder="1" applyAlignment="1">
      <alignment horizontal="center" vertical="center"/>
    </xf>
    <xf numFmtId="164" fontId="5" fillId="5" borderId="67" xfId="26" applyNumberFormat="1" applyFont="1" applyFill="1" applyBorder="1" applyAlignment="1">
      <alignment vertical="center"/>
    </xf>
    <xf numFmtId="0" fontId="7" fillId="0" borderId="10" xfId="26" quotePrefix="1" applyFont="1" applyBorder="1" applyAlignment="1">
      <alignment horizontal="center" vertical="center"/>
    </xf>
    <xf numFmtId="0" fontId="8" fillId="0" borderId="9" xfId="26" applyFont="1" applyBorder="1" applyAlignment="1">
      <alignment vertical="center"/>
    </xf>
    <xf numFmtId="0" fontId="5" fillId="5" borderId="21" xfId="1" applyFont="1" applyFill="1" applyBorder="1" applyAlignment="1">
      <alignment horizontal="center" vertical="center"/>
    </xf>
    <xf numFmtId="0" fontId="5" fillId="5" borderId="9" xfId="1" applyFont="1" applyFill="1" applyBorder="1" applyAlignment="1">
      <alignment horizontal="center" vertical="center"/>
    </xf>
    <xf numFmtId="164" fontId="5" fillId="7" borderId="67" xfId="26" applyNumberFormat="1" applyFont="1" applyFill="1" applyBorder="1" applyAlignment="1">
      <alignment vertical="center"/>
    </xf>
    <xf numFmtId="164" fontId="5" fillId="7" borderId="35" xfId="26" applyNumberFormat="1" applyFont="1" applyFill="1" applyBorder="1" applyAlignment="1">
      <alignment vertical="center"/>
    </xf>
    <xf numFmtId="164" fontId="5" fillId="6" borderId="67" xfId="26" applyNumberFormat="1" applyFont="1" applyFill="1" applyBorder="1" applyAlignment="1">
      <alignment vertical="center"/>
    </xf>
    <xf numFmtId="164" fontId="5" fillId="6" borderId="35" xfId="26" applyNumberFormat="1" applyFont="1" applyFill="1" applyBorder="1" applyAlignment="1">
      <alignment vertical="center"/>
    </xf>
    <xf numFmtId="164" fontId="5" fillId="6" borderId="23" xfId="26" applyNumberFormat="1" applyFont="1" applyFill="1" applyBorder="1" applyAlignment="1">
      <alignment vertical="center"/>
    </xf>
    <xf numFmtId="164" fontId="5" fillId="6" borderId="17" xfId="26" applyNumberFormat="1" applyFont="1" applyFill="1" applyBorder="1" applyAlignment="1">
      <alignment vertical="center"/>
    </xf>
    <xf numFmtId="0" fontId="5" fillId="5" borderId="8" xfId="26" applyFont="1" applyFill="1" applyBorder="1" applyAlignment="1">
      <alignment vertical="center"/>
    </xf>
    <xf numFmtId="0" fontId="5" fillId="5" borderId="9" xfId="26" applyFont="1" applyFill="1" applyBorder="1" applyAlignment="1">
      <alignment vertical="center"/>
    </xf>
    <xf numFmtId="0" fontId="5" fillId="5" borderId="37" xfId="26" applyFont="1" applyFill="1" applyBorder="1" applyAlignment="1">
      <alignment vertical="center"/>
    </xf>
    <xf numFmtId="0" fontId="5" fillId="5" borderId="35" xfId="26" applyFont="1" applyFill="1" applyBorder="1" applyAlignment="1">
      <alignment vertical="center"/>
    </xf>
    <xf numFmtId="0" fontId="5" fillId="5" borderId="16" xfId="26" applyFont="1" applyFill="1" applyBorder="1" applyAlignment="1">
      <alignment vertical="center"/>
    </xf>
    <xf numFmtId="0" fontId="5" fillId="5" borderId="17" xfId="26" applyFont="1" applyFill="1" applyBorder="1" applyAlignment="1">
      <alignment vertical="center"/>
    </xf>
    <xf numFmtId="0" fontId="14" fillId="0" borderId="35" xfId="26" applyFont="1" applyBorder="1" applyAlignment="1">
      <alignment vertical="center"/>
    </xf>
    <xf numFmtId="0" fontId="5" fillId="2" borderId="50" xfId="26" applyFont="1" applyFill="1" applyBorder="1" applyAlignment="1">
      <alignment vertical="center"/>
    </xf>
    <xf numFmtId="0" fontId="5" fillId="2" borderId="51" xfId="26" applyFont="1" applyFill="1" applyBorder="1" applyAlignment="1">
      <alignment vertical="center"/>
    </xf>
    <xf numFmtId="164" fontId="6" fillId="2" borderId="0" xfId="26" applyNumberFormat="1" applyFont="1" applyFill="1" applyBorder="1" applyAlignment="1">
      <alignment vertical="center"/>
    </xf>
    <xf numFmtId="0" fontId="5" fillId="5" borderId="22" xfId="26" applyFont="1" applyFill="1" applyBorder="1" applyAlignment="1">
      <alignment vertical="center"/>
    </xf>
    <xf numFmtId="0" fontId="5" fillId="5" borderId="23" xfId="26" applyFont="1" applyFill="1" applyBorder="1" applyAlignment="1">
      <alignment vertical="center"/>
    </xf>
    <xf numFmtId="164" fontId="50" fillId="2" borderId="52" xfId="26" applyNumberFormat="1" applyFont="1" applyFill="1" applyBorder="1" applyAlignment="1">
      <alignment horizontal="left" vertical="center"/>
    </xf>
    <xf numFmtId="164" fontId="50" fillId="2" borderId="10" xfId="26" applyNumberFormat="1" applyFont="1" applyFill="1" applyBorder="1" applyAlignment="1">
      <alignment horizontal="left" vertical="center"/>
    </xf>
    <xf numFmtId="164" fontId="5" fillId="2" borderId="0" xfId="26" applyNumberFormat="1" applyFont="1" applyFill="1" applyBorder="1" applyAlignment="1">
      <alignment horizontal="left" vertical="center"/>
    </xf>
    <xf numFmtId="0" fontId="2" fillId="3" borderId="0" xfId="26" applyFont="1" applyFill="1" applyBorder="1" applyAlignment="1">
      <alignment vertical="center"/>
    </xf>
    <xf numFmtId="0" fontId="2" fillId="3" borderId="0" xfId="26" applyFont="1" applyFill="1" applyBorder="1" applyAlignment="1">
      <alignment horizontal="right" vertical="center"/>
    </xf>
    <xf numFmtId="0" fontId="2" fillId="3" borderId="0" xfId="26" applyFont="1" applyFill="1" applyBorder="1" applyAlignment="1">
      <alignment horizontal="left" vertical="center"/>
    </xf>
    <xf numFmtId="0" fontId="3" fillId="3" borderId="0" xfId="26" applyFont="1" applyFill="1" applyBorder="1" applyAlignment="1">
      <alignment horizontal="left" vertical="center"/>
    </xf>
    <xf numFmtId="172" fontId="1" fillId="2" borderId="0" xfId="27" applyFill="1" applyBorder="1">
      <alignment vertical="top"/>
    </xf>
    <xf numFmtId="0" fontId="4" fillId="4" borderId="3" xfId="26" applyFont="1" applyFill="1" applyBorder="1" applyAlignment="1">
      <alignment horizontal="center" vertical="center" wrapText="1"/>
    </xf>
    <xf numFmtId="0" fontId="4" fillId="4" borderId="3" xfId="26" applyFont="1" applyFill="1" applyBorder="1" applyAlignment="1">
      <alignment horizontal="center" vertical="center"/>
    </xf>
    <xf numFmtId="0" fontId="4" fillId="4" borderId="4" xfId="26" applyFont="1" applyFill="1" applyBorder="1" applyAlignment="1">
      <alignment horizontal="center" vertical="center"/>
    </xf>
    <xf numFmtId="0" fontId="4" fillId="4" borderId="2" xfId="26" applyFont="1" applyFill="1" applyBorder="1" applyAlignment="1">
      <alignment horizontal="center" vertical="center" wrapText="1"/>
    </xf>
    <xf numFmtId="0" fontId="4" fillId="4" borderId="4" xfId="26" applyFont="1" applyFill="1" applyBorder="1" applyAlignment="1">
      <alignment horizontal="center" vertical="center" wrapText="1"/>
    </xf>
    <xf numFmtId="0" fontId="4" fillId="4" borderId="7" xfId="26" applyFont="1" applyFill="1" applyBorder="1" applyAlignment="1">
      <alignment horizontal="center" vertical="center"/>
    </xf>
    <xf numFmtId="164" fontId="5" fillId="6" borderId="35" xfId="26" applyNumberFormat="1" applyFont="1" applyFill="1" applyBorder="1" applyAlignment="1">
      <alignment horizontal="right" vertical="center"/>
    </xf>
    <xf numFmtId="164" fontId="5" fillId="4" borderId="10" xfId="26" applyNumberFormat="1" applyFont="1" applyFill="1" applyBorder="1" applyAlignment="1">
      <alignment vertical="center"/>
    </xf>
    <xf numFmtId="0" fontId="7" fillId="0" borderId="59" xfId="26" applyFont="1" applyBorder="1" applyAlignment="1">
      <alignment horizontal="center" vertical="center"/>
    </xf>
    <xf numFmtId="0" fontId="7" fillId="0" borderId="60" xfId="26" applyFont="1" applyBorder="1" applyAlignment="1">
      <alignment horizontal="center" vertical="center"/>
    </xf>
    <xf numFmtId="0" fontId="5" fillId="5" borderId="86" xfId="26" applyFont="1" applyFill="1" applyBorder="1" applyAlignment="1">
      <alignment vertical="center"/>
    </xf>
    <xf numFmtId="0" fontId="5" fillId="5" borderId="59" xfId="26" applyFont="1" applyFill="1" applyBorder="1" applyAlignment="1">
      <alignment vertical="center"/>
    </xf>
    <xf numFmtId="164" fontId="5" fillId="6" borderId="60" xfId="26" applyNumberFormat="1" applyFont="1" applyFill="1" applyBorder="1" applyAlignment="1">
      <alignment vertical="center"/>
    </xf>
    <xf numFmtId="0" fontId="5" fillId="5" borderId="67" xfId="26" applyFont="1" applyFill="1" applyBorder="1" applyAlignment="1">
      <alignment vertical="center"/>
    </xf>
    <xf numFmtId="164" fontId="5" fillId="5" borderId="9" xfId="26" applyNumberFormat="1" applyFont="1" applyFill="1" applyBorder="1" applyAlignment="1">
      <alignment vertical="center"/>
    </xf>
    <xf numFmtId="164" fontId="5" fillId="5" borderId="69" xfId="26" applyNumberFormat="1" applyFont="1" applyFill="1" applyBorder="1" applyAlignment="1">
      <alignment vertical="center"/>
    </xf>
    <xf numFmtId="164" fontId="5" fillId="5" borderId="56" xfId="26" applyNumberFormat="1" applyFont="1" applyFill="1" applyBorder="1" applyAlignment="1">
      <alignment vertical="center"/>
    </xf>
    <xf numFmtId="0" fontId="4" fillId="4" borderId="81" xfId="26" applyFont="1" applyFill="1" applyBorder="1" applyAlignment="1">
      <alignment horizontal="center" vertical="center"/>
    </xf>
    <xf numFmtId="164" fontId="5" fillId="5" borderId="86" xfId="26" applyNumberFormat="1" applyFont="1" applyFill="1" applyBorder="1" applyAlignment="1">
      <alignment vertical="center"/>
    </xf>
    <xf numFmtId="164" fontId="5" fillId="5" borderId="84" xfId="26" applyNumberFormat="1" applyFont="1" applyFill="1" applyBorder="1" applyAlignment="1">
      <alignment vertical="center"/>
    </xf>
    <xf numFmtId="0" fontId="1" fillId="2" borderId="20" xfId="26" applyFill="1" applyBorder="1" applyAlignment="1">
      <alignment vertical="center"/>
    </xf>
    <xf numFmtId="0" fontId="1" fillId="2" borderId="0" xfId="26" applyFill="1" applyBorder="1" applyAlignment="1">
      <alignment vertical="center"/>
    </xf>
    <xf numFmtId="0" fontId="10" fillId="2" borderId="0" xfId="26" applyNumberFormat="1" applyFont="1" applyFill="1" applyBorder="1" applyAlignment="1" applyProtection="1">
      <alignment vertical="center"/>
    </xf>
    <xf numFmtId="0" fontId="1" fillId="2" borderId="0" xfId="26" applyFill="1"/>
    <xf numFmtId="49" fontId="8" fillId="2" borderId="0" xfId="26" applyNumberFormat="1" applyFont="1" applyFill="1" applyBorder="1" applyAlignment="1" applyProtection="1">
      <alignment vertical="top" wrapText="1"/>
    </xf>
    <xf numFmtId="0" fontId="10" fillId="4" borderId="1" xfId="26" applyNumberFormat="1" applyFont="1" applyFill="1" applyBorder="1" applyAlignment="1" applyProtection="1">
      <alignment vertical="center"/>
    </xf>
    <xf numFmtId="0" fontId="8" fillId="2" borderId="0" xfId="26" applyFont="1" applyFill="1" applyBorder="1" applyAlignment="1">
      <alignment vertical="center" wrapText="1"/>
    </xf>
    <xf numFmtId="0" fontId="1" fillId="2" borderId="0" xfId="26" applyFill="1" applyProtection="1"/>
    <xf numFmtId="0" fontId="1" fillId="2" borderId="0" xfId="26" applyFill="1" applyBorder="1" applyProtection="1"/>
    <xf numFmtId="164" fontId="5" fillId="6" borderId="9" xfId="26" applyNumberFormat="1" applyFont="1" applyFill="1" applyBorder="1" applyAlignment="1">
      <alignment horizontal="right" vertical="center"/>
    </xf>
    <xf numFmtId="0" fontId="4" fillId="4" borderId="39" xfId="26" applyFont="1" applyFill="1" applyBorder="1" applyAlignment="1">
      <alignment horizontal="center" vertical="center"/>
    </xf>
    <xf numFmtId="0" fontId="7" fillId="0" borderId="84" xfId="26" applyFont="1" applyBorder="1" applyAlignment="1">
      <alignment horizontal="center" vertical="center"/>
    </xf>
    <xf numFmtId="0" fontId="5" fillId="4" borderId="21" xfId="26" applyFont="1" applyFill="1" applyBorder="1" applyAlignment="1">
      <alignment vertical="center"/>
    </xf>
    <xf numFmtId="164" fontId="5" fillId="5" borderId="21" xfId="26" applyNumberFormat="1" applyFont="1" applyFill="1" applyBorder="1" applyAlignment="1">
      <alignment vertical="center"/>
    </xf>
    <xf numFmtId="0" fontId="7" fillId="0" borderId="27" xfId="26" applyFont="1" applyBorder="1" applyAlignment="1">
      <alignment horizontal="center" vertical="center"/>
    </xf>
    <xf numFmtId="0" fontId="5" fillId="2" borderId="0" xfId="26" applyFont="1" applyFill="1" applyAlignment="1">
      <alignment horizontal="left" vertical="center"/>
    </xf>
    <xf numFmtId="164" fontId="16" fillId="2" borderId="52" xfId="26" applyNumberFormat="1" applyFont="1" applyFill="1" applyBorder="1" applyAlignment="1">
      <alignment horizontal="left" vertical="center"/>
    </xf>
    <xf numFmtId="164" fontId="50" fillId="2" borderId="54" xfId="26" applyNumberFormat="1" applyFont="1" applyFill="1" applyBorder="1" applyAlignment="1">
      <alignment horizontal="left" vertical="center"/>
    </xf>
    <xf numFmtId="164" fontId="16" fillId="2" borderId="10" xfId="26" applyNumberFormat="1" applyFont="1" applyFill="1" applyBorder="1" applyAlignment="1">
      <alignment horizontal="left" vertical="center"/>
    </xf>
    <xf numFmtId="164" fontId="50" fillId="2" borderId="38" xfId="26" applyNumberFormat="1" applyFont="1" applyFill="1" applyBorder="1" applyAlignment="1">
      <alignment horizontal="left" vertical="center"/>
    </xf>
    <xf numFmtId="0" fontId="7" fillId="0" borderId="38" xfId="3" quotePrefix="1" applyFont="1" applyBorder="1" applyAlignment="1">
      <alignment horizontal="center" vertical="center"/>
    </xf>
    <xf numFmtId="0" fontId="5" fillId="2" borderId="0" xfId="26" applyFont="1" applyFill="1" applyBorder="1" applyAlignment="1">
      <alignment horizontal="center" vertical="center"/>
    </xf>
    <xf numFmtId="0" fontId="6" fillId="2" borderId="0" xfId="26" applyFont="1" applyFill="1" applyBorder="1" applyAlignment="1">
      <alignment vertical="center"/>
    </xf>
    <xf numFmtId="0" fontId="7" fillId="2" borderId="0" xfId="26" applyFont="1" applyFill="1" applyBorder="1" applyAlignment="1">
      <alignment horizontal="center" vertical="center"/>
    </xf>
    <xf numFmtId="2" fontId="5" fillId="2" borderId="0" xfId="26" applyNumberFormat="1" applyFont="1" applyFill="1" applyBorder="1" applyAlignment="1">
      <alignment horizontal="right" vertical="center"/>
    </xf>
    <xf numFmtId="170" fontId="5" fillId="2" borderId="0" xfId="26" applyNumberFormat="1" applyFont="1" applyFill="1" applyBorder="1" applyAlignment="1">
      <alignment horizontal="right" vertical="center"/>
    </xf>
    <xf numFmtId="0" fontId="7" fillId="0" borderId="79" xfId="26" applyFont="1" applyBorder="1" applyAlignment="1">
      <alignment horizontal="center" vertical="center"/>
    </xf>
    <xf numFmtId="0" fontId="7" fillId="0" borderId="14" xfId="26" applyFont="1" applyBorder="1" applyAlignment="1">
      <alignment horizontal="center" vertical="center"/>
    </xf>
    <xf numFmtId="0" fontId="5" fillId="0" borderId="12" xfId="26" applyFont="1" applyBorder="1" applyAlignment="1">
      <alignment horizontal="center" vertical="center"/>
    </xf>
    <xf numFmtId="0" fontId="7" fillId="0" borderId="13" xfId="26" applyFont="1" applyBorder="1" applyAlignment="1">
      <alignment horizontal="center" vertical="center"/>
    </xf>
    <xf numFmtId="0" fontId="7" fillId="0" borderId="28" xfId="26" applyFont="1" applyBorder="1" applyAlignment="1">
      <alignment horizontal="center" vertical="center"/>
    </xf>
    <xf numFmtId="164" fontId="5" fillId="5" borderId="64" xfId="26" applyNumberFormat="1" applyFont="1" applyFill="1" applyBorder="1" applyAlignment="1">
      <alignment vertical="center"/>
    </xf>
    <xf numFmtId="164" fontId="5" fillId="2" borderId="8" xfId="26" applyNumberFormat="1" applyFont="1" applyFill="1" applyBorder="1" applyAlignment="1">
      <alignment horizontal="left" vertical="center"/>
    </xf>
    <xf numFmtId="164" fontId="5" fillId="2" borderId="37" xfId="26" applyNumberFormat="1" applyFont="1" applyFill="1" applyBorder="1" applyAlignment="1">
      <alignment horizontal="left" vertical="center"/>
    </xf>
    <xf numFmtId="164" fontId="5" fillId="2" borderId="16" xfId="26" applyNumberFormat="1" applyFont="1" applyFill="1" applyBorder="1" applyAlignment="1">
      <alignment horizontal="left" vertical="center"/>
    </xf>
    <xf numFmtId="0" fontId="5" fillId="0" borderId="0" xfId="3" applyFont="1" applyBorder="1" applyAlignment="1">
      <alignment horizontal="center" vertical="center"/>
    </xf>
    <xf numFmtId="0" fontId="6" fillId="0" borderId="0" xfId="3" applyFont="1" applyBorder="1" applyAlignment="1">
      <alignment vertical="center"/>
    </xf>
    <xf numFmtId="0" fontId="7" fillId="0" borderId="0" xfId="3" applyFont="1" applyBorder="1" applyAlignment="1">
      <alignment horizontal="center" vertical="center"/>
    </xf>
    <xf numFmtId="0" fontId="5" fillId="0" borderId="0" xfId="1" applyFont="1" applyBorder="1" applyAlignment="1">
      <alignment horizontal="left" vertical="center" wrapText="1"/>
    </xf>
    <xf numFmtId="0" fontId="6" fillId="0" borderId="0" xfId="1" applyFont="1" applyBorder="1" applyAlignment="1">
      <alignment horizontal="left" vertical="center" wrapTex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7" fillId="2" borderId="0" xfId="12" applyFont="1" applyFill="1" applyBorder="1" applyAlignment="1">
      <alignment horizontal="center" vertical="center"/>
    </xf>
    <xf numFmtId="0" fontId="16" fillId="2" borderId="0" xfId="11" applyFont="1" applyFill="1" applyBorder="1" applyAlignment="1" applyProtection="1">
      <alignment horizontal="left"/>
      <protection locked="0"/>
    </xf>
    <xf numFmtId="0" fontId="5" fillId="2" borderId="8" xfId="12" applyFont="1" applyFill="1" applyBorder="1"/>
    <xf numFmtId="0" fontId="5" fillId="2" borderId="37" xfId="12" applyFont="1" applyFill="1" applyBorder="1"/>
    <xf numFmtId="0" fontId="5" fillId="2" borderId="16" xfId="12" applyFont="1" applyFill="1" applyBorder="1"/>
    <xf numFmtId="0" fontId="4" fillId="4" borderId="81" xfId="1" applyFont="1" applyFill="1" applyBorder="1" applyAlignment="1">
      <alignment horizontal="center" vertical="center" wrapText="1"/>
    </xf>
    <xf numFmtId="0" fontId="4" fillId="4" borderId="27" xfId="1" applyFont="1" applyFill="1" applyBorder="1" applyAlignment="1">
      <alignment horizontal="left" vertical="center" wrapText="1"/>
    </xf>
    <xf numFmtId="0" fontId="7" fillId="2" borderId="10" xfId="12" applyFont="1" applyFill="1" applyBorder="1" applyAlignment="1">
      <alignment horizontal="center" vertical="center"/>
    </xf>
    <xf numFmtId="164" fontId="16" fillId="2" borderId="16" xfId="11" applyNumberFormat="1" applyFont="1" applyFill="1" applyBorder="1" applyAlignment="1" applyProtection="1">
      <alignment horizontal="left" vertical="center"/>
      <protection locked="0"/>
    </xf>
    <xf numFmtId="164" fontId="16" fillId="2" borderId="8" xfId="11" applyNumberFormat="1" applyFont="1" applyFill="1" applyBorder="1" applyAlignment="1" applyProtection="1">
      <alignment horizontal="left" vertical="center"/>
      <protection locked="0"/>
    </xf>
    <xf numFmtId="0" fontId="4" fillId="4" borderId="81" xfId="3" applyFont="1" applyFill="1" applyBorder="1" applyAlignment="1">
      <alignment horizontal="center" vertical="center"/>
    </xf>
    <xf numFmtId="0" fontId="4" fillId="4" borderId="27" xfId="3" applyFont="1" applyFill="1" applyBorder="1" applyAlignment="1">
      <alignment vertical="center"/>
    </xf>
    <xf numFmtId="15" fontId="7" fillId="0" borderId="10" xfId="26" quotePrefix="1" applyNumberFormat="1" applyFont="1" applyBorder="1" applyAlignment="1">
      <alignment horizontal="center" vertical="center"/>
    </xf>
    <xf numFmtId="0" fontId="7" fillId="0" borderId="60" xfId="26" quotePrefix="1" applyFont="1" applyBorder="1" applyAlignment="1">
      <alignment horizontal="center" vertical="center"/>
    </xf>
    <xf numFmtId="0" fontId="7" fillId="0" borderId="10" xfId="3" quotePrefix="1" applyFont="1" applyBorder="1" applyAlignment="1">
      <alignment horizontal="center" vertical="center"/>
    </xf>
    <xf numFmtId="0" fontId="4" fillId="4" borderId="36" xfId="4" applyFont="1" applyFill="1" applyBorder="1" applyAlignment="1" applyProtection="1">
      <alignment horizontal="center" vertical="center" wrapText="1"/>
    </xf>
    <xf numFmtId="0" fontId="4" fillId="4" borderId="39" xfId="3" applyFont="1" applyFill="1" applyBorder="1" applyAlignment="1">
      <alignment horizontal="center" vertical="center" wrapText="1"/>
    </xf>
    <xf numFmtId="0" fontId="16" fillId="5" borderId="52" xfId="2" applyFont="1" applyFill="1" applyBorder="1"/>
    <xf numFmtId="0" fontId="16" fillId="5" borderId="54" xfId="2" applyFont="1" applyFill="1" applyBorder="1"/>
    <xf numFmtId="0" fontId="16" fillId="5" borderId="71" xfId="2" applyFont="1" applyFill="1" applyBorder="1"/>
    <xf numFmtId="0" fontId="16" fillId="5" borderId="10" xfId="2" applyFont="1" applyFill="1" applyBorder="1"/>
    <xf numFmtId="0" fontId="16" fillId="5" borderId="38" xfId="2" applyFont="1" applyFill="1" applyBorder="1"/>
    <xf numFmtId="0" fontId="16" fillId="5" borderId="18" xfId="2" applyFont="1" applyFill="1" applyBorder="1"/>
    <xf numFmtId="0" fontId="4" fillId="4" borderId="1" xfId="3" applyFont="1" applyFill="1" applyBorder="1" applyAlignment="1">
      <alignment horizontal="center" vertical="center" wrapText="1"/>
    </xf>
    <xf numFmtId="164" fontId="16" fillId="5" borderId="24" xfId="6" applyNumberFormat="1" applyFont="1" applyFill="1" applyBorder="1" applyAlignment="1" applyProtection="1">
      <alignment vertical="center"/>
      <protection locked="0"/>
    </xf>
    <xf numFmtId="1" fontId="16" fillId="5" borderId="26" xfId="6" applyNumberFormat="1" applyFont="1" applyFill="1" applyBorder="1" applyAlignment="1" applyProtection="1">
      <alignment vertical="center"/>
      <protection locked="0"/>
    </xf>
    <xf numFmtId="164" fontId="16" fillId="5" borderId="53" xfId="6" applyNumberFormat="1" applyFont="1" applyFill="1" applyBorder="1" applyAlignment="1" applyProtection="1">
      <alignment vertical="center"/>
      <protection locked="0"/>
    </xf>
    <xf numFmtId="164" fontId="16" fillId="5" borderId="42" xfId="6" applyNumberFormat="1" applyFont="1" applyFill="1" applyBorder="1" applyAlignment="1" applyProtection="1">
      <alignment vertical="center"/>
      <protection locked="0"/>
    </xf>
    <xf numFmtId="0" fontId="10" fillId="2" borderId="0" xfId="3" applyNumberFormat="1" applyFont="1" applyFill="1" applyBorder="1" applyAlignment="1" applyProtection="1">
      <alignment horizontal="left" vertical="center"/>
    </xf>
    <xf numFmtId="0" fontId="8" fillId="2" borderId="0" xfId="4" applyFont="1" applyFill="1" applyBorder="1" applyAlignment="1" applyProtection="1">
      <alignment horizontal="left" vertical="top" wrapText="1"/>
    </xf>
    <xf numFmtId="9" fontId="21" fillId="2" borderId="0" xfId="4" applyNumberFormat="1" applyFont="1" applyFill="1" applyBorder="1" applyAlignment="1">
      <alignment horizontal="left" vertical="center" wrapText="1"/>
    </xf>
    <xf numFmtId="9" fontId="22" fillId="2" borderId="0" xfId="4" applyNumberFormat="1" applyFont="1" applyFill="1" applyBorder="1" applyAlignment="1">
      <alignment horizontal="left" vertical="top" wrapText="1"/>
    </xf>
    <xf numFmtId="164" fontId="16" fillId="2" borderId="0" xfId="6" applyNumberFormat="1" applyFont="1" applyFill="1" applyBorder="1" applyAlignment="1" applyProtection="1">
      <alignment vertical="center"/>
      <protection locked="0"/>
    </xf>
    <xf numFmtId="164" fontId="16" fillId="5" borderId="56" xfId="6" applyNumberFormat="1" applyFont="1" applyFill="1" applyBorder="1" applyAlignment="1" applyProtection="1">
      <alignment vertical="center"/>
      <protection locked="0"/>
    </xf>
    <xf numFmtId="164" fontId="16" fillId="5" borderId="61" xfId="6" applyNumberFormat="1" applyFont="1" applyFill="1" applyBorder="1" applyAlignment="1" applyProtection="1">
      <alignment vertical="center"/>
      <protection locked="0"/>
    </xf>
    <xf numFmtId="164" fontId="16" fillId="2" borderId="29" xfId="6" applyNumberFormat="1" applyFont="1" applyFill="1" applyBorder="1" applyAlignment="1" applyProtection="1">
      <alignment vertical="center"/>
      <protection locked="0"/>
    </xf>
    <xf numFmtId="164" fontId="16" fillId="2" borderId="85" xfId="6" applyNumberFormat="1" applyFont="1" applyFill="1" applyBorder="1" applyAlignment="1" applyProtection="1">
      <alignment vertical="center"/>
      <protection locked="0"/>
    </xf>
    <xf numFmtId="164" fontId="16" fillId="2" borderId="25" xfId="6" applyNumberFormat="1" applyFont="1" applyFill="1" applyBorder="1" applyAlignment="1" applyProtection="1">
      <alignment vertical="center"/>
      <protection locked="0"/>
    </xf>
    <xf numFmtId="164" fontId="16" fillId="2" borderId="50" xfId="6" applyNumberFormat="1" applyFont="1" applyFill="1" applyBorder="1" applyAlignment="1" applyProtection="1">
      <alignment vertical="center"/>
      <protection locked="0"/>
    </xf>
    <xf numFmtId="164" fontId="16" fillId="2" borderId="51" xfId="6" applyNumberFormat="1" applyFont="1" applyFill="1" applyBorder="1" applyAlignment="1" applyProtection="1">
      <alignment vertical="center"/>
      <protection locked="0"/>
    </xf>
    <xf numFmtId="164" fontId="16" fillId="5" borderId="59" xfId="6" applyNumberFormat="1" applyFont="1" applyFill="1" applyBorder="1" applyAlignment="1" applyProtection="1">
      <alignment vertical="center"/>
      <protection locked="0"/>
    </xf>
    <xf numFmtId="164" fontId="16" fillId="5" borderId="20" xfId="6" applyNumberFormat="1" applyFont="1" applyFill="1" applyBorder="1" applyAlignment="1" applyProtection="1">
      <alignment vertical="center"/>
      <protection locked="0"/>
    </xf>
    <xf numFmtId="1" fontId="16" fillId="2" borderId="25" xfId="6" applyNumberFormat="1" applyFont="1" applyFill="1" applyBorder="1" applyAlignment="1" applyProtection="1">
      <alignment vertical="center"/>
      <protection locked="0"/>
    </xf>
    <xf numFmtId="1" fontId="16" fillId="2" borderId="0" xfId="6" applyNumberFormat="1" applyFont="1" applyFill="1" applyBorder="1" applyAlignment="1" applyProtection="1">
      <alignment vertical="center"/>
      <protection locked="0"/>
    </xf>
    <xf numFmtId="49" fontId="8" fillId="2" borderId="0" xfId="3" applyNumberFormat="1" applyFont="1" applyFill="1" applyBorder="1" applyAlignment="1" applyProtection="1">
      <alignment horizontal="left" vertical="top" wrapText="1"/>
    </xf>
    <xf numFmtId="49" fontId="8" fillId="2" borderId="0" xfId="4" applyNumberFormat="1" applyFont="1" applyFill="1" applyBorder="1" applyAlignment="1" applyProtection="1">
      <alignment horizontal="left" vertical="top" wrapText="1"/>
    </xf>
    <xf numFmtId="0" fontId="5" fillId="5" borderId="16" xfId="3" applyFont="1" applyFill="1" applyBorder="1" applyAlignment="1">
      <alignment vertical="center"/>
    </xf>
    <xf numFmtId="164" fontId="5" fillId="2" borderId="0" xfId="3" applyNumberFormat="1" applyFont="1" applyFill="1" applyBorder="1" applyAlignment="1">
      <alignment horizontal="left" vertical="center"/>
    </xf>
    <xf numFmtId="164" fontId="16" fillId="2" borderId="37" xfId="11" applyNumberFormat="1" applyFont="1" applyFill="1" applyBorder="1" applyAlignment="1" applyProtection="1">
      <alignment horizontal="left" vertical="center"/>
      <protection locked="0"/>
    </xf>
    <xf numFmtId="0" fontId="5" fillId="0" borderId="83" xfId="3" applyFont="1" applyBorder="1" applyAlignment="1">
      <alignment horizontal="center" vertical="center" wrapText="1"/>
    </xf>
    <xf numFmtId="0" fontId="6" fillId="0" borderId="59" xfId="3" applyFont="1" applyBorder="1" applyAlignment="1">
      <alignment horizontal="left" vertical="center" wrapText="1"/>
    </xf>
    <xf numFmtId="0" fontId="7" fillId="0" borderId="59" xfId="3" applyFont="1" applyBorder="1" applyAlignment="1">
      <alignment horizontal="left" vertical="center"/>
    </xf>
    <xf numFmtId="0" fontId="5" fillId="2" borderId="83" xfId="3" applyFont="1" applyFill="1" applyBorder="1" applyAlignment="1">
      <alignment horizontal="left" vertical="center"/>
    </xf>
    <xf numFmtId="0" fontId="5" fillId="2" borderId="60" xfId="3" applyFont="1" applyFill="1" applyBorder="1" applyAlignment="1">
      <alignment horizontal="left" vertical="center"/>
    </xf>
    <xf numFmtId="0" fontId="5" fillId="2" borderId="54" xfId="12" applyFont="1" applyFill="1" applyBorder="1" applyAlignment="1">
      <alignment wrapText="1"/>
    </xf>
    <xf numFmtId="0" fontId="6" fillId="0" borderId="3" xfId="1" applyFont="1" applyBorder="1" applyAlignment="1">
      <alignment horizontal="left" vertical="center" wrapText="1"/>
    </xf>
    <xf numFmtId="0" fontId="7" fillId="0" borderId="3" xfId="1" applyFont="1" applyBorder="1" applyAlignment="1">
      <alignment horizontal="left" vertical="center"/>
    </xf>
    <xf numFmtId="0" fontId="7" fillId="0" borderId="39" xfId="1" applyFont="1" applyBorder="1" applyAlignment="1">
      <alignment horizontal="center" vertical="center"/>
    </xf>
    <xf numFmtId="0" fontId="7" fillId="2" borderId="4" xfId="12" quotePrefix="1" applyFont="1" applyFill="1" applyBorder="1" applyAlignment="1">
      <alignment horizontal="center" vertical="center"/>
    </xf>
    <xf numFmtId="166" fontId="16" fillId="2" borderId="37" xfId="11" applyNumberFormat="1" applyFont="1" applyFill="1" applyBorder="1" applyAlignment="1"/>
    <xf numFmtId="168" fontId="16" fillId="2" borderId="16" xfId="14" applyNumberFormat="1" applyFont="1" applyFill="1" applyBorder="1" applyAlignment="1" applyProtection="1"/>
    <xf numFmtId="0" fontId="16" fillId="2" borderId="7" xfId="11" applyFont="1" applyFill="1" applyBorder="1" applyAlignment="1" applyProtection="1">
      <alignment horizontal="left"/>
      <protection locked="0"/>
    </xf>
    <xf numFmtId="0" fontId="16" fillId="2" borderId="4" xfId="11" applyFont="1" applyFill="1" applyBorder="1" applyAlignment="1" applyProtection="1">
      <alignment horizontal="left"/>
      <protection locked="0"/>
    </xf>
    <xf numFmtId="171" fontId="5" fillId="14" borderId="38" xfId="3" applyNumberFormat="1" applyFont="1" applyFill="1" applyBorder="1" applyAlignment="1">
      <alignment vertical="center"/>
    </xf>
    <xf numFmtId="17" fontId="8" fillId="0" borderId="16" xfId="4" quotePrefix="1" applyNumberFormat="1" applyFont="1" applyFill="1" applyBorder="1" applyAlignment="1" applyProtection="1">
      <alignment horizontal="center" vertical="top"/>
    </xf>
    <xf numFmtId="0" fontId="16" fillId="10" borderId="12" xfId="11" applyFont="1" applyFill="1" applyBorder="1" applyAlignment="1" applyProtection="1">
      <alignment horizontal="center" vertical="center"/>
    </xf>
    <xf numFmtId="0" fontId="6" fillId="0" borderId="13" xfId="3" applyFont="1" applyBorder="1" applyAlignment="1" applyProtection="1">
      <alignment vertical="center"/>
    </xf>
    <xf numFmtId="0" fontId="4" fillId="4" borderId="1" xfId="4" applyFont="1" applyFill="1" applyBorder="1" applyAlignment="1" applyProtection="1">
      <alignment horizontal="center" vertical="center"/>
    </xf>
    <xf numFmtId="164" fontId="5" fillId="2" borderId="8" xfId="1" quotePrefix="1" applyNumberFormat="1" applyFont="1" applyFill="1" applyBorder="1" applyAlignment="1">
      <alignment vertical="center"/>
    </xf>
    <xf numFmtId="0" fontId="6" fillId="0" borderId="100" xfId="4" applyFont="1" applyFill="1" applyBorder="1" applyAlignment="1" applyProtection="1">
      <alignment horizontal="center" vertical="top"/>
    </xf>
    <xf numFmtId="49" fontId="6" fillId="0" borderId="100" xfId="4" applyNumberFormat="1" applyFont="1" applyFill="1" applyBorder="1" applyAlignment="1" applyProtection="1">
      <alignment horizontal="center" vertical="top"/>
    </xf>
    <xf numFmtId="0" fontId="6" fillId="0" borderId="102" xfId="4" applyFont="1" applyFill="1" applyBorder="1" applyAlignment="1" applyProtection="1">
      <alignment horizontal="center" vertical="top"/>
    </xf>
    <xf numFmtId="0" fontId="16" fillId="0" borderId="71" xfId="11" applyFont="1" applyFill="1" applyBorder="1" applyAlignment="1" applyProtection="1">
      <alignment horizontal="center" vertical="center"/>
    </xf>
    <xf numFmtId="0" fontId="17" fillId="0" borderId="23" xfId="11" applyFont="1" applyFill="1" applyBorder="1" applyAlignment="1" applyProtection="1">
      <alignment horizontal="center" vertical="center"/>
    </xf>
    <xf numFmtId="0" fontId="8" fillId="0" borderId="56" xfId="11" applyFont="1" applyFill="1" applyBorder="1" applyProtection="1"/>
    <xf numFmtId="0" fontId="6" fillId="0" borderId="17" xfId="11" applyFont="1" applyFill="1" applyBorder="1" applyAlignment="1" applyProtection="1">
      <alignment vertical="center"/>
    </xf>
    <xf numFmtId="0" fontId="8" fillId="0" borderId="30" xfId="4" applyFont="1" applyFill="1" applyBorder="1" applyAlignment="1" applyProtection="1">
      <alignment horizontal="center" vertical="top"/>
    </xf>
    <xf numFmtId="0" fontId="6" fillId="0" borderId="56" xfId="1" applyFont="1" applyBorder="1" applyAlignment="1">
      <alignment vertical="center"/>
    </xf>
    <xf numFmtId="0" fontId="6" fillId="0" borderId="13" xfId="1" applyFont="1" applyBorder="1" applyAlignment="1">
      <alignment vertical="center" wrapText="1"/>
    </xf>
    <xf numFmtId="0" fontId="4" fillId="4" borderId="35" xfId="1" applyFont="1" applyFill="1" applyBorder="1" applyAlignment="1">
      <alignment vertical="center"/>
    </xf>
    <xf numFmtId="0" fontId="5" fillId="0" borderId="8"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7" xfId="1" applyFont="1" applyBorder="1" applyAlignment="1">
      <alignment horizontal="center" vertical="center" wrapText="1"/>
    </xf>
    <xf numFmtId="0" fontId="6" fillId="0" borderId="9" xfId="7" applyFont="1" applyBorder="1"/>
    <xf numFmtId="0" fontId="6" fillId="0" borderId="9" xfId="7" applyFont="1" applyBorder="1" applyAlignment="1">
      <alignment horizontal="center"/>
    </xf>
    <xf numFmtId="0" fontId="6" fillId="0" borderId="35" xfId="7" applyFont="1" applyBorder="1"/>
    <xf numFmtId="0" fontId="6" fillId="0" borderId="35" xfId="7" applyFont="1" applyBorder="1" applyAlignment="1">
      <alignment horizontal="center"/>
    </xf>
    <xf numFmtId="0" fontId="6" fillId="0" borderId="35" xfId="0" applyFont="1" applyBorder="1" applyAlignment="1">
      <alignment vertical="center" wrapText="1"/>
    </xf>
    <xf numFmtId="0" fontId="5" fillId="2" borderId="37" xfId="7" applyFont="1" applyFill="1" applyBorder="1" applyAlignment="1">
      <alignment horizontal="center"/>
    </xf>
    <xf numFmtId="0" fontId="5" fillId="2" borderId="16" xfId="7" applyFont="1" applyFill="1" applyBorder="1" applyAlignment="1">
      <alignment horizontal="center"/>
    </xf>
    <xf numFmtId="0" fontId="6" fillId="0" borderId="17" xfId="0" applyFont="1" applyBorder="1" applyAlignment="1">
      <alignment vertical="center" wrapText="1"/>
    </xf>
    <xf numFmtId="0" fontId="6" fillId="0" borderId="17" xfId="7" applyFont="1" applyBorder="1"/>
    <xf numFmtId="0" fontId="6" fillId="0" borderId="17" xfId="7" applyFont="1" applyBorder="1" applyAlignment="1">
      <alignment horizontal="center"/>
    </xf>
    <xf numFmtId="0" fontId="5" fillId="2" borderId="12" xfId="7" applyFont="1" applyFill="1" applyBorder="1" applyAlignment="1">
      <alignment horizontal="center"/>
    </xf>
    <xf numFmtId="0" fontId="6" fillId="0" borderId="13" xfId="0" applyFont="1" applyBorder="1" applyAlignment="1">
      <alignment vertical="center" wrapText="1"/>
    </xf>
    <xf numFmtId="1" fontId="16" fillId="5" borderId="11" xfId="9" applyNumberFormat="1" applyFont="1" applyFill="1" applyBorder="1" applyAlignment="1" applyProtection="1">
      <alignment vertical="center"/>
      <protection locked="0"/>
    </xf>
    <xf numFmtId="1" fontId="16" fillId="5" borderId="15" xfId="9" applyNumberFormat="1" applyFont="1" applyFill="1" applyBorder="1" applyAlignment="1" applyProtection="1">
      <alignment vertical="center"/>
      <protection locked="0"/>
    </xf>
    <xf numFmtId="164" fontId="16" fillId="6" borderId="19" xfId="9" applyNumberFormat="1" applyFont="1" applyFill="1" applyBorder="1" applyAlignment="1" applyProtection="1">
      <alignment vertical="center"/>
    </xf>
    <xf numFmtId="0" fontId="55" fillId="0" borderId="0" xfId="0" applyFont="1"/>
    <xf numFmtId="0" fontId="1" fillId="0" borderId="0" xfId="1" applyFill="1" applyAlignment="1">
      <alignment vertical="center"/>
    </xf>
    <xf numFmtId="0" fontId="5" fillId="0" borderId="7" xfId="1" applyFont="1" applyFill="1" applyBorder="1" applyAlignment="1">
      <alignment horizontal="center" vertical="center"/>
    </xf>
    <xf numFmtId="0" fontId="6" fillId="0" borderId="2" xfId="1" applyFont="1" applyFill="1" applyBorder="1" applyAlignment="1">
      <alignment vertical="center"/>
    </xf>
    <xf numFmtId="0" fontId="7" fillId="0" borderId="2" xfId="1" applyFont="1" applyFill="1" applyBorder="1" applyAlignment="1">
      <alignment horizontal="center" vertical="center"/>
    </xf>
    <xf numFmtId="0" fontId="7" fillId="0" borderId="36" xfId="1" applyFont="1" applyFill="1" applyBorder="1" applyAlignment="1">
      <alignment horizontal="center" vertical="center"/>
    </xf>
    <xf numFmtId="0" fontId="56" fillId="2" borderId="0" xfId="0" applyFont="1" applyFill="1" applyBorder="1"/>
    <xf numFmtId="0" fontId="8" fillId="2" borderId="0" xfId="4" applyFont="1" applyFill="1" applyBorder="1" applyAlignment="1">
      <alignment horizontal="left" vertical="center"/>
    </xf>
    <xf numFmtId="0" fontId="9" fillId="2" borderId="0" xfId="4" applyFont="1" applyFill="1" applyAlignment="1">
      <alignment vertical="center"/>
    </xf>
    <xf numFmtId="0" fontId="8" fillId="2" borderId="0" xfId="4" applyFont="1" applyFill="1" applyAlignment="1">
      <alignment vertical="center"/>
    </xf>
    <xf numFmtId="0" fontId="6" fillId="5" borderId="35" xfId="3" applyFont="1" applyFill="1" applyBorder="1" applyAlignment="1">
      <alignment horizontal="center" vertical="center"/>
    </xf>
    <xf numFmtId="0" fontId="6" fillId="2" borderId="0" xfId="3" applyFont="1" applyFill="1" applyBorder="1" applyAlignment="1">
      <alignment horizontal="left" vertical="center"/>
    </xf>
    <xf numFmtId="0" fontId="6" fillId="7" borderId="35" xfId="3" applyFont="1" applyFill="1" applyBorder="1" applyAlignment="1">
      <alignment horizontal="center" vertical="center"/>
    </xf>
    <xf numFmtId="0" fontId="6" fillId="6" borderId="35" xfId="3" applyFont="1" applyFill="1" applyBorder="1" applyAlignment="1">
      <alignment horizontal="center" vertical="center"/>
    </xf>
    <xf numFmtId="0" fontId="6" fillId="4" borderId="35" xfId="3" applyFont="1" applyFill="1" applyBorder="1" applyAlignment="1">
      <alignment horizontal="center" vertical="center"/>
    </xf>
    <xf numFmtId="0" fontId="4" fillId="4" borderId="6" xfId="3" applyFont="1" applyFill="1" applyBorder="1" applyAlignment="1">
      <alignment horizontal="center" vertical="center"/>
    </xf>
    <xf numFmtId="0" fontId="16" fillId="2" borderId="8" xfId="3" applyFont="1" applyFill="1" applyBorder="1" applyAlignment="1">
      <alignment horizontal="center" vertical="center"/>
    </xf>
    <xf numFmtId="0" fontId="7" fillId="2" borderId="9" xfId="3" applyFont="1" applyFill="1" applyBorder="1" applyAlignment="1">
      <alignment horizontal="center" vertical="center"/>
    </xf>
    <xf numFmtId="0" fontId="7" fillId="2" borderId="10" xfId="3" quotePrefix="1" applyFont="1" applyFill="1" applyBorder="1" applyAlignment="1">
      <alignment horizontal="center" vertical="center"/>
    </xf>
    <xf numFmtId="0" fontId="16" fillId="2" borderId="37" xfId="3" applyFont="1" applyFill="1" applyBorder="1" applyAlignment="1">
      <alignment horizontal="center" vertical="center"/>
    </xf>
    <xf numFmtId="0" fontId="7" fillId="2" borderId="35" xfId="3" applyFont="1" applyFill="1" applyBorder="1" applyAlignment="1">
      <alignment horizontal="center" vertical="center"/>
    </xf>
    <xf numFmtId="0" fontId="7" fillId="2" borderId="38" xfId="3" quotePrefix="1" applyFont="1" applyFill="1" applyBorder="1" applyAlignment="1">
      <alignment horizontal="center" vertical="center"/>
    </xf>
    <xf numFmtId="0" fontId="16" fillId="2" borderId="55" xfId="3" applyFont="1" applyFill="1" applyBorder="1" applyAlignment="1">
      <alignment horizontal="center" vertical="center"/>
    </xf>
    <xf numFmtId="0" fontId="4" fillId="4" borderId="37" xfId="3" applyFont="1" applyFill="1" applyBorder="1" applyAlignment="1">
      <alignment horizontal="left" vertical="center"/>
    </xf>
    <xf numFmtId="0" fontId="7" fillId="0" borderId="23" xfId="3" applyFont="1" applyBorder="1" applyAlignment="1">
      <alignment horizontal="center" vertical="center"/>
    </xf>
    <xf numFmtId="0" fontId="4" fillId="4" borderId="1" xfId="4" applyFont="1" applyFill="1" applyBorder="1" applyAlignment="1" applyProtection="1">
      <alignment horizontal="center" vertical="center"/>
    </xf>
    <xf numFmtId="0" fontId="4" fillId="4" borderId="7" xfId="4" applyFont="1" applyFill="1" applyBorder="1" applyAlignment="1" applyProtection="1">
      <alignment horizontal="left" vertical="center"/>
    </xf>
    <xf numFmtId="0" fontId="4" fillId="4" borderId="3" xfId="4" applyFont="1" applyFill="1" applyBorder="1" applyAlignment="1" applyProtection="1">
      <alignment horizontal="left" vertical="center"/>
    </xf>
    <xf numFmtId="0" fontId="57" fillId="20" borderId="0" xfId="0" applyFont="1" applyFill="1" applyAlignment="1">
      <alignment vertical="center"/>
    </xf>
    <xf numFmtId="0" fontId="0" fillId="20" borderId="0" xfId="0" applyFill="1" applyAlignment="1">
      <alignment vertical="center"/>
    </xf>
    <xf numFmtId="0" fontId="6" fillId="20" borderId="0" xfId="0" applyFont="1" applyFill="1" applyAlignment="1">
      <alignment vertical="center"/>
    </xf>
    <xf numFmtId="0" fontId="10" fillId="20" borderId="0" xfId="0" applyFont="1" applyFill="1" applyAlignment="1">
      <alignment horizontal="right" vertical="center"/>
    </xf>
    <xf numFmtId="0" fontId="58" fillId="2" borderId="0" xfId="3" applyFont="1" applyFill="1" applyAlignment="1" applyProtection="1">
      <alignment vertical="center"/>
    </xf>
    <xf numFmtId="164" fontId="59" fillId="2" borderId="99" xfId="3" applyNumberFormat="1" applyFont="1" applyFill="1" applyBorder="1" applyAlignment="1">
      <alignment horizontal="center" vertical="center"/>
    </xf>
    <xf numFmtId="164" fontId="59" fillId="2" borderId="14" xfId="3" applyNumberFormat="1" applyFont="1" applyFill="1" applyBorder="1" applyAlignment="1">
      <alignment horizontal="center" vertical="center"/>
    </xf>
    <xf numFmtId="0" fontId="58" fillId="2" borderId="0" xfId="0" applyFont="1" applyFill="1" applyBorder="1"/>
    <xf numFmtId="164" fontId="59" fillId="2" borderId="54" xfId="3" applyNumberFormat="1" applyFont="1" applyFill="1" applyBorder="1" applyAlignment="1">
      <alignment vertical="center"/>
    </xf>
    <xf numFmtId="164" fontId="59" fillId="2" borderId="38" xfId="3" applyNumberFormat="1" applyFont="1" applyFill="1" applyBorder="1" applyAlignment="1">
      <alignment vertical="center"/>
    </xf>
    <xf numFmtId="0" fontId="16" fillId="0" borderId="12" xfId="4" applyFont="1" applyFill="1" applyBorder="1" applyAlignment="1" applyProtection="1">
      <alignment horizontal="center" vertical="center"/>
    </xf>
    <xf numFmtId="0" fontId="16" fillId="2" borderId="37" xfId="4" applyFont="1" applyFill="1" applyBorder="1" applyAlignment="1" applyProtection="1">
      <alignment horizontal="center" vertical="center"/>
    </xf>
    <xf numFmtId="0" fontId="59" fillId="2" borderId="0" xfId="0" applyFont="1" applyFill="1" applyBorder="1"/>
    <xf numFmtId="164" fontId="8" fillId="5" borderId="108" xfId="6" applyNumberFormat="1" applyFont="1" applyFill="1" applyBorder="1" applyAlignment="1" applyProtection="1">
      <alignment vertical="center"/>
      <protection locked="0"/>
    </xf>
    <xf numFmtId="164" fontId="8" fillId="5" borderId="109" xfId="6" applyNumberFormat="1" applyFont="1" applyFill="1" applyBorder="1" applyAlignment="1" applyProtection="1">
      <alignment vertical="center"/>
      <protection locked="0"/>
    </xf>
    <xf numFmtId="0" fontId="5" fillId="2" borderId="38" xfId="1" applyFont="1" applyFill="1" applyBorder="1" applyAlignment="1">
      <alignment horizontal="left" vertical="center"/>
    </xf>
    <xf numFmtId="0" fontId="1" fillId="2" borderId="38" xfId="1" applyFill="1" applyBorder="1" applyAlignment="1">
      <alignment vertical="center"/>
    </xf>
    <xf numFmtId="0" fontId="4" fillId="4" borderId="81" xfId="1" applyFont="1" applyFill="1" applyBorder="1" applyAlignment="1">
      <alignment horizontal="center" vertical="center"/>
    </xf>
    <xf numFmtId="0" fontId="4" fillId="4" borderId="27" xfId="1" applyFont="1" applyFill="1" applyBorder="1" applyAlignment="1">
      <alignment vertical="center"/>
    </xf>
    <xf numFmtId="0" fontId="6" fillId="0" borderId="3" xfId="1" applyFont="1" applyBorder="1" applyAlignment="1">
      <alignment vertical="center"/>
    </xf>
    <xf numFmtId="164" fontId="5" fillId="5" borderId="7" xfId="1" applyNumberFormat="1" applyFont="1" applyFill="1" applyBorder="1" applyAlignment="1">
      <alignment vertical="center"/>
    </xf>
    <xf numFmtId="164" fontId="5" fillId="2" borderId="7" xfId="1" applyNumberFormat="1" applyFont="1" applyFill="1" applyBorder="1" applyAlignment="1">
      <alignment vertical="center"/>
    </xf>
    <xf numFmtId="164" fontId="5" fillId="2" borderId="4" xfId="1" applyNumberFormat="1" applyFont="1" applyFill="1" applyBorder="1" applyAlignment="1">
      <alignment horizontal="left" vertical="center"/>
    </xf>
    <xf numFmtId="164" fontId="6" fillId="2" borderId="10" xfId="1" applyNumberFormat="1" applyFont="1" applyFill="1" applyBorder="1" applyAlignment="1">
      <alignment vertical="center"/>
    </xf>
    <xf numFmtId="164" fontId="6" fillId="2" borderId="38" xfId="1" applyNumberFormat="1" applyFont="1" applyFill="1" applyBorder="1" applyAlignment="1">
      <alignment vertical="center"/>
    </xf>
    <xf numFmtId="164" fontId="6" fillId="2" borderId="18" xfId="1" applyNumberFormat="1" applyFont="1" applyFill="1" applyBorder="1" applyAlignment="1">
      <alignment vertical="center"/>
    </xf>
    <xf numFmtId="164" fontId="5" fillId="5" borderId="8" xfId="1" applyNumberFormat="1" applyFont="1" applyFill="1" applyBorder="1" applyAlignment="1">
      <alignment vertical="center"/>
    </xf>
    <xf numFmtId="164" fontId="5" fillId="6" borderId="18" xfId="1" applyNumberFormat="1" applyFont="1" applyFill="1" applyBorder="1" applyAlignment="1">
      <alignment vertical="center"/>
    </xf>
    <xf numFmtId="0" fontId="7" fillId="0" borderId="18" xfId="1" applyFont="1" applyBorder="1" applyAlignment="1">
      <alignment horizontal="center" vertical="center"/>
    </xf>
    <xf numFmtId="164" fontId="5" fillId="0" borderId="37" xfId="1" applyNumberFormat="1" applyFont="1" applyFill="1" applyBorder="1" applyAlignment="1">
      <alignment vertical="center"/>
    </xf>
    <xf numFmtId="0" fontId="5" fillId="5" borderId="16" xfId="1" applyFont="1" applyFill="1" applyBorder="1" applyAlignment="1">
      <alignment vertical="center"/>
    </xf>
    <xf numFmtId="0" fontId="5" fillId="5" borderId="17" xfId="1" applyFont="1" applyFill="1" applyBorder="1" applyAlignment="1">
      <alignment vertical="center"/>
    </xf>
    <xf numFmtId="164" fontId="5" fillId="2" borderId="16" xfId="1" applyNumberFormat="1" applyFont="1" applyFill="1" applyBorder="1" applyAlignment="1">
      <alignment vertical="center"/>
    </xf>
    <xf numFmtId="164" fontId="5" fillId="2" borderId="18" xfId="1" applyNumberFormat="1" applyFont="1" applyFill="1" applyBorder="1" applyAlignment="1">
      <alignment horizontal="left" vertical="center"/>
    </xf>
    <xf numFmtId="164" fontId="5" fillId="5" borderId="16" xfId="1" applyNumberFormat="1" applyFont="1" applyFill="1" applyBorder="1" applyAlignment="1">
      <alignment vertical="center"/>
    </xf>
    <xf numFmtId="164" fontId="5" fillId="2" borderId="18" xfId="1" applyNumberFormat="1" applyFont="1" applyFill="1" applyBorder="1" applyAlignment="1">
      <alignment vertical="center"/>
    </xf>
    <xf numFmtId="0" fontId="5" fillId="5" borderId="55" xfId="1" applyFont="1" applyFill="1" applyBorder="1" applyAlignment="1">
      <alignment vertical="center"/>
    </xf>
    <xf numFmtId="0" fontId="5" fillId="5" borderId="56" xfId="1" applyFont="1" applyFill="1" applyBorder="1" applyAlignment="1">
      <alignment vertical="center"/>
    </xf>
    <xf numFmtId="164" fontId="5" fillId="6" borderId="57" xfId="1" applyNumberFormat="1" applyFont="1" applyFill="1" applyBorder="1" applyAlignment="1">
      <alignment vertical="center"/>
    </xf>
    <xf numFmtId="0" fontId="5" fillId="2" borderId="38" xfId="1" applyFont="1" applyFill="1" applyBorder="1" applyAlignment="1">
      <alignment vertical="center"/>
    </xf>
    <xf numFmtId="0" fontId="5" fillId="2" borderId="0" xfId="1" applyFont="1" applyFill="1" applyAlignment="1">
      <alignment vertical="center"/>
    </xf>
    <xf numFmtId="164" fontId="5" fillId="2" borderId="10" xfId="1" applyNumberFormat="1" applyFont="1" applyFill="1" applyBorder="1" applyAlignment="1">
      <alignment vertical="center"/>
    </xf>
    <xf numFmtId="164" fontId="5" fillId="2" borderId="38" xfId="1" applyNumberFormat="1" applyFont="1" applyFill="1" applyBorder="1" applyAlignment="1">
      <alignment vertical="center"/>
    </xf>
    <xf numFmtId="0" fontId="8" fillId="0" borderId="13" xfId="3" applyFont="1" applyBorder="1" applyAlignment="1">
      <alignment vertical="center" wrapText="1"/>
    </xf>
    <xf numFmtId="0" fontId="17" fillId="2" borderId="9" xfId="4" applyFont="1" applyFill="1" applyBorder="1" applyAlignment="1">
      <alignment horizontal="center" vertical="center" wrapText="1"/>
    </xf>
    <xf numFmtId="164" fontId="16" fillId="6" borderId="42" xfId="3" applyNumberFormat="1" applyFont="1" applyFill="1" applyBorder="1" applyAlignment="1" applyProtection="1">
      <alignment vertical="center"/>
    </xf>
    <xf numFmtId="0" fontId="60" fillId="2" borderId="0" xfId="3" applyFont="1" applyFill="1" applyAlignment="1" applyProtection="1">
      <alignment vertical="center"/>
    </xf>
    <xf numFmtId="164" fontId="16" fillId="2" borderId="52" xfId="3" applyNumberFormat="1" applyFont="1" applyFill="1" applyBorder="1" applyAlignment="1">
      <alignment horizontal="center" vertical="center"/>
    </xf>
    <xf numFmtId="0" fontId="17" fillId="2" borderId="13" xfId="4" applyFont="1" applyFill="1" applyBorder="1" applyAlignment="1">
      <alignment horizontal="center" vertical="center" wrapText="1"/>
    </xf>
    <xf numFmtId="164" fontId="16" fillId="2" borderId="99" xfId="3" applyNumberFormat="1" applyFont="1" applyFill="1" applyBorder="1" applyAlignment="1">
      <alignment horizontal="center" vertical="center"/>
    </xf>
    <xf numFmtId="164" fontId="16" fillId="2" borderId="14" xfId="3" applyNumberFormat="1" applyFont="1" applyFill="1" applyBorder="1" applyAlignment="1">
      <alignment horizontal="center" vertical="center"/>
    </xf>
    <xf numFmtId="0" fontId="8" fillId="0" borderId="35" xfId="4" applyFont="1" applyFill="1" applyBorder="1" applyAlignment="1">
      <alignment vertical="center" wrapText="1"/>
    </xf>
    <xf numFmtId="0" fontId="17" fillId="2" borderId="35" xfId="4" applyFont="1" applyFill="1" applyBorder="1" applyAlignment="1">
      <alignment horizontal="center" vertical="center" wrapText="1"/>
    </xf>
    <xf numFmtId="164" fontId="16" fillId="2" borderId="54" xfId="3" applyNumberFormat="1" applyFont="1" applyFill="1" applyBorder="1" applyAlignment="1">
      <alignment vertical="center"/>
    </xf>
    <xf numFmtId="0" fontId="8" fillId="5" borderId="35" xfId="4" applyFont="1" applyFill="1" applyBorder="1" applyAlignment="1">
      <alignment vertical="center" wrapText="1"/>
    </xf>
    <xf numFmtId="164" fontId="16" fillId="6" borderId="53" xfId="3" applyNumberFormat="1" applyFont="1" applyFill="1" applyBorder="1" applyAlignment="1" applyProtection="1">
      <alignment vertical="center"/>
    </xf>
    <xf numFmtId="0" fontId="16" fillId="2" borderId="55" xfId="4" applyFont="1" applyFill="1" applyBorder="1" applyAlignment="1" applyProtection="1">
      <alignment horizontal="center" vertical="center"/>
    </xf>
    <xf numFmtId="0" fontId="8" fillId="5" borderId="56" xfId="4" applyFont="1" applyFill="1" applyBorder="1" applyAlignment="1">
      <alignment vertical="center" wrapText="1"/>
    </xf>
    <xf numFmtId="0" fontId="17" fillId="2" borderId="56" xfId="4" applyFont="1" applyFill="1" applyBorder="1" applyAlignment="1">
      <alignment horizontal="center" vertical="center" wrapText="1"/>
    </xf>
    <xf numFmtId="0" fontId="17" fillId="0" borderId="79" xfId="4" applyFont="1" applyFill="1" applyBorder="1" applyAlignment="1" applyProtection="1">
      <alignment horizontal="center" vertical="center"/>
    </xf>
    <xf numFmtId="164" fontId="8" fillId="5" borderId="58" xfId="6" applyNumberFormat="1" applyFont="1" applyFill="1" applyBorder="1" applyAlignment="1" applyProtection="1">
      <alignment vertical="center"/>
      <protection locked="0"/>
    </xf>
    <xf numFmtId="164" fontId="8" fillId="5" borderId="56" xfId="6" applyNumberFormat="1" applyFont="1" applyFill="1" applyBorder="1" applyAlignment="1" applyProtection="1">
      <alignment vertical="center"/>
      <protection locked="0"/>
    </xf>
    <xf numFmtId="164" fontId="8" fillId="5" borderId="68" xfId="6" applyNumberFormat="1" applyFont="1" applyFill="1" applyBorder="1" applyAlignment="1" applyProtection="1">
      <alignment vertical="center"/>
      <protection locked="0"/>
    </xf>
    <xf numFmtId="164" fontId="16" fillId="6" borderId="61" xfId="3" applyNumberFormat="1" applyFont="1" applyFill="1" applyBorder="1" applyAlignment="1" applyProtection="1">
      <alignment vertical="center"/>
    </xf>
    <xf numFmtId="164" fontId="8" fillId="5" borderId="69" xfId="6" applyNumberFormat="1" applyFont="1" applyFill="1" applyBorder="1" applyAlignment="1" applyProtection="1">
      <alignment vertical="center"/>
      <protection locked="0"/>
    </xf>
    <xf numFmtId="164" fontId="8" fillId="5" borderId="110" xfId="6" applyNumberFormat="1" applyFont="1" applyFill="1" applyBorder="1" applyAlignment="1" applyProtection="1">
      <alignment vertical="center"/>
      <protection locked="0"/>
    </xf>
    <xf numFmtId="0" fontId="16" fillId="0" borderId="7" xfId="4" applyFont="1" applyFill="1" applyBorder="1" applyAlignment="1" applyProtection="1">
      <alignment horizontal="center" vertical="center"/>
    </xf>
    <xf numFmtId="0" fontId="8" fillId="0" borderId="3" xfId="4" applyFont="1" applyFill="1" applyBorder="1" applyAlignment="1">
      <alignment vertical="center" wrapText="1"/>
    </xf>
    <xf numFmtId="0" fontId="17" fillId="2" borderId="5" xfId="4" applyFont="1" applyFill="1" applyBorder="1" applyAlignment="1">
      <alignment horizontal="center" vertical="center" wrapText="1"/>
    </xf>
    <xf numFmtId="0" fontId="17" fillId="2" borderId="3" xfId="4" applyFont="1" applyFill="1" applyBorder="1" applyAlignment="1" applyProtection="1">
      <alignment horizontal="center" vertical="center"/>
    </xf>
    <xf numFmtId="0" fontId="17" fillId="2" borderId="39" xfId="4" applyFont="1" applyFill="1" applyBorder="1" applyAlignment="1" applyProtection="1">
      <alignment horizontal="center" vertical="center"/>
    </xf>
    <xf numFmtId="164" fontId="16" fillId="8" borderId="39" xfId="4" applyNumberFormat="1" applyFont="1" applyFill="1" applyBorder="1" applyAlignment="1" applyProtection="1">
      <alignment vertical="center"/>
      <protection locked="0"/>
    </xf>
    <xf numFmtId="164" fontId="16" fillId="8" borderId="3" xfId="4" applyNumberFormat="1" applyFont="1" applyFill="1" applyBorder="1" applyAlignment="1" applyProtection="1">
      <alignment vertical="center"/>
      <protection locked="0"/>
    </xf>
    <xf numFmtId="164" fontId="16" fillId="6" borderId="36" xfId="3" applyNumberFormat="1" applyFont="1" applyFill="1" applyBorder="1" applyAlignment="1" applyProtection="1">
      <alignment vertical="center"/>
    </xf>
    <xf numFmtId="0" fontId="16" fillId="2" borderId="7" xfId="4" applyFont="1" applyFill="1" applyBorder="1" applyAlignment="1" applyProtection="1">
      <alignment horizontal="center" vertical="center"/>
    </xf>
    <xf numFmtId="0" fontId="8" fillId="2" borderId="3" xfId="4" applyFont="1" applyFill="1" applyBorder="1" applyAlignment="1">
      <alignment vertical="center" wrapText="1"/>
    </xf>
    <xf numFmtId="164" fontId="8" fillId="5" borderId="1" xfId="6" applyNumberFormat="1" applyFont="1" applyFill="1" applyBorder="1" applyAlignment="1" applyProtection="1">
      <alignment vertical="center"/>
      <protection locked="0"/>
    </xf>
    <xf numFmtId="164" fontId="8" fillId="5" borderId="3" xfId="6" applyNumberFormat="1" applyFont="1" applyFill="1" applyBorder="1" applyAlignment="1" applyProtection="1">
      <alignment vertical="center"/>
      <protection locked="0"/>
    </xf>
    <xf numFmtId="0" fontId="5" fillId="2" borderId="66" xfId="3" applyFont="1" applyFill="1" applyBorder="1" applyAlignment="1" applyProtection="1">
      <alignment vertical="center"/>
    </xf>
    <xf numFmtId="0" fontId="17" fillId="2" borderId="56" xfId="4" applyFont="1" applyFill="1" applyBorder="1" applyAlignment="1" applyProtection="1">
      <alignment horizontal="center" vertical="center"/>
    </xf>
    <xf numFmtId="0" fontId="17" fillId="2" borderId="79" xfId="4" applyFont="1" applyFill="1" applyBorder="1" applyAlignment="1" applyProtection="1">
      <alignment horizontal="center" vertical="center"/>
    </xf>
    <xf numFmtId="0" fontId="17" fillId="2" borderId="3" xfId="4" applyFont="1" applyFill="1" applyBorder="1" applyAlignment="1">
      <alignment horizontal="center" vertical="center" wrapText="1"/>
    </xf>
    <xf numFmtId="0" fontId="17" fillId="2" borderId="4" xfId="4" applyFont="1" applyFill="1" applyBorder="1" applyAlignment="1" applyProtection="1">
      <alignment horizontal="center" vertical="center"/>
    </xf>
    <xf numFmtId="164" fontId="16" fillId="8" borderId="5" xfId="4" applyNumberFormat="1" applyFont="1" applyFill="1" applyBorder="1" applyAlignment="1" applyProtection="1">
      <alignment vertical="center"/>
      <protection locked="0"/>
    </xf>
    <xf numFmtId="0" fontId="8" fillId="0" borderId="30" xfId="4" applyFont="1" applyFill="1" applyBorder="1" applyAlignment="1" applyProtection="1">
      <alignment horizontal="center" vertical="top" wrapText="1"/>
    </xf>
    <xf numFmtId="0" fontId="4" fillId="4" borderId="18" xfId="3" applyFont="1" applyFill="1" applyBorder="1" applyAlignment="1" applyProtection="1">
      <alignment horizontal="center" vertical="center" wrapText="1"/>
    </xf>
    <xf numFmtId="164" fontId="16" fillId="6" borderId="21" xfId="4" applyNumberFormat="1" applyFont="1" applyFill="1" applyBorder="1" applyAlignment="1" applyProtection="1">
      <alignment horizontal="right"/>
    </xf>
    <xf numFmtId="164" fontId="16" fillId="5" borderId="23" xfId="11" applyNumberFormat="1" applyFont="1" applyFill="1" applyBorder="1" applyAlignment="1" applyProtection="1">
      <alignment vertical="center"/>
      <protection locked="0"/>
    </xf>
    <xf numFmtId="0" fontId="6" fillId="2" borderId="37" xfId="0" applyFont="1" applyFill="1" applyBorder="1" applyAlignment="1">
      <alignment horizontal="center"/>
    </xf>
    <xf numFmtId="0" fontId="6" fillId="2" borderId="12" xfId="0" applyFont="1" applyFill="1" applyBorder="1" applyAlignment="1">
      <alignment horizontal="center"/>
    </xf>
    <xf numFmtId="0" fontId="6" fillId="2" borderId="16" xfId="0" applyFont="1" applyFill="1" applyBorder="1" applyAlignment="1">
      <alignment horizontal="center"/>
    </xf>
    <xf numFmtId="0" fontId="1" fillId="2" borderId="29" xfId="3" applyFill="1" applyBorder="1" applyAlignment="1">
      <alignment vertical="center"/>
    </xf>
    <xf numFmtId="0" fontId="1" fillId="5" borderId="6" xfId="3" applyFill="1" applyBorder="1" applyAlignment="1">
      <alignment vertical="center"/>
    </xf>
    <xf numFmtId="0" fontId="7" fillId="0" borderId="21" xfId="3" applyFont="1" applyBorder="1" applyAlignment="1">
      <alignment horizontal="center" vertical="center"/>
    </xf>
    <xf numFmtId="0" fontId="8" fillId="2" borderId="9" xfId="3" applyFont="1" applyFill="1" applyBorder="1" applyAlignment="1">
      <alignment vertical="center"/>
    </xf>
    <xf numFmtId="164" fontId="5" fillId="5" borderId="7" xfId="3" applyNumberFormat="1" applyFont="1" applyFill="1" applyBorder="1" applyAlignment="1">
      <alignment vertical="center"/>
    </xf>
    <xf numFmtId="164" fontId="5" fillId="5" borderId="3" xfId="3" applyNumberFormat="1" applyFont="1" applyFill="1" applyBorder="1" applyAlignment="1">
      <alignment vertical="center"/>
    </xf>
    <xf numFmtId="164" fontId="5" fillId="5" borderId="4" xfId="3" applyNumberFormat="1" applyFont="1" applyFill="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5" fillId="0" borderId="30" xfId="3" applyFont="1" applyBorder="1" applyAlignment="1">
      <alignment horizontal="center" vertical="center"/>
    </xf>
    <xf numFmtId="0" fontId="8" fillId="0" borderId="31" xfId="4" applyFont="1" applyBorder="1" applyAlignment="1">
      <alignment horizontal="left" vertical="center"/>
    </xf>
    <xf numFmtId="0" fontId="5" fillId="5" borderId="6" xfId="3" applyFont="1" applyFill="1" applyBorder="1" applyAlignment="1">
      <alignment vertical="center"/>
    </xf>
    <xf numFmtId="164" fontId="5" fillId="2" borderId="85" xfId="3" applyNumberFormat="1" applyFont="1" applyFill="1" applyBorder="1" applyAlignment="1">
      <alignment horizontal="left" vertical="center"/>
    </xf>
    <xf numFmtId="2" fontId="41" fillId="16" borderId="8" xfId="3" applyNumberFormat="1" applyFont="1" applyFill="1" applyBorder="1" applyAlignment="1">
      <alignment vertical="center"/>
    </xf>
    <xf numFmtId="2" fontId="41" fillId="16" borderId="9" xfId="3" applyNumberFormat="1" applyFont="1" applyFill="1" applyBorder="1" applyAlignment="1">
      <alignment vertical="center"/>
    </xf>
    <xf numFmtId="2" fontId="41" fillId="16" borderId="10" xfId="3" applyNumberFormat="1" applyFont="1" applyFill="1" applyBorder="1" applyAlignment="1">
      <alignment vertical="center"/>
    </xf>
    <xf numFmtId="2" fontId="40" fillId="2" borderId="0" xfId="3" applyNumberFormat="1" applyFont="1" applyFill="1" applyBorder="1" applyAlignment="1">
      <alignment vertical="center"/>
    </xf>
    <xf numFmtId="2" fontId="41" fillId="16" borderId="37" xfId="3" applyNumberFormat="1" applyFont="1" applyFill="1" applyBorder="1" applyAlignment="1">
      <alignment vertical="center"/>
    </xf>
    <xf numFmtId="2" fontId="41" fillId="16" borderId="35" xfId="3" applyNumberFormat="1" applyFont="1" applyFill="1" applyBorder="1" applyAlignment="1">
      <alignment vertical="center"/>
    </xf>
    <xf numFmtId="2" fontId="41" fillId="16" borderId="38" xfId="3" applyNumberFormat="1" applyFont="1" applyFill="1" applyBorder="1" applyAlignment="1">
      <alignment vertical="center"/>
    </xf>
    <xf numFmtId="2" fontId="41" fillId="17" borderId="16" xfId="3" applyNumberFormat="1" applyFont="1" applyFill="1" applyBorder="1" applyAlignment="1">
      <alignment vertical="center"/>
    </xf>
    <xf numFmtId="2" fontId="41" fillId="17" borderId="17" xfId="3" applyNumberFormat="1" applyFont="1" applyFill="1" applyBorder="1" applyAlignment="1">
      <alignment vertical="center"/>
    </xf>
    <xf numFmtId="2" fontId="41" fillId="17" borderId="18" xfId="3" applyNumberFormat="1" applyFont="1" applyFill="1" applyBorder="1" applyAlignment="1">
      <alignment vertical="center"/>
    </xf>
    <xf numFmtId="2" fontId="41" fillId="16" borderId="6" xfId="3" applyNumberFormat="1" applyFont="1" applyFill="1" applyBorder="1" applyAlignment="1">
      <alignment vertical="center"/>
    </xf>
    <xf numFmtId="0" fontId="5" fillId="5" borderId="8" xfId="3" applyFont="1" applyFill="1" applyBorder="1" applyAlignment="1">
      <alignment vertical="center"/>
    </xf>
    <xf numFmtId="0" fontId="5" fillId="5" borderId="9" xfId="3" applyFont="1" applyFill="1" applyBorder="1" applyAlignment="1">
      <alignment vertical="center"/>
    </xf>
    <xf numFmtId="0" fontId="5" fillId="5" borderId="10" xfId="3" applyFont="1" applyFill="1" applyBorder="1" applyAlignment="1">
      <alignment vertical="center"/>
    </xf>
    <xf numFmtId="0" fontId="5" fillId="5" borderId="21" xfId="3" applyFont="1" applyFill="1" applyBorder="1" applyAlignment="1">
      <alignment vertical="center"/>
    </xf>
    <xf numFmtId="171" fontId="5" fillId="14" borderId="10" xfId="3" applyNumberFormat="1" applyFont="1" applyFill="1" applyBorder="1" applyAlignment="1">
      <alignment vertical="center"/>
    </xf>
    <xf numFmtId="164" fontId="16" fillId="5" borderId="17" xfId="2" applyNumberFormat="1" applyFont="1" applyFill="1" applyBorder="1"/>
    <xf numFmtId="164" fontId="16" fillId="5" borderId="18" xfId="2" applyNumberFormat="1" applyFont="1" applyFill="1" applyBorder="1"/>
    <xf numFmtId="164" fontId="16" fillId="2" borderId="37" xfId="3" applyNumberFormat="1" applyFont="1" applyFill="1" applyBorder="1" applyAlignment="1">
      <alignment horizontal="left" vertical="center"/>
    </xf>
    <xf numFmtId="171" fontId="5" fillId="14" borderId="16" xfId="3" applyNumberFormat="1" applyFont="1" applyFill="1" applyBorder="1" applyAlignment="1">
      <alignment vertical="center"/>
    </xf>
    <xf numFmtId="171" fontId="5" fillId="14" borderId="17" xfId="3" applyNumberFormat="1" applyFont="1" applyFill="1" applyBorder="1" applyAlignment="1">
      <alignment vertical="center"/>
    </xf>
    <xf numFmtId="0" fontId="16" fillId="2" borderId="71" xfId="4" applyFont="1" applyFill="1" applyBorder="1" applyAlignment="1" applyProtection="1"/>
    <xf numFmtId="0" fontId="16" fillId="2" borderId="18" xfId="4" applyFont="1" applyFill="1" applyBorder="1" applyAlignment="1" applyProtection="1"/>
    <xf numFmtId="9" fontId="21" fillId="2" borderId="25" xfId="4" applyNumberFormat="1" applyFont="1" applyFill="1" applyBorder="1" applyAlignment="1">
      <alignment vertical="center" wrapText="1"/>
    </xf>
    <xf numFmtId="9" fontId="19" fillId="2" borderId="25" xfId="4" applyNumberFormat="1" applyFont="1" applyFill="1" applyBorder="1" applyAlignment="1">
      <alignment vertical="top" wrapText="1"/>
    </xf>
    <xf numFmtId="9" fontId="22" fillId="2" borderId="25" xfId="4" applyNumberFormat="1" applyFont="1" applyFill="1" applyBorder="1" applyAlignment="1">
      <alignment vertical="top" wrapText="1"/>
    </xf>
    <xf numFmtId="0" fontId="8" fillId="0" borderId="12" xfId="4" quotePrefix="1" applyNumberFormat="1" applyFont="1" applyFill="1" applyBorder="1" applyAlignment="1" applyProtection="1">
      <alignment horizontal="center" vertical="top" wrapText="1"/>
    </xf>
    <xf numFmtId="0" fontId="8" fillId="0" borderId="13" xfId="1" applyFont="1" applyBorder="1" applyAlignment="1">
      <alignment vertical="center"/>
    </xf>
    <xf numFmtId="0" fontId="7" fillId="0" borderId="86" xfId="3" applyFont="1" applyBorder="1" applyAlignment="1">
      <alignment horizontal="center" vertical="center"/>
    </xf>
    <xf numFmtId="0" fontId="7" fillId="0" borderId="67" xfId="3" applyFont="1" applyBorder="1" applyAlignment="1">
      <alignment horizontal="center" vertical="center"/>
    </xf>
    <xf numFmtId="0" fontId="8" fillId="0" borderId="35" xfId="4" applyFont="1" applyBorder="1" applyAlignment="1">
      <alignment horizontal="left" vertical="center"/>
    </xf>
    <xf numFmtId="164" fontId="5" fillId="5" borderId="20" xfId="26" applyNumberFormat="1" applyFont="1" applyFill="1" applyBorder="1" applyAlignment="1">
      <alignment vertical="center"/>
    </xf>
    <xf numFmtId="164" fontId="5" fillId="5" borderId="6" xfId="1" applyNumberFormat="1" applyFont="1" applyFill="1" applyBorder="1" applyAlignment="1">
      <alignment vertical="center"/>
    </xf>
    <xf numFmtId="164" fontId="5" fillId="5" borderId="2" xfId="1" applyNumberFormat="1" applyFont="1" applyFill="1" applyBorder="1" applyAlignment="1">
      <alignment vertical="center"/>
    </xf>
    <xf numFmtId="0" fontId="20" fillId="2" borderId="9" xfId="4" applyFont="1" applyFill="1" applyBorder="1" applyAlignment="1">
      <alignment horizontal="center" vertical="center" wrapText="1"/>
    </xf>
    <xf numFmtId="0" fontId="20" fillId="2" borderId="35" xfId="4" applyFont="1" applyFill="1" applyBorder="1" applyAlignment="1">
      <alignment horizontal="center" vertical="center" wrapText="1"/>
    </xf>
    <xf numFmtId="0" fontId="20" fillId="2" borderId="56" xfId="4" applyFont="1" applyFill="1" applyBorder="1" applyAlignment="1">
      <alignment horizontal="center" vertical="center" wrapText="1"/>
    </xf>
    <xf numFmtId="0" fontId="20" fillId="2" borderId="17" xfId="4" applyFont="1" applyFill="1" applyBorder="1" applyAlignment="1">
      <alignment horizontal="center" vertical="center" wrapText="1"/>
    </xf>
    <xf numFmtId="0" fontId="23" fillId="2" borderId="35" xfId="4" applyFont="1" applyFill="1" applyBorder="1" applyAlignment="1">
      <alignment horizontal="center" vertical="center" wrapText="1"/>
    </xf>
    <xf numFmtId="0" fontId="7" fillId="0" borderId="40" xfId="12" applyFont="1" applyFill="1" applyBorder="1" applyAlignment="1">
      <alignment horizontal="center" vertical="center"/>
    </xf>
    <xf numFmtId="0" fontId="7" fillId="0" borderId="40" xfId="12" quotePrefix="1" applyFont="1" applyFill="1" applyBorder="1" applyAlignment="1">
      <alignment horizontal="center" vertical="center"/>
    </xf>
    <xf numFmtId="0" fontId="7" fillId="0" borderId="26" xfId="12" applyFont="1" applyFill="1" applyBorder="1" applyAlignment="1">
      <alignment horizontal="center" vertical="center"/>
    </xf>
    <xf numFmtId="0" fontId="7" fillId="0" borderId="24" xfId="12" quotePrefix="1" applyFont="1" applyFill="1" applyBorder="1" applyAlignment="1">
      <alignment horizontal="center" vertical="center"/>
    </xf>
    <xf numFmtId="2" fontId="5" fillId="5" borderId="6" xfId="1" applyNumberFormat="1" applyFont="1" applyFill="1" applyBorder="1" applyAlignment="1">
      <alignment vertical="center"/>
    </xf>
    <xf numFmtId="164" fontId="5" fillId="14" borderId="8" xfId="20" applyNumberFormat="1" applyFont="1" applyFill="1" applyBorder="1" applyAlignment="1">
      <alignment vertical="center"/>
    </xf>
    <xf numFmtId="164" fontId="5" fillId="14" borderId="9" xfId="20" applyNumberFormat="1" applyFont="1" applyFill="1" applyBorder="1" applyAlignment="1">
      <alignment vertical="center"/>
    </xf>
    <xf numFmtId="164" fontId="5" fillId="14" borderId="10" xfId="20" applyNumberFormat="1" applyFont="1" applyFill="1" applyBorder="1" applyAlignment="1">
      <alignment vertical="center"/>
    </xf>
    <xf numFmtId="164" fontId="5" fillId="14" borderId="37" xfId="20" applyNumberFormat="1" applyFont="1" applyFill="1" applyBorder="1" applyAlignment="1">
      <alignment vertical="center"/>
    </xf>
    <xf numFmtId="164" fontId="5" fillId="14" borderId="38" xfId="20" applyNumberFormat="1" applyFont="1" applyFill="1" applyBorder="1" applyAlignment="1">
      <alignment vertical="center"/>
    </xf>
    <xf numFmtId="164" fontId="16" fillId="13" borderId="38" xfId="15" applyNumberFormat="1" applyFont="1" applyFill="1" applyBorder="1"/>
    <xf numFmtId="164" fontId="16" fillId="13" borderId="16" xfId="15" applyNumberFormat="1" applyFont="1" applyFill="1" applyBorder="1"/>
    <xf numFmtId="164" fontId="16" fillId="13" borderId="17" xfId="15" applyNumberFormat="1" applyFont="1" applyFill="1" applyBorder="1"/>
    <xf numFmtId="164" fontId="16" fillId="13" borderId="18" xfId="15" applyNumberFormat="1" applyFont="1" applyFill="1" applyBorder="1"/>
    <xf numFmtId="164" fontId="5" fillId="5" borderId="114" xfId="1" applyNumberFormat="1" applyFont="1" applyFill="1" applyBorder="1" applyAlignment="1">
      <alignment vertical="center"/>
    </xf>
    <xf numFmtId="164" fontId="16" fillId="13" borderId="15" xfId="15" applyNumberFormat="1" applyFont="1" applyFill="1" applyBorder="1"/>
    <xf numFmtId="164" fontId="16" fillId="13" borderId="19" xfId="15" applyNumberFormat="1" applyFont="1" applyFill="1" applyBorder="1"/>
    <xf numFmtId="2" fontId="5" fillId="5" borderId="11" xfId="1" applyNumberFormat="1" applyFont="1" applyFill="1" applyBorder="1" applyAlignment="1">
      <alignment vertical="center"/>
    </xf>
    <xf numFmtId="2" fontId="5" fillId="5" borderId="15" xfId="1" applyNumberFormat="1" applyFont="1" applyFill="1" applyBorder="1" applyAlignment="1">
      <alignment vertical="center"/>
    </xf>
    <xf numFmtId="2" fontId="5" fillId="5" borderId="19" xfId="1" applyNumberFormat="1" applyFont="1" applyFill="1" applyBorder="1" applyAlignment="1">
      <alignment vertical="center"/>
    </xf>
    <xf numFmtId="170" fontId="5" fillId="5" borderId="8" xfId="1" applyNumberFormat="1" applyFont="1" applyFill="1" applyBorder="1" applyAlignment="1">
      <alignment vertical="center"/>
    </xf>
    <xf numFmtId="170" fontId="5" fillId="5" borderId="9" xfId="1" applyNumberFormat="1" applyFont="1" applyFill="1" applyBorder="1" applyAlignment="1">
      <alignment vertical="center"/>
    </xf>
    <xf numFmtId="170" fontId="5" fillId="5" borderId="10" xfId="1" applyNumberFormat="1" applyFont="1" applyFill="1" applyBorder="1" applyAlignment="1">
      <alignment vertical="center"/>
    </xf>
    <xf numFmtId="1" fontId="5" fillId="5" borderId="16" xfId="1" applyNumberFormat="1" applyFont="1" applyFill="1" applyBorder="1" applyAlignment="1">
      <alignment vertical="center"/>
    </xf>
    <xf numFmtId="1" fontId="5" fillId="5" borderId="17" xfId="1" applyNumberFormat="1" applyFont="1" applyFill="1" applyBorder="1" applyAlignment="1">
      <alignment vertical="center"/>
    </xf>
    <xf numFmtId="1" fontId="5" fillId="5" borderId="18" xfId="1" applyNumberFormat="1" applyFont="1" applyFill="1" applyBorder="1" applyAlignment="1">
      <alignment vertical="center"/>
    </xf>
    <xf numFmtId="1" fontId="5" fillId="5" borderId="6" xfId="1" applyNumberFormat="1" applyFont="1" applyFill="1" applyBorder="1" applyAlignment="1">
      <alignment vertical="center"/>
    </xf>
    <xf numFmtId="164" fontId="16" fillId="13" borderId="7" xfId="15" applyNumberFormat="1" applyFont="1" applyFill="1" applyBorder="1"/>
    <xf numFmtId="164" fontId="16" fillId="13" borderId="3" xfId="15" applyNumberFormat="1" applyFont="1" applyFill="1" applyBorder="1"/>
    <xf numFmtId="164" fontId="16" fillId="13" borderId="4" xfId="15" applyNumberFormat="1" applyFont="1" applyFill="1" applyBorder="1"/>
    <xf numFmtId="170" fontId="5" fillId="5" borderId="37" xfId="1" applyNumberFormat="1" applyFont="1" applyFill="1" applyBorder="1" applyAlignment="1">
      <alignment vertical="center"/>
    </xf>
    <xf numFmtId="170" fontId="5" fillId="5" borderId="38" xfId="1" applyNumberFormat="1" applyFont="1" applyFill="1" applyBorder="1" applyAlignment="1">
      <alignment vertical="center"/>
    </xf>
    <xf numFmtId="2" fontId="5" fillId="5" borderId="37" xfId="1" applyNumberFormat="1" applyFont="1" applyFill="1" applyBorder="1" applyAlignment="1">
      <alignment vertical="center"/>
    </xf>
    <xf numFmtId="2" fontId="5" fillId="5" borderId="38" xfId="1" applyNumberFormat="1" applyFont="1" applyFill="1" applyBorder="1" applyAlignment="1">
      <alignment vertical="center"/>
    </xf>
    <xf numFmtId="164" fontId="5" fillId="5" borderId="18" xfId="1" applyNumberFormat="1" applyFont="1" applyFill="1" applyBorder="1" applyAlignment="1">
      <alignment vertical="center"/>
    </xf>
    <xf numFmtId="164" fontId="16" fillId="13" borderId="6" xfId="15" applyNumberFormat="1" applyFont="1" applyFill="1" applyBorder="1"/>
    <xf numFmtId="170" fontId="5" fillId="5" borderId="16" xfId="1" applyNumberFormat="1" applyFont="1" applyFill="1" applyBorder="1" applyAlignment="1">
      <alignment vertical="center"/>
    </xf>
    <xf numFmtId="170" fontId="5" fillId="5" borderId="17" xfId="1" applyNumberFormat="1" applyFont="1" applyFill="1" applyBorder="1" applyAlignment="1">
      <alignment vertical="center"/>
    </xf>
    <xf numFmtId="170" fontId="5" fillId="5" borderId="18" xfId="1" applyNumberFormat="1" applyFont="1" applyFill="1" applyBorder="1" applyAlignment="1">
      <alignment vertical="center"/>
    </xf>
    <xf numFmtId="2" fontId="5" fillId="5" borderId="114" xfId="1" applyNumberFormat="1" applyFont="1" applyFill="1" applyBorder="1" applyAlignment="1">
      <alignment vertical="center"/>
    </xf>
    <xf numFmtId="164" fontId="5" fillId="5" borderId="15" xfId="1" applyNumberFormat="1" applyFont="1" applyFill="1" applyBorder="1" applyAlignment="1">
      <alignment vertical="center"/>
    </xf>
    <xf numFmtId="2" fontId="5" fillId="5" borderId="8" xfId="1" applyNumberFormat="1" applyFont="1" applyFill="1" applyBorder="1" applyAlignment="1">
      <alignment vertical="center"/>
    </xf>
    <xf numFmtId="2" fontId="5" fillId="5" borderId="9" xfId="1" applyNumberFormat="1" applyFont="1" applyFill="1" applyBorder="1" applyAlignment="1">
      <alignment vertical="center"/>
    </xf>
    <xf numFmtId="2" fontId="5" fillId="5" borderId="10" xfId="1" applyNumberFormat="1" applyFont="1" applyFill="1" applyBorder="1" applyAlignment="1">
      <alignment vertical="center"/>
    </xf>
    <xf numFmtId="164" fontId="5" fillId="5" borderId="38" xfId="1" applyNumberFormat="1" applyFont="1" applyFill="1" applyBorder="1" applyAlignment="1">
      <alignment vertical="center"/>
    </xf>
    <xf numFmtId="164" fontId="5" fillId="5" borderId="4" xfId="1" applyNumberFormat="1" applyFont="1" applyFill="1" applyBorder="1" applyAlignment="1">
      <alignment vertical="center"/>
    </xf>
    <xf numFmtId="0" fontId="7" fillId="2" borderId="26" xfId="12" quotePrefix="1" applyFont="1" applyFill="1" applyBorder="1" applyAlignment="1">
      <alignment horizontal="center" vertical="center"/>
    </xf>
    <xf numFmtId="166" fontId="5" fillId="14" borderId="11" xfId="1" applyNumberFormat="1" applyFont="1" applyFill="1" applyBorder="1" applyAlignment="1">
      <alignment vertical="center"/>
    </xf>
    <xf numFmtId="166" fontId="5" fillId="14" borderId="15" xfId="1" applyNumberFormat="1" applyFont="1" applyFill="1" applyBorder="1" applyAlignment="1">
      <alignment vertical="center"/>
    </xf>
    <xf numFmtId="165" fontId="5" fillId="14" borderId="19" xfId="20" applyNumberFormat="1" applyFont="1" applyFill="1" applyBorder="1" applyAlignment="1">
      <alignment vertical="center"/>
    </xf>
    <xf numFmtId="164" fontId="5" fillId="14" borderId="6" xfId="1" applyNumberFormat="1" applyFont="1" applyFill="1" applyBorder="1" applyAlignment="1">
      <alignment vertical="center"/>
    </xf>
    <xf numFmtId="164" fontId="5" fillId="14" borderId="7" xfId="1" applyNumberFormat="1" applyFont="1" applyFill="1" applyBorder="1" applyAlignment="1">
      <alignment vertical="center"/>
    </xf>
    <xf numFmtId="164" fontId="5" fillId="14" borderId="3" xfId="1" applyNumberFormat="1" applyFont="1" applyFill="1" applyBorder="1" applyAlignment="1">
      <alignment vertical="center"/>
    </xf>
    <xf numFmtId="164" fontId="5" fillId="14" borderId="4" xfId="1" applyNumberFormat="1" applyFont="1" applyFill="1" applyBorder="1" applyAlignment="1">
      <alignment vertical="center"/>
    </xf>
    <xf numFmtId="166" fontId="5" fillId="14" borderId="8" xfId="1" applyNumberFormat="1" applyFont="1" applyFill="1" applyBorder="1" applyAlignment="1">
      <alignment vertical="center"/>
    </xf>
    <xf numFmtId="166" fontId="5" fillId="14" borderId="9" xfId="1" applyNumberFormat="1" applyFont="1" applyFill="1" applyBorder="1" applyAlignment="1">
      <alignment vertical="center"/>
    </xf>
    <xf numFmtId="166" fontId="5" fillId="14" borderId="10" xfId="1" applyNumberFormat="1" applyFont="1" applyFill="1" applyBorder="1" applyAlignment="1">
      <alignment vertical="center"/>
    </xf>
    <xf numFmtId="166" fontId="5" fillId="14" borderId="37" xfId="1" applyNumberFormat="1" applyFont="1" applyFill="1" applyBorder="1" applyAlignment="1">
      <alignment vertical="center"/>
    </xf>
    <xf numFmtId="166" fontId="5" fillId="14" borderId="38" xfId="1" applyNumberFormat="1" applyFont="1" applyFill="1" applyBorder="1" applyAlignment="1">
      <alignment vertical="center"/>
    </xf>
    <xf numFmtId="166" fontId="5" fillId="14" borderId="16" xfId="1" applyNumberFormat="1" applyFont="1" applyFill="1" applyBorder="1" applyAlignment="1">
      <alignment vertical="center"/>
    </xf>
    <xf numFmtId="166" fontId="5" fillId="14" borderId="17" xfId="1" applyNumberFormat="1" applyFont="1" applyFill="1" applyBorder="1" applyAlignment="1">
      <alignment vertical="center"/>
    </xf>
    <xf numFmtId="164" fontId="5" fillId="5" borderId="10" xfId="1" applyNumberFormat="1" applyFont="1" applyFill="1" applyBorder="1" applyAlignment="1">
      <alignment vertical="center"/>
    </xf>
    <xf numFmtId="166" fontId="5" fillId="14" borderId="6" xfId="1" applyNumberFormat="1" applyFont="1" applyFill="1" applyBorder="1" applyAlignment="1">
      <alignment vertical="center"/>
    </xf>
    <xf numFmtId="165" fontId="5" fillId="14" borderId="7" xfId="20" applyNumberFormat="1" applyFont="1" applyFill="1" applyBorder="1" applyAlignment="1">
      <alignment vertical="center"/>
    </xf>
    <xf numFmtId="165" fontId="5" fillId="14" borderId="3" xfId="20" applyNumberFormat="1" applyFont="1" applyFill="1" applyBorder="1" applyAlignment="1">
      <alignment vertical="center"/>
    </xf>
    <xf numFmtId="165" fontId="5" fillId="14" borderId="4" xfId="20" applyNumberFormat="1" applyFont="1" applyFill="1" applyBorder="1" applyAlignment="1">
      <alignment vertical="center"/>
    </xf>
    <xf numFmtId="10" fontId="5" fillId="5" borderId="11" xfId="1" applyNumberFormat="1" applyFont="1" applyFill="1" applyBorder="1" applyAlignment="1">
      <alignment vertical="center"/>
    </xf>
    <xf numFmtId="9" fontId="5" fillId="14" borderId="19" xfId="18" applyFont="1" applyFill="1" applyBorder="1" applyAlignment="1">
      <alignment vertical="center"/>
    </xf>
    <xf numFmtId="164" fontId="5" fillId="5" borderId="81" xfId="1" applyNumberFormat="1" applyFont="1" applyFill="1" applyBorder="1" applyAlignment="1">
      <alignment vertical="center"/>
    </xf>
    <xf numFmtId="164" fontId="5" fillId="5" borderId="82" xfId="1" applyNumberFormat="1" applyFont="1" applyFill="1" applyBorder="1" applyAlignment="1">
      <alignment vertical="center"/>
    </xf>
    <xf numFmtId="164" fontId="5" fillId="5" borderId="27" xfId="1" applyNumberFormat="1" applyFont="1" applyFill="1" applyBorder="1" applyAlignment="1">
      <alignment vertical="center"/>
    </xf>
    <xf numFmtId="164" fontId="16" fillId="13" borderId="37" xfId="19" applyNumberFormat="1" applyFont="1" applyFill="1" applyBorder="1"/>
    <xf numFmtId="164" fontId="16" fillId="13" borderId="38" xfId="19" applyNumberFormat="1" applyFont="1" applyFill="1" applyBorder="1"/>
    <xf numFmtId="164" fontId="5" fillId="5" borderId="83" xfId="1" applyNumberFormat="1" applyFont="1" applyFill="1" applyBorder="1" applyAlignment="1">
      <alignment vertical="center"/>
    </xf>
    <xf numFmtId="164" fontId="5" fillId="5" borderId="60" xfId="1" applyNumberFormat="1" applyFont="1" applyFill="1" applyBorder="1" applyAlignment="1">
      <alignment vertical="center"/>
    </xf>
    <xf numFmtId="164" fontId="16" fillId="13" borderId="16" xfId="19" applyNumberFormat="1" applyFont="1" applyFill="1" applyBorder="1"/>
    <xf numFmtId="164" fontId="16" fillId="13" borderId="17" xfId="19" applyNumberFormat="1" applyFont="1" applyFill="1" applyBorder="1"/>
    <xf numFmtId="164" fontId="16" fillId="13" borderId="18" xfId="19" applyNumberFormat="1" applyFont="1" applyFill="1" applyBorder="1"/>
    <xf numFmtId="164" fontId="5" fillId="5" borderId="11" xfId="1" applyNumberFormat="1" applyFont="1" applyFill="1" applyBorder="1" applyAlignment="1">
      <alignment vertical="center"/>
    </xf>
    <xf numFmtId="164" fontId="5" fillId="5" borderId="19" xfId="1" applyNumberFormat="1" applyFont="1" applyFill="1" applyBorder="1" applyAlignment="1">
      <alignmen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164" fontId="16" fillId="6" borderId="35" xfId="6" applyNumberFormat="1" applyFont="1" applyFill="1" applyBorder="1" applyAlignment="1" applyProtection="1">
      <alignment vertical="center"/>
      <protection locked="0"/>
    </xf>
    <xf numFmtId="164" fontId="16" fillId="5" borderId="58" xfId="6" applyNumberFormat="1" applyFont="1" applyFill="1" applyBorder="1" applyAlignment="1" applyProtection="1">
      <alignment vertical="center"/>
      <protection locked="0"/>
    </xf>
    <xf numFmtId="164" fontId="16" fillId="5" borderId="79" xfId="6" applyNumberFormat="1" applyFont="1" applyFill="1" applyBorder="1" applyAlignment="1" applyProtection="1">
      <alignment vertical="center"/>
      <protection locked="0"/>
    </xf>
    <xf numFmtId="164" fontId="16" fillId="6" borderId="37" xfId="6" applyNumberFormat="1" applyFont="1" applyFill="1" applyBorder="1" applyAlignment="1" applyProtection="1">
      <alignment vertical="center"/>
      <protection locked="0"/>
    </xf>
    <xf numFmtId="164" fontId="16" fillId="6" borderId="56" xfId="6" applyNumberFormat="1" applyFont="1" applyFill="1" applyBorder="1" applyAlignment="1" applyProtection="1">
      <alignment vertical="center"/>
      <protection locked="0"/>
    </xf>
    <xf numFmtId="164" fontId="16" fillId="6" borderId="57" xfId="6" applyNumberFormat="1" applyFont="1" applyFill="1" applyBorder="1" applyAlignment="1" applyProtection="1">
      <alignment vertical="center"/>
      <protection locked="0"/>
    </xf>
    <xf numFmtId="0" fontId="5" fillId="0" borderId="29" xfId="3" applyFont="1" applyBorder="1" applyAlignment="1" applyProtection="1">
      <alignment horizontal="center" vertical="center"/>
    </xf>
    <xf numFmtId="0" fontId="16" fillId="0" borderId="54" xfId="4" applyFont="1" applyFill="1" applyBorder="1" applyAlignment="1" applyProtection="1">
      <alignment horizontal="center" vertical="center"/>
    </xf>
    <xf numFmtId="0" fontId="5" fillId="0" borderId="54" xfId="3" applyFont="1" applyBorder="1" applyAlignment="1" applyProtection="1">
      <alignment horizontal="center" vertical="center"/>
    </xf>
    <xf numFmtId="0" fontId="16" fillId="0" borderId="50" xfId="4" applyFont="1" applyFill="1" applyBorder="1" applyAlignment="1" applyProtection="1">
      <alignment horizontal="center" vertical="center"/>
    </xf>
    <xf numFmtId="0" fontId="6" fillId="0" borderId="82" xfId="3" applyFont="1" applyBorder="1" applyAlignment="1" applyProtection="1">
      <alignment vertical="center"/>
    </xf>
    <xf numFmtId="0" fontId="6" fillId="0" borderId="31" xfId="3" applyFont="1" applyBorder="1" applyAlignment="1" applyProtection="1">
      <alignment vertical="center"/>
    </xf>
    <xf numFmtId="0" fontId="6" fillId="2" borderId="17" xfId="0" applyFont="1" applyFill="1" applyBorder="1"/>
    <xf numFmtId="0" fontId="6" fillId="2" borderId="0" xfId="0" applyFont="1" applyFill="1" applyBorder="1"/>
    <xf numFmtId="0" fontId="6" fillId="2" borderId="0" xfId="3" applyFont="1" applyFill="1" applyAlignment="1">
      <alignment vertical="center"/>
    </xf>
    <xf numFmtId="0" fontId="5" fillId="2" borderId="0" xfId="3" applyFont="1" applyFill="1" applyBorder="1" applyAlignment="1">
      <alignment horizontal="left" vertical="center"/>
    </xf>
    <xf numFmtId="0" fontId="5" fillId="2" borderId="0" xfId="3" applyFont="1" applyFill="1" applyBorder="1" applyAlignment="1">
      <alignment horizontal="center" vertical="center" wrapText="1"/>
    </xf>
    <xf numFmtId="0" fontId="6" fillId="2" borderId="0" xfId="3" applyFont="1" applyFill="1" applyBorder="1" applyAlignment="1">
      <alignment horizontal="left" vertical="center" wrapText="1"/>
    </xf>
    <xf numFmtId="0" fontId="7" fillId="2" borderId="0" xfId="3" applyFont="1" applyFill="1" applyBorder="1" applyAlignment="1">
      <alignment horizontal="left" vertical="center"/>
    </xf>
    <xf numFmtId="0" fontId="8" fillId="0" borderId="17" xfId="3" applyFont="1" applyBorder="1" applyAlignment="1">
      <alignment horizontal="left" vertical="center" wrapText="1"/>
    </xf>
    <xf numFmtId="0" fontId="16" fillId="10" borderId="0" xfId="2" applyFont="1" applyFill="1" applyBorder="1" applyAlignment="1">
      <alignment horizontal="right" vertical="center"/>
    </xf>
    <xf numFmtId="164" fontId="5" fillId="5" borderId="37" xfId="3" applyNumberFormat="1" applyFont="1" applyFill="1" applyBorder="1" applyAlignment="1">
      <alignment horizontal="right" vertical="center"/>
    </xf>
    <xf numFmtId="0" fontId="5" fillId="2" borderId="0" xfId="3" applyFont="1" applyFill="1" applyBorder="1" applyAlignment="1">
      <alignment horizontal="right" vertical="center"/>
    </xf>
    <xf numFmtId="0" fontId="16" fillId="5" borderId="23" xfId="0" applyFont="1" applyFill="1" applyBorder="1" applyAlignment="1">
      <alignment horizontal="right" vertical="center"/>
    </xf>
    <xf numFmtId="0" fontId="16" fillId="5" borderId="17" xfId="0" applyFont="1" applyFill="1" applyBorder="1" applyAlignment="1">
      <alignment horizontal="right" vertical="center"/>
    </xf>
    <xf numFmtId="0" fontId="14" fillId="20" borderId="104" xfId="0" applyFont="1" applyFill="1" applyBorder="1" applyAlignment="1">
      <alignment vertical="center"/>
    </xf>
    <xf numFmtId="0" fontId="0" fillId="20" borderId="105" xfId="0" applyFont="1" applyFill="1" applyBorder="1" applyAlignment="1">
      <alignment vertical="center" wrapText="1"/>
    </xf>
    <xf numFmtId="0" fontId="0" fillId="20" borderId="106" xfId="0" applyFont="1" applyFill="1" applyBorder="1" applyAlignment="1">
      <alignment vertical="center" wrapText="1"/>
    </xf>
    <xf numFmtId="0" fontId="63" fillId="21" borderId="106" xfId="0" applyFont="1" applyFill="1" applyBorder="1" applyAlignment="1">
      <alignment vertical="center" wrapText="1"/>
    </xf>
    <xf numFmtId="0" fontId="63" fillId="22" borderId="106" xfId="0" applyFont="1" applyFill="1" applyBorder="1" applyAlignment="1">
      <alignment vertical="center" wrapText="1"/>
    </xf>
    <xf numFmtId="0" fontId="0" fillId="20" borderId="107" xfId="0" applyFont="1" applyFill="1" applyBorder="1" applyAlignment="1">
      <alignment vertical="center" wrapText="1"/>
    </xf>
    <xf numFmtId="0" fontId="8" fillId="0" borderId="37" xfId="4" quotePrefix="1" applyNumberFormat="1" applyFont="1" applyFill="1" applyBorder="1" applyAlignment="1" applyProtection="1">
      <alignment horizontal="center" vertical="top" wrapText="1"/>
    </xf>
    <xf numFmtId="0" fontId="8" fillId="0" borderId="55" xfId="4" quotePrefix="1" applyNumberFormat="1" applyFont="1" applyFill="1" applyBorder="1" applyAlignment="1" applyProtection="1">
      <alignment horizontal="center" vertical="top" wrapText="1"/>
    </xf>
    <xf numFmtId="0" fontId="8" fillId="0" borderId="16" xfId="4" quotePrefix="1" applyNumberFormat="1" applyFont="1" applyFill="1" applyBorder="1" applyAlignment="1" applyProtection="1">
      <alignment horizontal="center" vertical="top" wrapText="1"/>
    </xf>
    <xf numFmtId="164" fontId="5" fillId="5" borderId="81" xfId="3" applyNumberFormat="1" applyFont="1" applyFill="1" applyBorder="1" applyAlignment="1">
      <alignment horizontal="right" vertical="center"/>
    </xf>
    <xf numFmtId="164" fontId="5" fillId="5" borderId="82" xfId="3" applyNumberFormat="1" applyFont="1" applyFill="1" applyBorder="1" applyAlignment="1">
      <alignment horizontal="right" vertical="center"/>
    </xf>
    <xf numFmtId="164" fontId="5" fillId="5" borderId="27" xfId="3" applyNumberFormat="1" applyFont="1" applyFill="1" applyBorder="1" applyAlignment="1">
      <alignment horizontal="right" vertical="center"/>
    </xf>
    <xf numFmtId="164" fontId="5" fillId="5" borderId="35" xfId="3" applyNumberFormat="1" applyFont="1" applyFill="1" applyBorder="1" applyAlignment="1">
      <alignment horizontal="right" vertical="center"/>
    </xf>
    <xf numFmtId="164" fontId="5" fillId="5" borderId="38" xfId="3" applyNumberFormat="1" applyFont="1" applyFill="1" applyBorder="1" applyAlignment="1">
      <alignment horizontal="right" vertical="center"/>
    </xf>
    <xf numFmtId="164" fontId="5" fillId="5" borderId="16" xfId="3" applyNumberFormat="1" applyFont="1" applyFill="1" applyBorder="1" applyAlignment="1">
      <alignment horizontal="right" vertical="center"/>
    </xf>
    <xf numFmtId="164" fontId="5" fillId="5" borderId="17" xfId="3" applyNumberFormat="1" applyFont="1" applyFill="1" applyBorder="1" applyAlignment="1">
      <alignment horizontal="right" vertical="center"/>
    </xf>
    <xf numFmtId="164" fontId="5" fillId="5" borderId="18" xfId="3" applyNumberFormat="1" applyFont="1" applyFill="1" applyBorder="1" applyAlignment="1">
      <alignment horizontal="right" vertical="center"/>
    </xf>
    <xf numFmtId="0" fontId="0" fillId="2" borderId="0" xfId="0" applyFill="1" applyAlignment="1">
      <alignment horizontal="right"/>
    </xf>
    <xf numFmtId="0" fontId="1" fillId="2" borderId="0" xfId="3" applyFill="1" applyAlignment="1">
      <alignment horizontal="right" vertical="center"/>
    </xf>
    <xf numFmtId="164" fontId="5" fillId="5" borderId="18" xfId="3" applyNumberFormat="1" applyFont="1" applyFill="1" applyBorder="1" applyAlignment="1">
      <alignment vertical="center"/>
    </xf>
    <xf numFmtId="164" fontId="5" fillId="5" borderId="90" xfId="3" applyNumberFormat="1" applyFont="1" applyFill="1" applyBorder="1" applyAlignment="1">
      <alignment horizontal="right" vertical="center"/>
    </xf>
    <xf numFmtId="164" fontId="5" fillId="5" borderId="23" xfId="3" applyNumberFormat="1" applyFont="1" applyFill="1" applyBorder="1" applyAlignment="1">
      <alignment horizontal="right" vertical="center"/>
    </xf>
    <xf numFmtId="0" fontId="1" fillId="2" borderId="51" xfId="3" applyFill="1" applyBorder="1" applyAlignment="1">
      <alignment horizontal="right" vertical="center"/>
    </xf>
    <xf numFmtId="164" fontId="5" fillId="6" borderId="16" xfId="3" applyNumberFormat="1" applyFont="1" applyFill="1" applyBorder="1" applyAlignment="1">
      <alignment horizontal="right" vertical="center"/>
    </xf>
    <xf numFmtId="164" fontId="5" fillId="6" borderId="23" xfId="3" applyNumberFormat="1" applyFont="1" applyFill="1" applyBorder="1" applyAlignment="1">
      <alignment horizontal="right" vertical="center"/>
    </xf>
    <xf numFmtId="164" fontId="5" fillId="6" borderId="66" xfId="3" applyNumberFormat="1" applyFont="1" applyFill="1" applyBorder="1" applyAlignment="1">
      <alignment horizontal="right" vertical="center"/>
    </xf>
    <xf numFmtId="0" fontId="1" fillId="2" borderId="0" xfId="3" applyFill="1" applyBorder="1" applyAlignment="1">
      <alignment horizontal="right" vertical="center"/>
    </xf>
    <xf numFmtId="0" fontId="8" fillId="2" borderId="23" xfId="3" applyFont="1" applyFill="1" applyBorder="1" applyAlignment="1">
      <alignment horizontal="left" vertical="center"/>
    </xf>
    <xf numFmtId="0" fontId="8" fillId="0" borderId="12" xfId="4" applyFont="1" applyFill="1" applyBorder="1" applyAlignment="1" applyProtection="1">
      <alignment horizontal="center" vertical="center"/>
    </xf>
    <xf numFmtId="0" fontId="7" fillId="2" borderId="17" xfId="3" applyFont="1" applyFill="1" applyBorder="1" applyAlignment="1">
      <alignment horizontal="center" vertical="center"/>
    </xf>
    <xf numFmtId="0" fontId="4" fillId="4" borderId="13" xfId="3" applyFont="1" applyFill="1" applyBorder="1" applyAlignment="1">
      <alignment vertical="center"/>
    </xf>
    <xf numFmtId="0" fontId="8" fillId="2" borderId="17" xfId="3" applyFont="1" applyFill="1" applyBorder="1" applyAlignment="1">
      <alignment horizontal="left" vertical="center"/>
    </xf>
    <xf numFmtId="0" fontId="7" fillId="2" borderId="21" xfId="3" applyFont="1" applyFill="1" applyBorder="1" applyAlignment="1">
      <alignment horizontal="center" vertical="center"/>
    </xf>
    <xf numFmtId="0" fontId="7" fillId="2" borderId="67" xfId="3" applyFont="1" applyFill="1" applyBorder="1" applyAlignment="1">
      <alignment horizontal="center" vertical="center"/>
    </xf>
    <xf numFmtId="0" fontId="8" fillId="2" borderId="40" xfId="3" applyFont="1" applyFill="1" applyBorder="1" applyAlignment="1">
      <alignment vertical="center"/>
    </xf>
    <xf numFmtId="0" fontId="8" fillId="2" borderId="17" xfId="3" applyFont="1" applyFill="1" applyBorder="1" applyAlignment="1">
      <alignment vertical="center"/>
    </xf>
    <xf numFmtId="0" fontId="8" fillId="2" borderId="56" xfId="3" applyFont="1" applyFill="1" applyBorder="1" applyAlignment="1">
      <alignment vertical="center"/>
    </xf>
    <xf numFmtId="0" fontId="8" fillId="2" borderId="35" xfId="3" applyFont="1" applyFill="1" applyBorder="1" applyAlignment="1">
      <alignment vertical="center"/>
    </xf>
    <xf numFmtId="0" fontId="17" fillId="2" borderId="23" xfId="3" applyFont="1" applyFill="1" applyBorder="1" applyAlignment="1">
      <alignment horizontal="left" vertical="center"/>
    </xf>
    <xf numFmtId="164" fontId="6" fillId="2" borderId="7" xfId="3" applyNumberFormat="1" applyFont="1" applyFill="1" applyBorder="1" applyAlignment="1">
      <alignment vertical="center"/>
    </xf>
    <xf numFmtId="0" fontId="0" fillId="2" borderId="4" xfId="0" applyFill="1" applyBorder="1"/>
    <xf numFmtId="0" fontId="8" fillId="0" borderId="9" xfId="3" applyFont="1" applyBorder="1" applyAlignment="1">
      <alignment horizontal="left" vertical="center" wrapText="1"/>
    </xf>
    <xf numFmtId="0" fontId="8" fillId="0" borderId="35" xfId="3" applyFont="1" applyBorder="1" applyAlignment="1">
      <alignment horizontal="left" vertical="center" wrapText="1"/>
    </xf>
    <xf numFmtId="0" fontId="5" fillId="0" borderId="7" xfId="3" applyFont="1" applyBorder="1" applyAlignment="1">
      <alignment horizontal="center" vertical="center" wrapText="1"/>
    </xf>
    <xf numFmtId="0" fontId="6" fillId="0" borderId="3" xfId="3" applyFont="1" applyBorder="1" applyAlignment="1">
      <alignment horizontal="left" vertical="center" wrapText="1"/>
    </xf>
    <xf numFmtId="0" fontId="7" fillId="0" borderId="3" xfId="3" applyFont="1" applyBorder="1" applyAlignment="1">
      <alignment horizontal="left" vertical="center"/>
    </xf>
    <xf numFmtId="0" fontId="8" fillId="0" borderId="3" xfId="3" applyFont="1" applyBorder="1" applyAlignment="1">
      <alignment horizontal="left" vertical="center" wrapText="1"/>
    </xf>
    <xf numFmtId="0" fontId="5" fillId="2" borderId="7" xfId="3" applyFont="1" applyFill="1" applyBorder="1" applyAlignment="1">
      <alignment horizontal="left" vertical="center"/>
    </xf>
    <xf numFmtId="0" fontId="5" fillId="2" borderId="4" xfId="3" applyFont="1" applyFill="1" applyBorder="1" applyAlignment="1">
      <alignment horizontal="left" vertical="center"/>
    </xf>
    <xf numFmtId="0" fontId="16" fillId="6" borderId="23" xfId="0" applyFont="1" applyFill="1" applyBorder="1" applyAlignment="1">
      <alignment horizontal="right" vertical="center"/>
    </xf>
    <xf numFmtId="0" fontId="16" fillId="6" borderId="17" xfId="0" applyFont="1" applyFill="1" applyBorder="1" applyAlignment="1">
      <alignment horizontal="right" vertical="center"/>
    </xf>
    <xf numFmtId="0" fontId="16" fillId="6" borderId="10" xfId="0" applyFont="1" applyFill="1" applyBorder="1" applyAlignment="1">
      <alignment horizontal="right" vertical="center"/>
    </xf>
    <xf numFmtId="0" fontId="16" fillId="5" borderId="21" xfId="0" applyFont="1" applyFill="1" applyBorder="1" applyAlignment="1">
      <alignment horizontal="right" vertical="center"/>
    </xf>
    <xf numFmtId="0" fontId="16" fillId="5" borderId="9" xfId="0" applyFont="1" applyFill="1" applyBorder="1" applyAlignment="1">
      <alignment horizontal="right" vertical="center"/>
    </xf>
    <xf numFmtId="0" fontId="16" fillId="5" borderId="67" xfId="0" applyFont="1" applyFill="1" applyBorder="1" applyAlignment="1">
      <alignment horizontal="right" vertical="center"/>
    </xf>
    <xf numFmtId="0" fontId="16" fillId="5" borderId="35" xfId="0" applyFont="1" applyFill="1" applyBorder="1" applyAlignment="1">
      <alignment horizontal="right" vertical="center"/>
    </xf>
    <xf numFmtId="0" fontId="16" fillId="6" borderId="38" xfId="0" applyFont="1" applyFill="1" applyBorder="1" applyAlignment="1">
      <alignment horizontal="right" vertical="center"/>
    </xf>
    <xf numFmtId="0" fontId="16" fillId="6" borderId="18" xfId="0" applyFont="1" applyFill="1" applyBorder="1" applyAlignment="1">
      <alignment horizontal="right" vertical="center"/>
    </xf>
    <xf numFmtId="0" fontId="16" fillId="2" borderId="0" xfId="0" applyFont="1" applyFill="1" applyAlignment="1">
      <alignment horizontal="right" vertical="center"/>
    </xf>
    <xf numFmtId="0" fontId="16" fillId="5" borderId="2" xfId="0" applyFont="1" applyFill="1" applyBorder="1" applyAlignment="1">
      <alignment horizontal="right" vertical="center"/>
    </xf>
    <xf numFmtId="0" fontId="16" fillId="5" borderId="3" xfId="0" applyFont="1" applyFill="1" applyBorder="1" applyAlignment="1">
      <alignment horizontal="right" vertical="center"/>
    </xf>
    <xf numFmtId="0" fontId="16" fillId="6" borderId="4" xfId="0" applyFont="1" applyFill="1" applyBorder="1" applyAlignment="1">
      <alignment horizontal="right" vertical="center"/>
    </xf>
    <xf numFmtId="0" fontId="16" fillId="2" borderId="0" xfId="0" applyFont="1" applyFill="1" applyBorder="1" applyAlignment="1">
      <alignment horizontal="right" vertical="center"/>
    </xf>
    <xf numFmtId="0" fontId="8" fillId="0" borderId="26" xfId="3" applyFont="1" applyBorder="1" applyAlignment="1">
      <alignment horizontal="left" vertical="center" wrapText="1"/>
    </xf>
    <xf numFmtId="0" fontId="7" fillId="0" borderId="7" xfId="3" applyFont="1" applyBorder="1" applyAlignment="1">
      <alignment horizontal="left" vertical="center"/>
    </xf>
    <xf numFmtId="164" fontId="16" fillId="6" borderId="10" xfId="0" applyNumberFormat="1" applyFont="1" applyFill="1" applyBorder="1" applyAlignment="1">
      <alignment horizontal="right" vertical="center"/>
    </xf>
    <xf numFmtId="0" fontId="16" fillId="5" borderId="86" xfId="0" applyFont="1" applyFill="1" applyBorder="1" applyAlignment="1">
      <alignment horizontal="right" vertical="center"/>
    </xf>
    <xf numFmtId="0" fontId="16" fillId="5" borderId="59" xfId="0" applyFont="1" applyFill="1" applyBorder="1" applyAlignment="1">
      <alignment horizontal="right" vertical="center"/>
    </xf>
    <xf numFmtId="0" fontId="6" fillId="0" borderId="26" xfId="3" applyFont="1" applyBorder="1" applyAlignment="1">
      <alignment horizontal="left" vertical="center" wrapText="1"/>
    </xf>
    <xf numFmtId="0" fontId="4" fillId="4" borderId="5" xfId="3" applyFont="1" applyFill="1" applyBorder="1" applyAlignment="1">
      <alignment horizontal="center" vertical="center"/>
    </xf>
    <xf numFmtId="0" fontId="5" fillId="5" borderId="10" xfId="3" applyFont="1" applyFill="1" applyBorder="1" applyAlignment="1">
      <alignment horizontal="right" vertical="center"/>
    </xf>
    <xf numFmtId="0" fontId="5" fillId="5" borderId="38" xfId="3" applyFont="1" applyFill="1" applyBorder="1" applyAlignment="1">
      <alignment horizontal="right" vertical="center"/>
    </xf>
    <xf numFmtId="0" fontId="5" fillId="5" borderId="18" xfId="3" applyFont="1" applyFill="1" applyBorder="1" applyAlignment="1">
      <alignment horizontal="right" vertical="center"/>
    </xf>
    <xf numFmtId="0" fontId="5" fillId="5" borderId="60" xfId="3" applyFont="1" applyFill="1" applyBorder="1" applyAlignment="1">
      <alignment horizontal="right" vertical="center"/>
    </xf>
    <xf numFmtId="0" fontId="5" fillId="5" borderId="4" xfId="3" applyFont="1" applyFill="1" applyBorder="1" applyAlignment="1">
      <alignment horizontal="right" vertical="center"/>
    </xf>
    <xf numFmtId="2" fontId="5" fillId="6" borderId="18" xfId="3" applyNumberFormat="1" applyFont="1" applyFill="1" applyBorder="1" applyAlignment="1">
      <alignment horizontal="right" vertical="center"/>
    </xf>
    <xf numFmtId="0" fontId="7" fillId="5" borderId="62" xfId="3" applyFont="1" applyFill="1" applyBorder="1" applyAlignment="1">
      <alignment horizontal="center" vertical="center"/>
    </xf>
    <xf numFmtId="0" fontId="7" fillId="5" borderId="9" xfId="3" applyFont="1" applyFill="1" applyBorder="1" applyAlignment="1">
      <alignment horizontal="center" vertical="center"/>
    </xf>
    <xf numFmtId="0" fontId="7" fillId="5" borderId="41" xfId="3" applyFont="1" applyFill="1" applyBorder="1" applyAlignment="1">
      <alignment horizontal="center" vertical="center"/>
    </xf>
    <xf numFmtId="0" fontId="7" fillId="5" borderId="35" xfId="3" applyFont="1" applyFill="1" applyBorder="1" applyAlignment="1">
      <alignment horizontal="center" vertical="center"/>
    </xf>
    <xf numFmtId="0" fontId="7" fillId="5" borderId="65" xfId="3" applyFont="1" applyFill="1" applyBorder="1" applyAlignment="1">
      <alignment horizontal="center" vertical="center"/>
    </xf>
    <xf numFmtId="0" fontId="7" fillId="5" borderId="17" xfId="3" applyFont="1" applyFill="1" applyBorder="1" applyAlignment="1">
      <alignment horizontal="center" vertical="center"/>
    </xf>
    <xf numFmtId="0" fontId="7" fillId="5" borderId="0" xfId="3" applyFont="1" applyFill="1" applyBorder="1" applyAlignment="1">
      <alignment horizontal="center" vertical="center"/>
    </xf>
    <xf numFmtId="0" fontId="7" fillId="5" borderId="59" xfId="3" applyFont="1" applyFill="1" applyBorder="1" applyAlignment="1">
      <alignment horizontal="center" vertical="center"/>
    </xf>
    <xf numFmtId="0" fontId="7" fillId="5" borderId="5" xfId="3" applyFont="1" applyFill="1" applyBorder="1" applyAlignment="1">
      <alignment horizontal="center" vertical="center"/>
    </xf>
    <xf numFmtId="0" fontId="7" fillId="5" borderId="3" xfId="3" applyFont="1" applyFill="1" applyBorder="1" applyAlignment="1">
      <alignment horizontal="center" vertical="center"/>
    </xf>
    <xf numFmtId="0" fontId="7" fillId="6" borderId="65" xfId="3" applyFont="1" applyFill="1" applyBorder="1" applyAlignment="1">
      <alignment horizontal="right" vertical="center"/>
    </xf>
    <xf numFmtId="0" fontId="7" fillId="6" borderId="17" xfId="3" applyFont="1" applyFill="1" applyBorder="1" applyAlignment="1">
      <alignment horizontal="right" vertical="center"/>
    </xf>
    <xf numFmtId="164" fontId="16" fillId="6" borderId="38" xfId="0" applyNumberFormat="1" applyFont="1" applyFill="1" applyBorder="1" applyAlignment="1">
      <alignment horizontal="right" vertical="center"/>
    </xf>
    <xf numFmtId="164" fontId="5" fillId="6" borderId="10" xfId="3" applyNumberFormat="1" applyFont="1" applyFill="1" applyBorder="1" applyAlignment="1">
      <alignment horizontal="right" vertical="center"/>
    </xf>
    <xf numFmtId="164" fontId="16" fillId="6" borderId="21" xfId="0" applyNumberFormat="1" applyFont="1" applyFill="1" applyBorder="1" applyAlignment="1">
      <alignment horizontal="right" vertical="center"/>
    </xf>
    <xf numFmtId="164" fontId="16" fillId="6" borderId="9" xfId="0" applyNumberFormat="1" applyFont="1" applyFill="1" applyBorder="1" applyAlignment="1">
      <alignment horizontal="right" vertical="center"/>
    </xf>
    <xf numFmtId="164" fontId="5" fillId="6" borderId="38" xfId="3" applyNumberFormat="1" applyFont="1" applyFill="1" applyBorder="1" applyAlignment="1">
      <alignment horizontal="right" vertical="center"/>
    </xf>
    <xf numFmtId="164" fontId="16" fillId="6" borderId="67" xfId="0" applyNumberFormat="1" applyFont="1" applyFill="1" applyBorder="1" applyAlignment="1">
      <alignment horizontal="right" vertical="center"/>
    </xf>
    <xf numFmtId="164" fontId="16" fillId="6" borderId="35" xfId="0" applyNumberFormat="1" applyFont="1" applyFill="1" applyBorder="1" applyAlignment="1">
      <alignment horizontal="right" vertical="center"/>
    </xf>
    <xf numFmtId="0" fontId="60" fillId="20" borderId="0" xfId="0" applyFont="1" applyFill="1" applyAlignment="1">
      <alignment vertical="center"/>
    </xf>
    <xf numFmtId="0" fontId="8" fillId="0" borderId="35" xfId="4" applyFont="1" applyFill="1" applyBorder="1" applyAlignment="1" applyProtection="1">
      <alignment horizontal="left" vertical="top" wrapText="1"/>
    </xf>
    <xf numFmtId="0" fontId="8" fillId="0" borderId="38" xfId="4" applyFont="1" applyFill="1" applyBorder="1" applyAlignment="1" applyProtection="1">
      <alignment horizontal="left" vertical="top" wrapText="1"/>
    </xf>
    <xf numFmtId="0" fontId="8" fillId="0" borderId="17" xfId="4" applyFont="1" applyFill="1" applyBorder="1" applyAlignment="1" applyProtection="1">
      <alignment horizontal="left" vertical="top" wrapText="1"/>
    </xf>
    <xf numFmtId="0" fontId="8" fillId="0" borderId="18" xfId="4" applyFont="1" applyFill="1" applyBorder="1" applyAlignment="1" applyProtection="1">
      <alignment horizontal="left" vertical="top" wrapText="1"/>
    </xf>
    <xf numFmtId="0" fontId="8" fillId="0" borderId="35" xfId="4" applyFont="1" applyFill="1" applyBorder="1" applyAlignment="1" applyProtection="1">
      <alignment vertical="top" wrapText="1"/>
    </xf>
    <xf numFmtId="0" fontId="8" fillId="0" borderId="38" xfId="4" applyFont="1" applyFill="1" applyBorder="1" applyAlignment="1" applyProtection="1">
      <alignment vertical="top" wrapText="1"/>
    </xf>
    <xf numFmtId="0" fontId="4" fillId="4" borderId="1" xfId="3" applyFont="1" applyFill="1" applyBorder="1" applyAlignment="1" applyProtection="1">
      <alignment horizontal="center" vertical="center"/>
    </xf>
    <xf numFmtId="0" fontId="4" fillId="4" borderId="5" xfId="3" applyFont="1" applyFill="1" applyBorder="1" applyAlignment="1" applyProtection="1">
      <alignment horizontal="center" vertical="center"/>
    </xf>
    <xf numFmtId="0" fontId="4" fillId="4" borderId="36" xfId="3" applyFont="1" applyFill="1" applyBorder="1" applyAlignment="1" applyProtection="1">
      <alignment horizontal="center" vertical="center"/>
    </xf>
    <xf numFmtId="0" fontId="4" fillId="4" borderId="7" xfId="3" applyFont="1" applyFill="1" applyBorder="1" applyAlignment="1" applyProtection="1">
      <alignment horizontal="left" vertical="center"/>
    </xf>
    <xf numFmtId="0" fontId="4" fillId="4" borderId="3" xfId="3" applyFont="1" applyFill="1" applyBorder="1" applyAlignment="1" applyProtection="1">
      <alignment horizontal="left" vertical="center"/>
    </xf>
    <xf numFmtId="0" fontId="8" fillId="0" borderId="1" xfId="3" applyNumberFormat="1" applyFont="1" applyFill="1" applyBorder="1" applyAlignment="1" applyProtection="1">
      <alignment horizontal="left" vertical="top" wrapText="1"/>
    </xf>
    <xf numFmtId="0" fontId="8" fillId="0" borderId="5" xfId="3" applyNumberFormat="1" applyFont="1" applyFill="1" applyBorder="1" applyAlignment="1" applyProtection="1">
      <alignment horizontal="left" vertical="top" wrapText="1"/>
    </xf>
    <xf numFmtId="0" fontId="8" fillId="0" borderId="36" xfId="3" applyNumberFormat="1" applyFont="1" applyFill="1" applyBorder="1" applyAlignment="1" applyProtection="1">
      <alignment horizontal="left" vertical="top" wrapText="1"/>
    </xf>
    <xf numFmtId="0" fontId="9" fillId="0" borderId="9" xfId="4" applyFont="1" applyFill="1" applyBorder="1" applyAlignment="1" applyProtection="1">
      <alignment horizontal="left" vertical="top"/>
    </xf>
    <xf numFmtId="0" fontId="9" fillId="0" borderId="10" xfId="4" applyFont="1" applyFill="1" applyBorder="1" applyAlignment="1" applyProtection="1">
      <alignment horizontal="left" vertical="top"/>
    </xf>
    <xf numFmtId="0" fontId="1" fillId="0" borderId="5" xfId="3" applyBorder="1" applyAlignment="1">
      <alignment horizontal="center" vertical="center"/>
    </xf>
    <xf numFmtId="0" fontId="1" fillId="0" borderId="36" xfId="3" applyBorder="1" applyAlignment="1">
      <alignment horizontal="center" vertical="center"/>
    </xf>
    <xf numFmtId="0" fontId="10" fillId="4" borderId="1" xfId="3" applyNumberFormat="1" applyFont="1" applyFill="1" applyBorder="1" applyAlignment="1" applyProtection="1">
      <alignment horizontal="left" vertical="center"/>
    </xf>
    <xf numFmtId="0" fontId="10" fillId="4" borderId="5" xfId="3" applyNumberFormat="1" applyFont="1" applyFill="1" applyBorder="1" applyAlignment="1" applyProtection="1">
      <alignment horizontal="left" vertical="center"/>
    </xf>
    <xf numFmtId="0" fontId="10" fillId="4" borderId="36" xfId="3" applyNumberFormat="1" applyFont="1" applyFill="1" applyBorder="1" applyAlignment="1" applyProtection="1">
      <alignment horizontal="left" vertical="center"/>
    </xf>
    <xf numFmtId="0" fontId="4" fillId="4" borderId="1" xfId="3" applyFont="1" applyFill="1" applyBorder="1" applyAlignment="1" applyProtection="1">
      <alignment horizontal="left" vertical="center"/>
    </xf>
    <xf numFmtId="0" fontId="4" fillId="4" borderId="5" xfId="3" applyFont="1" applyFill="1" applyBorder="1" applyAlignment="1" applyProtection="1">
      <alignment horizontal="left" vertical="center"/>
    </xf>
    <xf numFmtId="0" fontId="4" fillId="4" borderId="36" xfId="3" applyFont="1" applyFill="1" applyBorder="1" applyAlignment="1" applyProtection="1">
      <alignment horizontal="left" vertical="center"/>
    </xf>
    <xf numFmtId="0" fontId="17" fillId="4" borderId="1" xfId="3" applyFont="1" applyFill="1" applyBorder="1" applyAlignment="1" applyProtection="1">
      <alignment horizontal="center" vertical="center" wrapText="1"/>
    </xf>
    <xf numFmtId="0" fontId="17" fillId="4" borderId="5" xfId="3" applyFont="1" applyFill="1" applyBorder="1" applyAlignment="1" applyProtection="1">
      <alignment horizontal="center" vertical="center" wrapText="1"/>
    </xf>
    <xf numFmtId="0" fontId="17" fillId="4" borderId="36" xfId="3" applyFont="1" applyFill="1" applyBorder="1" applyAlignment="1" applyProtection="1">
      <alignment horizontal="center" vertical="center" wrapText="1"/>
    </xf>
    <xf numFmtId="9" fontId="8" fillId="0" borderId="40" xfId="4" applyNumberFormat="1" applyFont="1" applyFill="1" applyBorder="1" applyAlignment="1">
      <alignment horizontal="left" vertical="top" wrapText="1"/>
    </xf>
    <xf numFmtId="9" fontId="8" fillId="0" borderId="41" xfId="4" applyNumberFormat="1" applyFont="1" applyFill="1" applyBorder="1" applyAlignment="1">
      <alignment horizontal="left" vertical="top" wrapText="1"/>
    </xf>
    <xf numFmtId="9" fontId="8" fillId="0" borderId="42" xfId="4" applyNumberFormat="1" applyFont="1" applyFill="1" applyBorder="1" applyAlignment="1">
      <alignment horizontal="left" vertical="top" wrapText="1"/>
    </xf>
    <xf numFmtId="9" fontId="8" fillId="0" borderId="33" xfId="4" applyNumberFormat="1" applyFont="1" applyFill="1" applyBorder="1" applyAlignment="1">
      <alignment horizontal="left" vertical="top" wrapText="1"/>
    </xf>
    <xf numFmtId="9" fontId="8" fillId="0" borderId="51" xfId="4" applyNumberFormat="1" applyFont="1" applyFill="1" applyBorder="1" applyAlignment="1">
      <alignment horizontal="left" vertical="top" wrapText="1"/>
    </xf>
    <xf numFmtId="9" fontId="8" fillId="0" borderId="80" xfId="4" applyNumberFormat="1" applyFont="1" applyFill="1" applyBorder="1" applyAlignment="1">
      <alignment horizontal="left" vertical="top" wrapText="1"/>
    </xf>
    <xf numFmtId="9" fontId="21" fillId="2" borderId="24" xfId="4" applyNumberFormat="1" applyFont="1" applyFill="1" applyBorder="1" applyAlignment="1">
      <alignment horizontal="left" vertical="center" wrapText="1"/>
    </xf>
    <xf numFmtId="9" fontId="21" fillId="2" borderId="62" xfId="4" applyNumberFormat="1" applyFont="1" applyFill="1" applyBorder="1" applyAlignment="1">
      <alignment horizontal="left" vertical="center" wrapText="1"/>
    </xf>
    <xf numFmtId="9" fontId="21" fillId="2" borderId="53" xfId="4" applyNumberFormat="1" applyFont="1" applyFill="1" applyBorder="1" applyAlignment="1">
      <alignment horizontal="left" vertical="center" wrapText="1"/>
    </xf>
    <xf numFmtId="0" fontId="4" fillId="4" borderId="1" xfId="4" applyFont="1" applyFill="1" applyBorder="1" applyAlignment="1" applyProtection="1">
      <alignment horizontal="left" vertical="center"/>
    </xf>
    <xf numFmtId="0" fontId="4" fillId="4" borderId="5" xfId="4" applyFont="1" applyFill="1" applyBorder="1" applyAlignment="1" applyProtection="1">
      <alignment horizontal="left" vertical="center"/>
    </xf>
    <xf numFmtId="0" fontId="4" fillId="4" borderId="36" xfId="4" applyFont="1" applyFill="1" applyBorder="1" applyAlignment="1" applyProtection="1">
      <alignment horizontal="left" vertical="center"/>
    </xf>
    <xf numFmtId="0" fontId="4" fillId="4" borderId="1" xfId="4" applyFont="1" applyFill="1" applyBorder="1" applyAlignment="1" applyProtection="1">
      <alignment horizontal="center" vertical="center" wrapText="1"/>
    </xf>
    <xf numFmtId="0" fontId="4" fillId="4" borderId="5" xfId="4" applyFont="1" applyFill="1" applyBorder="1" applyAlignment="1" applyProtection="1">
      <alignment horizontal="center" vertical="center" wrapText="1"/>
    </xf>
    <xf numFmtId="0" fontId="4" fillId="4" borderId="2" xfId="4" applyFont="1" applyFill="1" applyBorder="1" applyAlignment="1" applyProtection="1">
      <alignment horizontal="center" vertical="center" wrapText="1"/>
    </xf>
    <xf numFmtId="0" fontId="4" fillId="4" borderId="1" xfId="4" applyFont="1" applyFill="1" applyBorder="1" applyAlignment="1" applyProtection="1">
      <alignment horizontal="center" vertical="center"/>
    </xf>
    <xf numFmtId="0" fontId="4" fillId="4" borderId="5" xfId="4" applyFont="1" applyFill="1" applyBorder="1" applyAlignment="1" applyProtection="1">
      <alignment horizontal="center" vertical="center"/>
    </xf>
    <xf numFmtId="0" fontId="4" fillId="4" borderId="36" xfId="4" applyFont="1" applyFill="1" applyBorder="1" applyAlignment="1" applyProtection="1">
      <alignment horizontal="center" vertical="center"/>
    </xf>
    <xf numFmtId="0" fontId="4" fillId="4" borderId="2" xfId="4" applyFont="1" applyFill="1" applyBorder="1" applyAlignment="1" applyProtection="1">
      <alignment horizontal="center" vertical="center"/>
    </xf>
    <xf numFmtId="0" fontId="4" fillId="4" borderId="36" xfId="4" applyFont="1" applyFill="1" applyBorder="1" applyAlignment="1" applyProtection="1">
      <alignment horizontal="center" vertical="center" wrapText="1"/>
    </xf>
    <xf numFmtId="9" fontId="8" fillId="0" borderId="26" xfId="4" applyNumberFormat="1" applyFont="1" applyFill="1" applyBorder="1" applyAlignment="1">
      <alignment horizontal="left" vertical="top" wrapText="1"/>
    </xf>
    <xf numFmtId="9" fontId="8" fillId="0" borderId="65" xfId="4" applyNumberFormat="1" applyFont="1" applyFill="1" applyBorder="1" applyAlignment="1">
      <alignment horizontal="left" vertical="top" wrapText="1"/>
    </xf>
    <xf numFmtId="9" fontId="8" fillId="0" borderId="66" xfId="4" applyNumberFormat="1" applyFont="1" applyFill="1" applyBorder="1" applyAlignment="1">
      <alignment horizontal="left" vertical="top" wrapText="1"/>
    </xf>
    <xf numFmtId="0" fontId="4" fillId="4" borderId="52" xfId="4" applyFont="1" applyFill="1" applyBorder="1" applyAlignment="1" applyProtection="1">
      <alignment horizontal="center" vertical="center"/>
    </xf>
    <xf numFmtId="0" fontId="4" fillId="4" borderId="62" xfId="4" applyFont="1" applyFill="1" applyBorder="1" applyAlignment="1" applyProtection="1">
      <alignment horizontal="center" vertical="center"/>
    </xf>
    <xf numFmtId="0" fontId="4" fillId="4" borderId="53" xfId="4" applyFont="1" applyFill="1" applyBorder="1" applyAlignment="1" applyProtection="1">
      <alignment horizontal="center" vertical="center"/>
    </xf>
    <xf numFmtId="0" fontId="4" fillId="4" borderId="21" xfId="4" applyFont="1" applyFill="1" applyBorder="1" applyAlignment="1" applyProtection="1">
      <alignment horizontal="center" vertical="center"/>
    </xf>
    <xf numFmtId="0" fontId="4" fillId="4" borderId="52" xfId="4" applyFont="1" applyFill="1" applyBorder="1" applyAlignment="1" applyProtection="1">
      <alignment horizontal="center" vertical="center" wrapText="1"/>
    </xf>
    <xf numFmtId="0" fontId="4" fillId="4" borderId="62" xfId="4" applyFont="1" applyFill="1" applyBorder="1" applyAlignment="1" applyProtection="1">
      <alignment horizontal="center" vertical="center" wrapText="1"/>
    </xf>
    <xf numFmtId="0" fontId="4" fillId="4" borderId="21" xfId="4" applyFont="1" applyFill="1" applyBorder="1" applyAlignment="1" applyProtection="1">
      <alignment horizontal="center" vertical="center" wrapText="1"/>
    </xf>
    <xf numFmtId="9" fontId="22" fillId="0" borderId="40" xfId="4" applyNumberFormat="1" applyFont="1" applyFill="1" applyBorder="1" applyAlignment="1">
      <alignment horizontal="left" vertical="top" wrapText="1"/>
    </xf>
    <xf numFmtId="9" fontId="22" fillId="0" borderId="41" xfId="4" applyNumberFormat="1" applyFont="1" applyFill="1" applyBorder="1" applyAlignment="1">
      <alignment horizontal="left" vertical="top" wrapText="1"/>
    </xf>
    <xf numFmtId="9" fontId="22" fillId="0" borderId="42" xfId="4" applyNumberFormat="1" applyFont="1" applyFill="1" applyBorder="1" applyAlignment="1">
      <alignment horizontal="left" vertical="top" wrapText="1"/>
    </xf>
    <xf numFmtId="9" fontId="22" fillId="0" borderId="26" xfId="4" applyNumberFormat="1" applyFont="1" applyFill="1" applyBorder="1" applyAlignment="1">
      <alignment horizontal="left" vertical="top" wrapText="1"/>
    </xf>
    <xf numFmtId="9" fontId="22" fillId="0" borderId="65" xfId="4" applyNumberFormat="1" applyFont="1" applyFill="1" applyBorder="1" applyAlignment="1">
      <alignment horizontal="left" vertical="top" wrapText="1"/>
    </xf>
    <xf numFmtId="9" fontId="22" fillId="0" borderId="66" xfId="4" applyNumberFormat="1" applyFont="1" applyFill="1" applyBorder="1" applyAlignment="1">
      <alignment horizontal="left" vertical="top" wrapText="1"/>
    </xf>
    <xf numFmtId="0" fontId="8" fillId="0" borderId="1" xfId="4" applyFont="1" applyFill="1" applyBorder="1" applyAlignment="1" applyProtection="1">
      <alignment horizontal="left" vertical="top" wrapText="1"/>
    </xf>
    <xf numFmtId="0" fontId="8" fillId="0" borderId="5" xfId="4" applyFont="1" applyFill="1" applyBorder="1" applyAlignment="1" applyProtection="1">
      <alignment horizontal="left" vertical="top" wrapText="1"/>
    </xf>
    <xf numFmtId="0" fontId="8" fillId="0" borderId="36" xfId="4" applyFont="1" applyFill="1" applyBorder="1" applyAlignment="1" applyProtection="1">
      <alignment horizontal="left" vertical="top" wrapText="1"/>
    </xf>
    <xf numFmtId="9" fontId="21" fillId="0" borderId="62" xfId="4" applyNumberFormat="1" applyFont="1" applyFill="1" applyBorder="1" applyAlignment="1">
      <alignment horizontal="left" vertical="center" wrapText="1"/>
    </xf>
    <xf numFmtId="9" fontId="21" fillId="0" borderId="53" xfId="4" applyNumberFormat="1" applyFont="1" applyFill="1" applyBorder="1" applyAlignment="1">
      <alignment horizontal="left" vertical="center" wrapText="1"/>
    </xf>
    <xf numFmtId="9" fontId="21" fillId="0" borderId="24" xfId="4" applyNumberFormat="1" applyFont="1" applyFill="1" applyBorder="1" applyAlignment="1">
      <alignment horizontal="left" vertical="top" wrapText="1"/>
    </xf>
    <xf numFmtId="9" fontId="21" fillId="0" borderId="62" xfId="4" applyNumberFormat="1" applyFont="1" applyFill="1" applyBorder="1" applyAlignment="1">
      <alignment horizontal="left" vertical="top" wrapText="1"/>
    </xf>
    <xf numFmtId="9" fontId="21" fillId="0" borderId="53" xfId="4" applyNumberFormat="1" applyFont="1" applyFill="1" applyBorder="1" applyAlignment="1">
      <alignment horizontal="left" vertical="top" wrapText="1"/>
    </xf>
    <xf numFmtId="9" fontId="19" fillId="0" borderId="40" xfId="4" applyNumberFormat="1" applyFont="1" applyFill="1" applyBorder="1" applyAlignment="1">
      <alignment vertical="top" wrapText="1"/>
    </xf>
    <xf numFmtId="9" fontId="19" fillId="0" borderId="41" xfId="4" applyNumberFormat="1" applyFont="1" applyFill="1" applyBorder="1" applyAlignment="1">
      <alignment vertical="top" wrapText="1"/>
    </xf>
    <xf numFmtId="9" fontId="19" fillId="0" borderId="42" xfId="4" applyNumberFormat="1" applyFont="1" applyFill="1" applyBorder="1" applyAlignment="1">
      <alignment vertical="top" wrapText="1"/>
    </xf>
    <xf numFmtId="9" fontId="19" fillId="0" borderId="26" xfId="4" applyNumberFormat="1" applyFont="1" applyFill="1" applyBorder="1" applyAlignment="1">
      <alignment vertical="top" wrapText="1"/>
    </xf>
    <xf numFmtId="9" fontId="19" fillId="0" borderId="65" xfId="4" applyNumberFormat="1" applyFont="1" applyFill="1" applyBorder="1" applyAlignment="1">
      <alignment vertical="top" wrapText="1"/>
    </xf>
    <xf numFmtId="9" fontId="19" fillId="0" borderId="66" xfId="4" applyNumberFormat="1" applyFont="1" applyFill="1" applyBorder="1" applyAlignment="1">
      <alignment vertical="top" wrapText="1"/>
    </xf>
    <xf numFmtId="9" fontId="19" fillId="0" borderId="28" xfId="4" applyNumberFormat="1" applyFont="1" applyFill="1" applyBorder="1" applyAlignment="1">
      <alignment vertical="top" wrapText="1"/>
    </xf>
    <xf numFmtId="9" fontId="19" fillId="0" borderId="63" xfId="4" applyNumberFormat="1" applyFont="1" applyFill="1" applyBorder="1" applyAlignment="1">
      <alignment vertical="top" wrapText="1"/>
    </xf>
    <xf numFmtId="9" fontId="19" fillId="0" borderId="64" xfId="4" applyNumberFormat="1" applyFont="1" applyFill="1" applyBorder="1" applyAlignment="1">
      <alignment vertical="top" wrapText="1"/>
    </xf>
    <xf numFmtId="9" fontId="21" fillId="0" borderId="24" xfId="4" applyNumberFormat="1" applyFont="1" applyFill="1" applyBorder="1" applyAlignment="1">
      <alignment horizontal="left" vertical="center" wrapText="1"/>
    </xf>
    <xf numFmtId="0" fontId="4" fillId="4" borderId="2" xfId="4" applyFont="1" applyFill="1" applyBorder="1" applyAlignment="1" applyProtection="1">
      <alignment horizontal="left" vertical="center"/>
    </xf>
    <xf numFmtId="0" fontId="4" fillId="4" borderId="7" xfId="4" applyFont="1" applyFill="1" applyBorder="1" applyAlignment="1" applyProtection="1">
      <alignment horizontal="left" vertical="center"/>
    </xf>
    <xf numFmtId="0" fontId="4" fillId="4" borderId="3" xfId="4" applyFont="1" applyFill="1" applyBorder="1" applyAlignment="1" applyProtection="1">
      <alignment horizontal="left" vertical="center"/>
    </xf>
    <xf numFmtId="0" fontId="27" fillId="2" borderId="0" xfId="4" applyFont="1" applyFill="1" applyBorder="1" applyAlignment="1" applyProtection="1">
      <alignment horizontal="left" vertical="center"/>
    </xf>
    <xf numFmtId="0" fontId="4" fillId="2" borderId="0" xfId="4" applyFont="1" applyFill="1" applyBorder="1" applyAlignment="1" applyProtection="1">
      <alignment horizontal="left" vertical="center"/>
    </xf>
    <xf numFmtId="164" fontId="16" fillId="2" borderId="37" xfId="11" applyNumberFormat="1" applyFont="1" applyFill="1" applyBorder="1" applyAlignment="1" applyProtection="1">
      <alignment horizontal="left" vertical="center"/>
      <protection locked="0"/>
    </xf>
    <xf numFmtId="164" fontId="16" fillId="2" borderId="35" xfId="11" applyNumberFormat="1" applyFont="1" applyFill="1" applyBorder="1" applyAlignment="1" applyProtection="1">
      <alignment horizontal="left" vertical="center"/>
      <protection locked="0"/>
    </xf>
    <xf numFmtId="0" fontId="17" fillId="4" borderId="1" xfId="4" applyFont="1" applyFill="1" applyBorder="1" applyAlignment="1" applyProtection="1">
      <alignment horizontal="center" vertical="center" wrapText="1"/>
    </xf>
    <xf numFmtId="0" fontId="17" fillId="4" borderId="5" xfId="4" applyFont="1" applyFill="1" applyBorder="1" applyAlignment="1" applyProtection="1">
      <alignment horizontal="center" vertical="center" wrapText="1"/>
    </xf>
    <xf numFmtId="0" fontId="17" fillId="4" borderId="36" xfId="4" applyFont="1" applyFill="1" applyBorder="1" applyAlignment="1" applyProtection="1">
      <alignment horizontal="center" vertical="center" wrapText="1"/>
    </xf>
    <xf numFmtId="0" fontId="6" fillId="0" borderId="103" xfId="4" applyFont="1" applyFill="1" applyBorder="1" applyAlignment="1" applyProtection="1">
      <alignment horizontal="left" vertical="top" wrapText="1"/>
    </xf>
    <xf numFmtId="0" fontId="6" fillId="0" borderId="65" xfId="4" applyFont="1" applyFill="1" applyBorder="1" applyAlignment="1" applyProtection="1">
      <alignment horizontal="left" vertical="top" wrapText="1"/>
    </xf>
    <xf numFmtId="0" fontId="6" fillId="0" borderId="66" xfId="4" applyFont="1" applyFill="1" applyBorder="1" applyAlignment="1" applyProtection="1">
      <alignment horizontal="left" vertical="top" wrapText="1"/>
    </xf>
    <xf numFmtId="0" fontId="6" fillId="0" borderId="101" xfId="4" applyFont="1" applyFill="1" applyBorder="1" applyAlignment="1" applyProtection="1">
      <alignment horizontal="left" vertical="top" wrapText="1"/>
    </xf>
    <xf numFmtId="0" fontId="6" fillId="0" borderId="41" xfId="4" applyFont="1" applyFill="1" applyBorder="1" applyAlignment="1" applyProtection="1">
      <alignment horizontal="left" vertical="top" wrapText="1"/>
    </xf>
    <xf numFmtId="0" fontId="6" fillId="0" borderId="42" xfId="4" applyFont="1" applyFill="1" applyBorder="1" applyAlignment="1" applyProtection="1">
      <alignment horizontal="left" vertical="top" wrapText="1"/>
    </xf>
    <xf numFmtId="0" fontId="4" fillId="4" borderId="1" xfId="11" applyFont="1" applyFill="1" applyBorder="1" applyAlignment="1" applyProtection="1">
      <alignment horizontal="left" vertical="center"/>
    </xf>
    <xf numFmtId="0" fontId="4" fillId="4" borderId="5" xfId="11" applyFont="1" applyFill="1" applyBorder="1" applyAlignment="1" applyProtection="1">
      <alignment horizontal="left" vertical="center"/>
    </xf>
    <xf numFmtId="0" fontId="4" fillId="4" borderId="36" xfId="11" applyFont="1" applyFill="1" applyBorder="1" applyAlignment="1" applyProtection="1">
      <alignment horizontal="left" vertical="center"/>
    </xf>
    <xf numFmtId="0" fontId="17" fillId="4" borderId="1" xfId="11" applyFont="1" applyFill="1" applyBorder="1" applyAlignment="1" applyProtection="1">
      <alignment horizontal="center" vertical="center"/>
    </xf>
    <xf numFmtId="0" fontId="17" fillId="4" borderId="5" xfId="11" applyFont="1" applyFill="1" applyBorder="1" applyAlignment="1" applyProtection="1">
      <alignment horizontal="center" vertical="center"/>
    </xf>
    <xf numFmtId="0" fontId="17" fillId="4" borderId="36" xfId="11" applyFont="1" applyFill="1" applyBorder="1" applyAlignment="1" applyProtection="1">
      <alignment horizontal="center" vertical="center"/>
    </xf>
    <xf numFmtId="9" fontId="19" fillId="0" borderId="40" xfId="4" applyNumberFormat="1" applyFont="1" applyFill="1" applyBorder="1" applyAlignment="1">
      <alignment horizontal="left" vertical="top" wrapText="1"/>
    </xf>
    <xf numFmtId="9" fontId="19" fillId="0" borderId="41" xfId="4" applyNumberFormat="1" applyFont="1" applyFill="1" applyBorder="1" applyAlignment="1">
      <alignment horizontal="left" vertical="top" wrapText="1"/>
    </xf>
    <xf numFmtId="9" fontId="19" fillId="0" borderId="42" xfId="4" applyNumberFormat="1" applyFont="1" applyFill="1" applyBorder="1" applyAlignment="1">
      <alignment horizontal="left" vertical="top" wrapText="1"/>
    </xf>
    <xf numFmtId="9" fontId="19" fillId="0" borderId="26" xfId="4" applyNumberFormat="1" applyFont="1" applyFill="1" applyBorder="1" applyAlignment="1">
      <alignment horizontal="left" vertical="top" wrapText="1"/>
    </xf>
    <xf numFmtId="9" fontId="19" fillId="0" borderId="65" xfId="4" applyNumberFormat="1" applyFont="1" applyFill="1" applyBorder="1" applyAlignment="1">
      <alignment horizontal="left" vertical="top" wrapText="1"/>
    </xf>
    <xf numFmtId="9" fontId="19" fillId="0" borderId="66" xfId="4" applyNumberFormat="1" applyFont="1" applyFill="1" applyBorder="1" applyAlignment="1">
      <alignment horizontal="left" vertical="top" wrapText="1"/>
    </xf>
    <xf numFmtId="0" fontId="8" fillId="2" borderId="35" xfId="4" applyFont="1" applyFill="1" applyBorder="1" applyAlignment="1" applyProtection="1">
      <alignment horizontal="left" vertical="top" wrapText="1"/>
    </xf>
    <xf numFmtId="0" fontId="8" fillId="2" borderId="38" xfId="4" applyFont="1" applyFill="1" applyBorder="1" applyAlignment="1" applyProtection="1">
      <alignment horizontal="left" vertical="top" wrapText="1"/>
    </xf>
    <xf numFmtId="0" fontId="4" fillId="4" borderId="1" xfId="26" applyFont="1" applyFill="1" applyBorder="1" applyAlignment="1">
      <alignment horizontal="left" vertical="center"/>
    </xf>
    <xf numFmtId="0" fontId="4" fillId="4" borderId="2" xfId="26" applyFont="1" applyFill="1" applyBorder="1" applyAlignment="1">
      <alignment horizontal="left" vertical="center"/>
    </xf>
    <xf numFmtId="0" fontId="8" fillId="0" borderId="1" xfId="26" applyNumberFormat="1" applyFont="1" applyFill="1" applyBorder="1" applyAlignment="1" applyProtection="1">
      <alignment horizontal="left" vertical="top" wrapText="1"/>
    </xf>
    <xf numFmtId="0" fontId="8" fillId="0" borderId="5" xfId="26" applyNumberFormat="1" applyFont="1" applyFill="1" applyBorder="1" applyAlignment="1" applyProtection="1">
      <alignment horizontal="left" vertical="top" wrapText="1"/>
    </xf>
    <xf numFmtId="0" fontId="8" fillId="0" borderId="36" xfId="26" applyNumberFormat="1" applyFont="1" applyFill="1" applyBorder="1" applyAlignment="1" applyProtection="1">
      <alignment horizontal="left" vertical="top" wrapText="1"/>
    </xf>
    <xf numFmtId="0" fontId="4" fillId="4" borderId="1" xfId="3" applyFont="1" applyFill="1" applyBorder="1" applyAlignment="1">
      <alignment horizontal="left" vertical="center"/>
    </xf>
    <xf numFmtId="0" fontId="4" fillId="4" borderId="2" xfId="3" applyFont="1" applyFill="1" applyBorder="1" applyAlignment="1">
      <alignment horizontal="left" vertical="center"/>
    </xf>
    <xf numFmtId="0" fontId="9" fillId="0" borderId="24" xfId="4" applyFont="1" applyFill="1" applyBorder="1" applyAlignment="1" applyProtection="1">
      <alignment horizontal="left" vertical="top"/>
    </xf>
    <xf numFmtId="0" fontId="9" fillId="0" borderId="62" xfId="4" applyFont="1" applyFill="1" applyBorder="1" applyAlignment="1" applyProtection="1">
      <alignment horizontal="left" vertical="top"/>
    </xf>
    <xf numFmtId="0" fontId="9" fillId="0" borderId="53" xfId="4" applyFont="1" applyFill="1" applyBorder="1" applyAlignment="1" applyProtection="1">
      <alignment horizontal="left" vertical="top"/>
    </xf>
    <xf numFmtId="0" fontId="8" fillId="0" borderId="40" xfId="4" applyFont="1" applyFill="1" applyBorder="1" applyAlignment="1" applyProtection="1">
      <alignment horizontal="left" vertical="top" wrapText="1"/>
    </xf>
    <xf numFmtId="0" fontId="8" fillId="0" borderId="41" xfId="4" applyFont="1" applyFill="1" applyBorder="1" applyAlignment="1" applyProtection="1">
      <alignment horizontal="left" vertical="top" wrapText="1"/>
    </xf>
    <xf numFmtId="0" fontId="8" fillId="0" borderId="42" xfId="4" applyFont="1" applyFill="1" applyBorder="1" applyAlignment="1" applyProtection="1">
      <alignment horizontal="left" vertical="top" wrapText="1"/>
    </xf>
    <xf numFmtId="0" fontId="8" fillId="0" borderId="33" xfId="4" applyFont="1" applyFill="1" applyBorder="1" applyAlignment="1" applyProtection="1">
      <alignment horizontal="left" vertical="top" wrapText="1"/>
    </xf>
    <xf numFmtId="0" fontId="8" fillId="0" borderId="51" xfId="4" applyFont="1" applyFill="1" applyBorder="1" applyAlignment="1" applyProtection="1">
      <alignment horizontal="left" vertical="top" wrapText="1"/>
    </xf>
    <xf numFmtId="0" fontId="8" fillId="0" borderId="80" xfId="4" applyFont="1" applyFill="1" applyBorder="1" applyAlignment="1" applyProtection="1">
      <alignment horizontal="left" vertical="top" wrapText="1"/>
    </xf>
    <xf numFmtId="0" fontId="7" fillId="2" borderId="40" xfId="26" applyFont="1" applyFill="1" applyBorder="1" applyAlignment="1">
      <alignment horizontal="center" vertical="center"/>
    </xf>
    <xf numFmtId="0" fontId="7" fillId="2" borderId="41" xfId="26" applyFont="1" applyFill="1" applyBorder="1" applyAlignment="1">
      <alignment horizontal="center" vertical="center"/>
    </xf>
    <xf numFmtId="0" fontId="7" fillId="2" borderId="42" xfId="26" applyFont="1" applyFill="1" applyBorder="1" applyAlignment="1">
      <alignment horizontal="center" vertical="center"/>
    </xf>
    <xf numFmtId="0" fontId="10" fillId="4" borderId="1" xfId="26" applyNumberFormat="1" applyFont="1" applyFill="1" applyBorder="1" applyAlignment="1" applyProtection="1">
      <alignment horizontal="left" vertical="center"/>
    </xf>
    <xf numFmtId="0" fontId="10" fillId="4" borderId="5" xfId="26" applyNumberFormat="1" applyFont="1" applyFill="1" applyBorder="1" applyAlignment="1" applyProtection="1">
      <alignment horizontal="left" vertical="center"/>
    </xf>
    <xf numFmtId="0" fontId="10" fillId="4" borderId="36" xfId="26" applyNumberFormat="1" applyFont="1" applyFill="1" applyBorder="1" applyAlignment="1" applyProtection="1">
      <alignment horizontal="left" vertical="center"/>
    </xf>
    <xf numFmtId="0" fontId="8" fillId="0" borderId="111" xfId="27" applyNumberFormat="1" applyFont="1" applyFill="1" applyBorder="1" applyAlignment="1" applyProtection="1">
      <alignment horizontal="left" vertical="top" wrapText="1"/>
    </xf>
    <xf numFmtId="0" fontId="8" fillId="0" borderId="112" xfId="27" applyNumberFormat="1" applyFont="1" applyFill="1" applyBorder="1" applyAlignment="1" applyProtection="1">
      <alignment horizontal="left" vertical="top" wrapText="1"/>
    </xf>
    <xf numFmtId="0" fontId="8" fillId="0" borderId="113" xfId="27" applyNumberFormat="1" applyFont="1" applyFill="1" applyBorder="1" applyAlignment="1" applyProtection="1">
      <alignment horizontal="left" vertical="top" wrapText="1"/>
    </xf>
    <xf numFmtId="0" fontId="8" fillId="0" borderId="79" xfId="4" applyFont="1" applyFill="1" applyBorder="1" applyAlignment="1" applyProtection="1">
      <alignment horizontal="left" vertical="top" wrapText="1"/>
    </xf>
    <xf numFmtId="0" fontId="8" fillId="0" borderId="68" xfId="4" applyFont="1" applyFill="1" applyBorder="1" applyAlignment="1" applyProtection="1">
      <alignment horizontal="left" vertical="top" wrapText="1"/>
    </xf>
    <xf numFmtId="0" fontId="8" fillId="0" borderId="61" xfId="4" applyFont="1" applyFill="1" applyBorder="1" applyAlignment="1" applyProtection="1">
      <alignment horizontal="left" vertical="top" wrapText="1"/>
    </xf>
    <xf numFmtId="0" fontId="30" fillId="2" borderId="0" xfId="2" applyFont="1" applyFill="1" applyBorder="1" applyAlignment="1">
      <alignment vertical="center"/>
    </xf>
    <xf numFmtId="0" fontId="4" fillId="4" borderId="1" xfId="3" applyFont="1" applyFill="1" applyBorder="1" applyAlignment="1">
      <alignment horizontal="left" vertical="center" wrapText="1"/>
    </xf>
    <xf numFmtId="0" fontId="4" fillId="4" borderId="2" xfId="3" applyFont="1" applyFill="1" applyBorder="1" applyAlignment="1">
      <alignment horizontal="left" vertical="center" wrapText="1"/>
    </xf>
    <xf numFmtId="0" fontId="8" fillId="0" borderId="26" xfId="4" applyFont="1" applyFill="1" applyBorder="1" applyAlignment="1" applyProtection="1">
      <alignment horizontal="left" vertical="top" wrapText="1"/>
    </xf>
    <xf numFmtId="0" fontId="8" fillId="0" borderId="65" xfId="4" applyFont="1" applyFill="1" applyBorder="1" applyAlignment="1" applyProtection="1">
      <alignment horizontal="left" vertical="top" wrapText="1"/>
    </xf>
    <xf numFmtId="0" fontId="8" fillId="0" borderId="66" xfId="4" applyFont="1" applyFill="1" applyBorder="1" applyAlignment="1" applyProtection="1">
      <alignment horizontal="left" vertical="top" wrapText="1"/>
    </xf>
    <xf numFmtId="0" fontId="1" fillId="2" borderId="41" xfId="1" applyFill="1" applyBorder="1" applyAlignment="1">
      <alignment horizontal="center" vertical="center"/>
    </xf>
    <xf numFmtId="0" fontId="1" fillId="2" borderId="42" xfId="1" applyFill="1" applyBorder="1" applyAlignment="1">
      <alignment horizontal="center" vertical="center"/>
    </xf>
    <xf numFmtId="0" fontId="4" fillId="4" borderId="1" xfId="12" applyFont="1" applyFill="1" applyBorder="1" applyAlignment="1">
      <alignment horizontal="left" vertical="center"/>
    </xf>
    <xf numFmtId="0" fontId="4" fillId="4" borderId="2" xfId="12" applyFont="1" applyFill="1" applyBorder="1" applyAlignment="1">
      <alignment horizontal="left" vertical="center"/>
    </xf>
    <xf numFmtId="0" fontId="1" fillId="0" borderId="41" xfId="1" applyFill="1" applyBorder="1" applyAlignment="1">
      <alignment horizontal="center" vertical="center"/>
    </xf>
    <xf numFmtId="0" fontId="1" fillId="0" borderId="42" xfId="1" applyFill="1" applyBorder="1" applyAlignment="1">
      <alignment horizontal="center" vertical="center"/>
    </xf>
    <xf numFmtId="0" fontId="1" fillId="2" borderId="41" xfId="1" applyFill="1" applyBorder="1" applyAlignment="1">
      <alignment horizontal="left" vertical="center"/>
    </xf>
    <xf numFmtId="0" fontId="1" fillId="2" borderId="42" xfId="1" applyFill="1" applyBorder="1" applyAlignment="1">
      <alignment horizontal="left" vertical="center"/>
    </xf>
    <xf numFmtId="0" fontId="8" fillId="0" borderId="35" xfId="4" quotePrefix="1" applyFont="1" applyFill="1" applyBorder="1" applyAlignment="1" applyProtection="1">
      <alignment horizontal="left" vertical="top" wrapText="1"/>
    </xf>
    <xf numFmtId="9" fontId="19" fillId="0" borderId="35" xfId="4" applyNumberFormat="1" applyFont="1" applyFill="1" applyBorder="1" applyAlignment="1">
      <alignment horizontal="left" vertical="top" wrapText="1"/>
    </xf>
    <xf numFmtId="9" fontId="19" fillId="0" borderId="38" xfId="4" applyNumberFormat="1" applyFont="1" applyFill="1" applyBorder="1" applyAlignment="1">
      <alignment horizontal="left" vertical="top" wrapText="1"/>
    </xf>
    <xf numFmtId="9" fontId="19" fillId="0" borderId="17" xfId="4" applyNumberFormat="1" applyFont="1" applyFill="1" applyBorder="1" applyAlignment="1">
      <alignment horizontal="left" vertical="top" wrapText="1"/>
    </xf>
    <xf numFmtId="9" fontId="19" fillId="0" borderId="18" xfId="4" applyNumberFormat="1" applyFont="1" applyFill="1" applyBorder="1" applyAlignment="1">
      <alignment horizontal="left" vertical="top" wrapText="1"/>
    </xf>
    <xf numFmtId="9" fontId="21" fillId="0" borderId="9" xfId="4" applyNumberFormat="1" applyFont="1" applyFill="1" applyBorder="1" applyAlignment="1">
      <alignment horizontal="left" vertical="center" wrapText="1"/>
    </xf>
    <xf numFmtId="9" fontId="21" fillId="0" borderId="10" xfId="4" applyNumberFormat="1" applyFont="1" applyFill="1" applyBorder="1" applyAlignment="1">
      <alignment horizontal="left" vertical="center" wrapText="1"/>
    </xf>
    <xf numFmtId="0" fontId="4" fillId="4" borderId="1" xfId="4" applyFont="1" applyFill="1" applyBorder="1" applyAlignment="1" applyProtection="1">
      <alignment vertical="center"/>
    </xf>
    <xf numFmtId="0" fontId="4" fillId="4" borderId="36" xfId="4" applyFont="1" applyFill="1" applyBorder="1" applyAlignment="1" applyProtection="1">
      <alignment vertical="center"/>
    </xf>
    <xf numFmtId="0" fontId="7" fillId="4" borderId="1" xfId="7" applyFont="1" applyFill="1" applyBorder="1" applyAlignment="1">
      <alignment horizontal="center" vertical="center" wrapText="1"/>
    </xf>
    <xf numFmtId="0" fontId="7" fillId="4" borderId="5" xfId="7" applyFont="1" applyFill="1" applyBorder="1" applyAlignment="1">
      <alignment horizontal="center" vertical="center" wrapText="1"/>
    </xf>
    <xf numFmtId="0" fontId="7" fillId="4" borderId="36" xfId="7" applyFont="1" applyFill="1" applyBorder="1" applyAlignment="1">
      <alignment horizontal="center" vertical="center" wrapText="1"/>
    </xf>
    <xf numFmtId="0" fontId="4" fillId="4" borderId="1" xfId="0" applyFont="1" applyFill="1" applyBorder="1" applyAlignment="1">
      <alignment horizontal="left"/>
    </xf>
    <xf numFmtId="0" fontId="4" fillId="4" borderId="5" xfId="0" applyFont="1" applyFill="1" applyBorder="1" applyAlignment="1">
      <alignment horizontal="left"/>
    </xf>
    <xf numFmtId="0" fontId="4" fillId="4" borderId="36" xfId="0" applyFont="1" applyFill="1" applyBorder="1" applyAlignment="1">
      <alignment horizontal="left"/>
    </xf>
    <xf numFmtId="49" fontId="8" fillId="0" borderId="35" xfId="4" applyNumberFormat="1" applyFont="1" applyFill="1" applyBorder="1" applyAlignment="1" applyProtection="1">
      <alignment horizontal="left" vertical="top" wrapText="1"/>
    </xf>
    <xf numFmtId="49" fontId="8" fillId="0" borderId="38" xfId="4" applyNumberFormat="1" applyFont="1" applyFill="1" applyBorder="1" applyAlignment="1" applyProtection="1">
      <alignment horizontal="left" vertical="top" wrapText="1"/>
    </xf>
    <xf numFmtId="49" fontId="8" fillId="0" borderId="17" xfId="4" applyNumberFormat="1" applyFont="1" applyFill="1" applyBorder="1" applyAlignment="1" applyProtection="1">
      <alignment horizontal="left" vertical="top" wrapText="1"/>
    </xf>
    <xf numFmtId="49" fontId="8" fillId="0" borderId="18" xfId="4" applyNumberFormat="1" applyFont="1" applyFill="1" applyBorder="1" applyAlignment="1" applyProtection="1">
      <alignment horizontal="left" vertical="top" wrapText="1"/>
    </xf>
    <xf numFmtId="0" fontId="4" fillId="4" borderId="1" xfId="1" applyFont="1" applyFill="1" applyBorder="1" applyAlignment="1">
      <alignment horizontal="left" vertical="center"/>
    </xf>
    <xf numFmtId="0" fontId="4" fillId="4" borderId="2" xfId="1" applyFont="1" applyFill="1" applyBorder="1" applyAlignment="1">
      <alignment horizontal="left" vertical="center"/>
    </xf>
    <xf numFmtId="49" fontId="8" fillId="0" borderId="1" xfId="3" applyNumberFormat="1" applyFont="1" applyFill="1" applyBorder="1" applyAlignment="1" applyProtection="1">
      <alignment horizontal="left" vertical="top" wrapText="1"/>
    </xf>
    <xf numFmtId="49" fontId="8" fillId="0" borderId="5" xfId="3" applyNumberFormat="1" applyFont="1" applyFill="1" applyBorder="1" applyAlignment="1" applyProtection="1">
      <alignment horizontal="left" vertical="top" wrapText="1"/>
    </xf>
    <xf numFmtId="49" fontId="8" fillId="0" borderId="36" xfId="3" applyNumberFormat="1" applyFont="1" applyFill="1" applyBorder="1" applyAlignment="1" applyProtection="1">
      <alignment horizontal="left" vertical="top" wrapText="1"/>
    </xf>
    <xf numFmtId="0" fontId="4" fillId="4" borderId="5" xfId="1" applyFont="1" applyFill="1" applyBorder="1" applyAlignment="1">
      <alignment horizontal="left" vertical="center"/>
    </xf>
    <xf numFmtId="0" fontId="4" fillId="4" borderId="36" xfId="1" applyFont="1" applyFill="1" applyBorder="1" applyAlignment="1">
      <alignment horizontal="left" vertical="center"/>
    </xf>
    <xf numFmtId="0" fontId="7" fillId="4" borderId="1" xfId="1" applyFont="1" applyFill="1" applyBorder="1" applyAlignment="1">
      <alignment horizontal="center" vertical="center"/>
    </xf>
    <xf numFmtId="0" fontId="7" fillId="4" borderId="5" xfId="1" applyFont="1" applyFill="1" applyBorder="1" applyAlignment="1">
      <alignment horizontal="center" vertical="center"/>
    </xf>
    <xf numFmtId="0" fontId="7" fillId="4" borderId="36" xfId="1" applyFont="1" applyFill="1" applyBorder="1" applyAlignment="1">
      <alignment horizontal="center" vertical="center"/>
    </xf>
    <xf numFmtId="49" fontId="8" fillId="0" borderId="26" xfId="4" applyNumberFormat="1" applyFont="1" applyFill="1" applyBorder="1" applyAlignment="1" applyProtection="1">
      <alignment horizontal="left" vertical="top" wrapText="1"/>
    </xf>
    <xf numFmtId="49" fontId="8" fillId="0" borderId="65" xfId="4" applyNumberFormat="1" applyFont="1" applyFill="1" applyBorder="1" applyAlignment="1" applyProtection="1">
      <alignment horizontal="left" vertical="top" wrapText="1"/>
    </xf>
    <xf numFmtId="49" fontId="8" fillId="0" borderId="66" xfId="4" applyNumberFormat="1" applyFont="1" applyFill="1" applyBorder="1" applyAlignment="1" applyProtection="1">
      <alignment horizontal="left" vertical="top" wrapText="1"/>
    </xf>
    <xf numFmtId="49" fontId="8" fillId="0" borderId="40" xfId="4" applyNumberFormat="1" applyFont="1" applyFill="1" applyBorder="1" applyAlignment="1" applyProtection="1">
      <alignment horizontal="left" vertical="top" wrapText="1"/>
    </xf>
    <xf numFmtId="49" fontId="8" fillId="0" borderId="41" xfId="4" applyNumberFormat="1" applyFont="1" applyFill="1" applyBorder="1" applyAlignment="1" applyProtection="1">
      <alignment horizontal="left" vertical="top" wrapText="1"/>
    </xf>
    <xf numFmtId="49" fontId="8" fillId="0" borderId="42" xfId="4" applyNumberFormat="1" applyFont="1" applyFill="1" applyBorder="1" applyAlignment="1" applyProtection="1">
      <alignment horizontal="left" vertical="top" wrapText="1"/>
    </xf>
    <xf numFmtId="0" fontId="4" fillId="15" borderId="1" xfId="3" applyFont="1" applyFill="1" applyBorder="1" applyAlignment="1">
      <alignment horizontal="left" vertical="center"/>
    </xf>
    <xf numFmtId="0" fontId="4" fillId="15" borderId="2" xfId="3" applyFont="1" applyFill="1" applyBorder="1" applyAlignment="1">
      <alignment horizontal="left" vertical="center"/>
    </xf>
    <xf numFmtId="0" fontId="4" fillId="4" borderId="5" xfId="3" applyFont="1" applyFill="1" applyBorder="1" applyAlignment="1">
      <alignment horizontal="left" vertical="center"/>
    </xf>
    <xf numFmtId="0" fontId="4" fillId="4" borderId="36" xfId="3" applyFont="1" applyFill="1" applyBorder="1" applyAlignment="1">
      <alignment horizontal="left" vertical="center"/>
    </xf>
    <xf numFmtId="0" fontId="17" fillId="4" borderId="1" xfId="3" applyFont="1" applyFill="1" applyBorder="1" applyAlignment="1">
      <alignment horizontal="center" vertical="center"/>
    </xf>
    <xf numFmtId="0" fontId="17" fillId="4" borderId="5" xfId="3" applyFont="1" applyFill="1" applyBorder="1" applyAlignment="1">
      <alignment horizontal="center" vertical="center"/>
    </xf>
    <xf numFmtId="0" fontId="17" fillId="4" borderId="36" xfId="3" applyFont="1" applyFill="1" applyBorder="1" applyAlignment="1">
      <alignment horizontal="center" vertical="center"/>
    </xf>
    <xf numFmtId="0" fontId="7" fillId="2" borderId="41" xfId="3" applyFont="1" applyFill="1" applyBorder="1" applyAlignment="1">
      <alignment horizontal="center" vertical="center"/>
    </xf>
    <xf numFmtId="0" fontId="7" fillId="2" borderId="42" xfId="3" applyFont="1" applyFill="1" applyBorder="1" applyAlignment="1">
      <alignment horizontal="center" vertical="center"/>
    </xf>
    <xf numFmtId="0" fontId="7" fillId="2" borderId="40" xfId="3" applyFont="1" applyFill="1" applyBorder="1" applyAlignment="1">
      <alignment horizontal="center" vertical="center"/>
    </xf>
    <xf numFmtId="9" fontId="22" fillId="2" borderId="40" xfId="4" applyNumberFormat="1" applyFont="1" applyFill="1" applyBorder="1" applyAlignment="1">
      <alignment horizontal="left" vertical="top" wrapText="1"/>
    </xf>
    <xf numFmtId="9" fontId="22" fillId="2" borderId="41" xfId="4" applyNumberFormat="1" applyFont="1" applyFill="1" applyBorder="1" applyAlignment="1">
      <alignment horizontal="left" vertical="top" wrapText="1"/>
    </xf>
    <xf numFmtId="9" fontId="22" fillId="2" borderId="42" xfId="4" applyNumberFormat="1" applyFont="1" applyFill="1" applyBorder="1" applyAlignment="1">
      <alignment horizontal="left" vertical="top" wrapText="1"/>
    </xf>
    <xf numFmtId="9" fontId="22" fillId="2" borderId="26" xfId="4" applyNumberFormat="1" applyFont="1" applyFill="1" applyBorder="1" applyAlignment="1">
      <alignment horizontal="left" vertical="top" wrapText="1"/>
    </xf>
    <xf numFmtId="9" fontId="22" fillId="2" borderId="65" xfId="4" applyNumberFormat="1" applyFont="1" applyFill="1" applyBorder="1" applyAlignment="1">
      <alignment horizontal="left" vertical="top" wrapText="1"/>
    </xf>
    <xf numFmtId="9" fontId="22" fillId="2" borderId="66" xfId="4" applyNumberFormat="1" applyFont="1" applyFill="1" applyBorder="1" applyAlignment="1">
      <alignment horizontal="left" vertical="top" wrapText="1"/>
    </xf>
    <xf numFmtId="0" fontId="8" fillId="2" borderId="50" xfId="4" applyFont="1" applyFill="1" applyBorder="1" applyAlignment="1" applyProtection="1">
      <alignment vertical="top" wrapText="1"/>
    </xf>
    <xf numFmtId="0" fontId="6" fillId="2" borderId="80" xfId="3" applyFont="1" applyFill="1" applyBorder="1" applyAlignment="1">
      <alignment vertical="top" wrapText="1"/>
    </xf>
    <xf numFmtId="0" fontId="6" fillId="2" borderId="50" xfId="4" applyFont="1" applyFill="1" applyBorder="1" applyAlignment="1" applyProtection="1">
      <alignment horizontal="left" vertical="top" wrapText="1" indent="1"/>
    </xf>
    <xf numFmtId="0" fontId="6" fillId="2" borderId="51" xfId="3" applyFont="1" applyFill="1" applyBorder="1" applyAlignment="1">
      <alignment horizontal="left" vertical="top" indent="1"/>
    </xf>
    <xf numFmtId="0" fontId="6" fillId="2" borderId="80" xfId="3" applyFont="1" applyFill="1" applyBorder="1" applyAlignment="1">
      <alignment horizontal="left" vertical="top" indent="1"/>
    </xf>
    <xf numFmtId="0" fontId="6" fillId="2" borderId="37" xfId="3" applyFont="1" applyFill="1" applyBorder="1" applyAlignment="1">
      <alignment horizontal="center" vertical="center" wrapText="1"/>
    </xf>
    <xf numFmtId="0" fontId="6" fillId="2" borderId="35" xfId="3" applyFont="1" applyFill="1" applyBorder="1" applyAlignment="1">
      <alignment horizontal="center" vertical="center" wrapText="1"/>
    </xf>
    <xf numFmtId="0" fontId="6" fillId="2" borderId="40" xfId="3" applyFont="1" applyFill="1" applyBorder="1" applyAlignment="1">
      <alignment horizontal="center" vertical="center" wrapText="1"/>
    </xf>
    <xf numFmtId="0" fontId="6" fillId="2" borderId="41" xfId="3" applyFont="1" applyFill="1" applyBorder="1" applyAlignment="1">
      <alignment horizontal="center" vertical="center" wrapText="1"/>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6" fillId="2" borderId="65" xfId="3" applyFont="1" applyFill="1" applyBorder="1" applyAlignment="1">
      <alignment horizontal="center" vertical="center" wrapText="1"/>
    </xf>
    <xf numFmtId="0" fontId="8" fillId="2" borderId="54" xfId="4" applyFont="1" applyFill="1" applyBorder="1" applyAlignment="1" applyProtection="1">
      <alignment vertical="top" wrapText="1"/>
    </xf>
    <xf numFmtId="0" fontId="6" fillId="2" borderId="42" xfId="3" applyFont="1" applyFill="1" applyBorder="1" applyAlignment="1">
      <alignment vertical="top" wrapText="1"/>
    </xf>
    <xf numFmtId="0" fontId="6" fillId="2" borderId="54" xfId="4" applyFont="1" applyFill="1" applyBorder="1" applyAlignment="1" applyProtection="1">
      <alignment horizontal="left" vertical="top" wrapText="1" indent="1"/>
    </xf>
    <xf numFmtId="0" fontId="6" fillId="2" borderId="41" xfId="3" applyFont="1" applyFill="1" applyBorder="1" applyAlignment="1">
      <alignment horizontal="left" vertical="top" indent="1"/>
    </xf>
    <xf numFmtId="0" fontId="6" fillId="2" borderId="42" xfId="3" applyFont="1" applyFill="1" applyBorder="1" applyAlignment="1">
      <alignment horizontal="left" vertical="top" indent="1"/>
    </xf>
    <xf numFmtId="0" fontId="8" fillId="2" borderId="1" xfId="4" applyFont="1" applyFill="1" applyBorder="1" applyAlignment="1" applyProtection="1">
      <alignment horizontal="left" vertical="top" wrapText="1"/>
    </xf>
    <xf numFmtId="0" fontId="8" fillId="2" borderId="5" xfId="4" applyFont="1" applyFill="1" applyBorder="1" applyAlignment="1" applyProtection="1">
      <alignment horizontal="left" vertical="top" wrapText="1"/>
    </xf>
    <xf numFmtId="0" fontId="8" fillId="2" borderId="36" xfId="4" applyFont="1" applyFill="1" applyBorder="1" applyAlignment="1" applyProtection="1">
      <alignment horizontal="left" vertical="top" wrapText="1"/>
    </xf>
    <xf numFmtId="0" fontId="28" fillId="2" borderId="29" xfId="4" applyFont="1" applyFill="1" applyBorder="1" applyAlignment="1" applyProtection="1">
      <alignment horizontal="left" vertical="top"/>
    </xf>
    <xf numFmtId="0" fontId="42" fillId="2" borderId="91" xfId="3" applyFont="1" applyFill="1" applyBorder="1" applyAlignment="1">
      <alignment horizontal="left" vertical="top"/>
    </xf>
    <xf numFmtId="0" fontId="42" fillId="2" borderId="85" xfId="3" applyFont="1" applyFill="1" applyBorder="1" applyAlignment="1">
      <alignment horizontal="left" vertical="top"/>
    </xf>
    <xf numFmtId="0" fontId="42" fillId="2" borderId="8"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42" fillId="2" borderId="24" xfId="4" applyFont="1" applyFill="1" applyBorder="1" applyAlignment="1" applyProtection="1">
      <alignment horizontal="center" vertical="top" wrapText="1"/>
    </xf>
    <xf numFmtId="0" fontId="42" fillId="2" borderId="62" xfId="4" applyFont="1" applyFill="1" applyBorder="1" applyAlignment="1" applyProtection="1">
      <alignment horizontal="center" vertical="top" wrapText="1"/>
    </xf>
    <xf numFmtId="9" fontId="22" fillId="0" borderId="79" xfId="4" applyNumberFormat="1" applyFont="1" applyFill="1" applyBorder="1" applyAlignment="1">
      <alignment horizontal="left" vertical="top" wrapText="1"/>
    </xf>
    <xf numFmtId="9" fontId="22" fillId="0" borderId="68" xfId="4" applyNumberFormat="1" applyFont="1" applyFill="1" applyBorder="1" applyAlignment="1">
      <alignment horizontal="left" vertical="top" wrapText="1"/>
    </xf>
    <xf numFmtId="9" fontId="22" fillId="0" borderId="61" xfId="4" applyNumberFormat="1" applyFont="1" applyFill="1" applyBorder="1" applyAlignment="1">
      <alignment horizontal="left" vertical="top" wrapText="1"/>
    </xf>
  </cellXfs>
  <cellStyles count="28">
    <cellStyle name="BM Heading 3" xfId="13"/>
    <cellStyle name="BM Input" xfId="14"/>
    <cellStyle name="Column 4" xfId="21"/>
    <cellStyle name="Comma" xfId="19" builtinId="3"/>
    <cellStyle name="Comma 2" xfId="24"/>
    <cellStyle name="Comma 2 2" xfId="15"/>
    <cellStyle name="Comma 2 2 2" xfId="25"/>
    <cellStyle name="Normal" xfId="0" builtinId="0"/>
    <cellStyle name="Normal 10 2" xfId="8"/>
    <cellStyle name="Normal 2" xfId="2"/>
    <cellStyle name="Normal 2 2" xfId="4"/>
    <cellStyle name="Normal 2 3" xfId="7"/>
    <cellStyle name="Normal 24" xfId="16"/>
    <cellStyle name="Normal 3" xfId="1"/>
    <cellStyle name="Normal 3 2" xfId="3"/>
    <cellStyle name="Normal 3 2 2" xfId="26"/>
    <cellStyle name="Normal 3 3 2" xfId="12"/>
    <cellStyle name="Normal 3 4" xfId="23"/>
    <cellStyle name="Normal 3 7" xfId="10"/>
    <cellStyle name="Normal 4" xfId="27"/>
    <cellStyle name="Normal 4 2" xfId="5"/>
    <cellStyle name="Normal 4 2 2" xfId="11"/>
    <cellStyle name="Normal 5" xfId="22"/>
    <cellStyle name="Percent" xfId="20" builtinId="5"/>
    <cellStyle name="Percent 2" xfId="6"/>
    <cellStyle name="Percent 2 2" xfId="9"/>
    <cellStyle name="Percent 2 3" xfId="17"/>
    <cellStyle name="Percent 3" xfId="18"/>
  </cellStyles>
  <dxfs count="2">
    <dxf>
      <font>
        <color theme="0"/>
      </font>
      <fill>
        <patternFill>
          <bgColor rgb="FFFE4819"/>
        </patternFill>
      </fill>
    </dxf>
    <dxf>
      <font>
        <color theme="0"/>
      </font>
      <fill>
        <patternFill>
          <bgColor rgb="FFFE4819"/>
        </patternFill>
      </fill>
    </dxf>
  </dxfs>
  <tableStyles count="0" defaultTableStyle="TableStyleMedium2" defaultPivotStyle="PivotStyleLight16"/>
  <colors>
    <mruColors>
      <color rgb="FF0078C9"/>
      <color rgb="FFBFDDF1"/>
      <color rgb="FFFCEABF"/>
      <color rgb="FF44546A"/>
      <color rgb="FF857362"/>
      <color rgb="FFF2BFE0"/>
      <color rgb="FFE0DCD8"/>
      <color rgb="FF0034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
  <sheetViews>
    <sheetView tabSelected="1" zoomScale="80" zoomScaleNormal="80" workbookViewId="0"/>
  </sheetViews>
  <sheetFormatPr defaultColWidth="8.75" defaultRowHeight="14.25" x14ac:dyDescent="0.2"/>
  <cols>
    <col min="1" max="16384" width="8.75" style="1"/>
  </cols>
  <sheetData/>
  <pageMargins left="0.70866141732283472" right="0.70866141732283472" top="0.74803149606299213" bottom="0.74803149606299213" header="0.31496062992125984" footer="0.31496062992125984"/>
  <pageSetup paperSize="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V51"/>
  <sheetViews>
    <sheetView zoomScale="80" zoomScaleNormal="80" workbookViewId="0"/>
  </sheetViews>
  <sheetFormatPr defaultColWidth="9.75" defaultRowHeight="14.25" x14ac:dyDescent="0.2"/>
  <cols>
    <col min="1" max="1" width="1.75" style="2" customWidth="1"/>
    <col min="2" max="2" width="4.75" style="2" customWidth="1"/>
    <col min="3" max="3" width="67.25" style="2" bestFit="1" customWidth="1"/>
    <col min="4" max="4" width="11.75" style="2" customWidth="1"/>
    <col min="5" max="6" width="5.75" style="2" customWidth="1"/>
    <col min="7" max="19" width="9.75" style="2"/>
    <col min="20" max="20" width="2.75" style="2" customWidth="1"/>
    <col min="21" max="21" width="32.625" style="2" bestFit="1" customWidth="1"/>
    <col min="22" max="22" width="17.375" style="2" customWidth="1"/>
    <col min="23" max="16384" width="9.75" style="2"/>
  </cols>
  <sheetData>
    <row r="1" spans="2:22" ht="20.25" x14ac:dyDescent="0.2">
      <c r="B1" s="270" t="s">
        <v>1309</v>
      </c>
      <c r="C1" s="270"/>
      <c r="D1" s="270"/>
      <c r="E1" s="270"/>
      <c r="F1" s="270"/>
      <c r="G1" s="270"/>
      <c r="H1" s="270"/>
      <c r="I1" s="270"/>
      <c r="J1" s="270"/>
      <c r="K1" s="270"/>
      <c r="L1" s="270"/>
      <c r="M1" s="270"/>
      <c r="N1" s="270"/>
      <c r="O1" s="270"/>
      <c r="P1" s="270"/>
      <c r="Q1" s="270"/>
      <c r="R1" s="270"/>
      <c r="S1" s="77" t="s">
        <v>0</v>
      </c>
      <c r="T1" s="623"/>
      <c r="U1" s="78" t="s">
        <v>1</v>
      </c>
      <c r="V1" s="78"/>
    </row>
    <row r="2" spans="2:22" ht="15" thickBot="1" x14ac:dyDescent="0.25">
      <c r="B2" s="271"/>
      <c r="C2" s="271"/>
      <c r="D2" s="271"/>
      <c r="E2" s="271"/>
      <c r="F2" s="271"/>
      <c r="G2" s="271"/>
      <c r="H2" s="271"/>
      <c r="I2" s="271"/>
      <c r="J2" s="271"/>
      <c r="K2" s="271"/>
      <c r="L2" s="271"/>
      <c r="M2" s="271"/>
      <c r="N2" s="271"/>
      <c r="O2" s="272"/>
      <c r="P2" s="272"/>
      <c r="Q2" s="272"/>
      <c r="R2" s="272"/>
      <c r="S2" s="272"/>
      <c r="T2" s="272"/>
      <c r="U2" s="272"/>
      <c r="V2" s="272"/>
    </row>
    <row r="3" spans="2:22" ht="15" thickBot="1" x14ac:dyDescent="0.25">
      <c r="B3" s="1879" t="s">
        <v>2</v>
      </c>
      <c r="C3" s="1880"/>
      <c r="D3" s="273" t="s">
        <v>3</v>
      </c>
      <c r="E3" s="182" t="s">
        <v>4</v>
      </c>
      <c r="F3" s="196" t="s">
        <v>5</v>
      </c>
      <c r="G3" s="820" t="s">
        <v>106</v>
      </c>
      <c r="H3" s="182" t="s">
        <v>107</v>
      </c>
      <c r="I3" s="182" t="s">
        <v>158</v>
      </c>
      <c r="J3" s="182" t="s">
        <v>108</v>
      </c>
      <c r="K3" s="182" t="s">
        <v>109</v>
      </c>
      <c r="L3" s="182" t="s">
        <v>159</v>
      </c>
      <c r="M3" s="182" t="s">
        <v>6</v>
      </c>
      <c r="N3" s="196" t="s">
        <v>7</v>
      </c>
      <c r="O3" s="867" t="s">
        <v>8</v>
      </c>
      <c r="P3" s="182" t="s">
        <v>9</v>
      </c>
      <c r="Q3" s="182" t="s">
        <v>10</v>
      </c>
      <c r="R3" s="182" t="s">
        <v>11</v>
      </c>
      <c r="S3" s="196" t="s">
        <v>12</v>
      </c>
      <c r="T3" s="272"/>
      <c r="U3" s="833" t="s">
        <v>839</v>
      </c>
      <c r="V3" s="427" t="s">
        <v>14</v>
      </c>
    </row>
    <row r="4" spans="2:22" ht="13.9" customHeight="1" thickBot="1" x14ac:dyDescent="0.25">
      <c r="B4" s="275"/>
      <c r="C4" s="275"/>
      <c r="D4" s="275"/>
      <c r="E4" s="275"/>
      <c r="F4" s="275"/>
      <c r="G4" s="275"/>
      <c r="H4" s="275"/>
      <c r="I4" s="275"/>
      <c r="J4" s="275"/>
      <c r="K4" s="275"/>
      <c r="L4" s="275"/>
      <c r="M4" s="275"/>
      <c r="N4" s="275"/>
      <c r="O4" s="272"/>
      <c r="P4" s="272"/>
      <c r="Q4" s="272"/>
      <c r="R4" s="272"/>
      <c r="S4" s="272"/>
      <c r="T4" s="272"/>
      <c r="U4" s="276"/>
      <c r="V4" s="276"/>
    </row>
    <row r="5" spans="2:22" s="914" customFormat="1" ht="13.9" customHeight="1" thickBot="1" x14ac:dyDescent="0.25">
      <c r="B5" s="1833" t="s">
        <v>327</v>
      </c>
      <c r="C5" s="1834"/>
      <c r="D5" s="1834"/>
      <c r="E5" s="1834"/>
      <c r="F5" s="1835"/>
      <c r="G5" s="1885" t="s">
        <v>838</v>
      </c>
      <c r="H5" s="1886"/>
      <c r="I5" s="1886"/>
      <c r="J5" s="1886"/>
      <c r="K5" s="1886"/>
      <c r="L5" s="1886"/>
      <c r="M5" s="1886"/>
      <c r="N5" s="1887"/>
      <c r="O5" s="1885" t="s">
        <v>995</v>
      </c>
      <c r="P5" s="1886"/>
      <c r="Q5" s="1886"/>
      <c r="R5" s="1886"/>
      <c r="S5" s="1887"/>
      <c r="T5" s="272"/>
      <c r="U5" s="276"/>
      <c r="V5" s="276"/>
    </row>
    <row r="6" spans="2:22" s="914" customFormat="1" ht="13.9" customHeight="1" thickBot="1" x14ac:dyDescent="0.25">
      <c r="B6" s="275"/>
      <c r="C6" s="275"/>
      <c r="D6" s="275"/>
      <c r="E6" s="275"/>
      <c r="F6" s="275"/>
      <c r="G6" s="275"/>
      <c r="H6" s="275"/>
      <c r="I6" s="275"/>
      <c r="J6" s="275"/>
      <c r="K6" s="275"/>
      <c r="L6" s="275"/>
      <c r="M6" s="275"/>
      <c r="N6" s="275"/>
      <c r="O6" s="272"/>
      <c r="P6" s="272"/>
      <c r="Q6" s="272"/>
      <c r="R6" s="272"/>
      <c r="S6" s="272"/>
      <c r="T6" s="272"/>
      <c r="U6" s="276"/>
      <c r="V6" s="276"/>
    </row>
    <row r="7" spans="2:22" ht="15" thickBot="1" x14ac:dyDescent="0.25">
      <c r="B7" s="277" t="s">
        <v>15</v>
      </c>
      <c r="C7" s="1108" t="s">
        <v>218</v>
      </c>
      <c r="D7" s="278"/>
      <c r="E7" s="279"/>
      <c r="F7" s="278"/>
      <c r="G7" s="278"/>
      <c r="H7" s="279"/>
      <c r="I7" s="278"/>
      <c r="J7" s="278"/>
      <c r="K7" s="279"/>
      <c r="L7" s="1881"/>
      <c r="M7" s="1881"/>
      <c r="N7" s="1882"/>
      <c r="O7" s="272"/>
      <c r="P7" s="272"/>
      <c r="Q7" s="272"/>
      <c r="R7" s="272"/>
      <c r="S7" s="272"/>
      <c r="T7" s="272"/>
      <c r="U7" s="280"/>
      <c r="V7" s="280"/>
    </row>
    <row r="8" spans="2:22" x14ac:dyDescent="0.2">
      <c r="B8" s="281">
        <v>1</v>
      </c>
      <c r="C8" s="282" t="s">
        <v>219</v>
      </c>
      <c r="D8" s="283" t="s">
        <v>220</v>
      </c>
      <c r="E8" s="283" t="s">
        <v>16</v>
      </c>
      <c r="F8" s="307">
        <v>3</v>
      </c>
      <c r="G8" s="333"/>
      <c r="H8" s="284"/>
      <c r="I8" s="284"/>
      <c r="J8" s="284"/>
      <c r="K8" s="284"/>
      <c r="L8" s="284"/>
      <c r="M8" s="284"/>
      <c r="N8" s="285"/>
      <c r="O8" s="333"/>
      <c r="P8" s="284"/>
      <c r="Q8" s="284"/>
      <c r="R8" s="284"/>
      <c r="S8" s="285"/>
      <c r="T8" s="272"/>
      <c r="U8" s="941"/>
      <c r="V8" s="942"/>
    </row>
    <row r="9" spans="2:22" x14ac:dyDescent="0.2">
      <c r="B9" s="286">
        <v>2</v>
      </c>
      <c r="C9" s="287" t="s">
        <v>221</v>
      </c>
      <c r="D9" s="288" t="s">
        <v>222</v>
      </c>
      <c r="E9" s="288" t="s">
        <v>16</v>
      </c>
      <c r="F9" s="312">
        <v>3</v>
      </c>
      <c r="G9" s="338"/>
      <c r="H9" s="289"/>
      <c r="I9" s="289"/>
      <c r="J9" s="289"/>
      <c r="K9" s="289"/>
      <c r="L9" s="289"/>
      <c r="M9" s="289"/>
      <c r="N9" s="290"/>
      <c r="O9" s="338"/>
      <c r="P9" s="289"/>
      <c r="Q9" s="289"/>
      <c r="R9" s="289"/>
      <c r="S9" s="290"/>
      <c r="T9" s="272"/>
      <c r="U9" s="943"/>
      <c r="V9" s="944"/>
    </row>
    <row r="10" spans="2:22" x14ac:dyDescent="0.2">
      <c r="B10" s="286">
        <v>3</v>
      </c>
      <c r="C10" s="291" t="s">
        <v>223</v>
      </c>
      <c r="D10" s="288" t="s">
        <v>224</v>
      </c>
      <c r="E10" s="288" t="s">
        <v>16</v>
      </c>
      <c r="F10" s="312">
        <v>3</v>
      </c>
      <c r="G10" s="841">
        <f t="shared" ref="G10:Q10" si="0">SUM(G8:G9)</f>
        <v>0</v>
      </c>
      <c r="H10" s="292">
        <f t="shared" si="0"/>
        <v>0</v>
      </c>
      <c r="I10" s="292">
        <f t="shared" si="0"/>
        <v>0</v>
      </c>
      <c r="J10" s="292">
        <f t="shared" si="0"/>
        <v>0</v>
      </c>
      <c r="K10" s="292">
        <f t="shared" si="0"/>
        <v>0</v>
      </c>
      <c r="L10" s="292">
        <f t="shared" si="0"/>
        <v>0</v>
      </c>
      <c r="M10" s="292">
        <f t="shared" si="0"/>
        <v>0</v>
      </c>
      <c r="N10" s="293">
        <f t="shared" si="0"/>
        <v>0</v>
      </c>
      <c r="O10" s="841">
        <f t="shared" si="0"/>
        <v>0</v>
      </c>
      <c r="P10" s="292">
        <f t="shared" si="0"/>
        <v>0</v>
      </c>
      <c r="Q10" s="292">
        <f t="shared" si="0"/>
        <v>0</v>
      </c>
      <c r="R10" s="292">
        <f>SUM(R8:R9)</f>
        <v>0</v>
      </c>
      <c r="S10" s="293">
        <f>SUM(S8:S9)</f>
        <v>0</v>
      </c>
      <c r="T10" s="272"/>
      <c r="U10" s="943" t="s">
        <v>848</v>
      </c>
      <c r="V10" s="944"/>
    </row>
    <row r="11" spans="2:22" x14ac:dyDescent="0.2">
      <c r="B11" s="286">
        <v>4</v>
      </c>
      <c r="C11" s="287" t="s">
        <v>225</v>
      </c>
      <c r="D11" s="288" t="s">
        <v>226</v>
      </c>
      <c r="E11" s="288" t="s">
        <v>16</v>
      </c>
      <c r="F11" s="312">
        <v>3</v>
      </c>
      <c r="G11" s="338"/>
      <c r="H11" s="289"/>
      <c r="I11" s="289"/>
      <c r="J11" s="289"/>
      <c r="K11" s="289"/>
      <c r="L11" s="289"/>
      <c r="M11" s="289"/>
      <c r="N11" s="290"/>
      <c r="O11" s="338"/>
      <c r="P11" s="289"/>
      <c r="Q11" s="289"/>
      <c r="R11" s="289"/>
      <c r="S11" s="290"/>
      <c r="T11" s="272"/>
      <c r="U11" s="943"/>
      <c r="V11" s="944"/>
    </row>
    <row r="12" spans="2:22" x14ac:dyDescent="0.2">
      <c r="B12" s="286">
        <v>5</v>
      </c>
      <c r="C12" s="294" t="s">
        <v>227</v>
      </c>
      <c r="D12" s="288" t="s">
        <v>228</v>
      </c>
      <c r="E12" s="288" t="s">
        <v>16</v>
      </c>
      <c r="F12" s="312">
        <v>3</v>
      </c>
      <c r="G12" s="338"/>
      <c r="H12" s="289"/>
      <c r="I12" s="289"/>
      <c r="J12" s="289"/>
      <c r="K12" s="289"/>
      <c r="L12" s="289"/>
      <c r="M12" s="289"/>
      <c r="N12" s="290"/>
      <c r="O12" s="338"/>
      <c r="P12" s="289"/>
      <c r="Q12" s="289"/>
      <c r="R12" s="289"/>
      <c r="S12" s="290"/>
      <c r="T12" s="272"/>
      <c r="U12" s="943"/>
      <c r="V12" s="944"/>
    </row>
    <row r="13" spans="2:22" x14ac:dyDescent="0.2">
      <c r="B13" s="286">
        <v>6</v>
      </c>
      <c r="C13" s="294" t="s">
        <v>229</v>
      </c>
      <c r="D13" s="288" t="s">
        <v>230</v>
      </c>
      <c r="E13" s="288" t="s">
        <v>16</v>
      </c>
      <c r="F13" s="312">
        <v>3</v>
      </c>
      <c r="G13" s="338"/>
      <c r="H13" s="289"/>
      <c r="I13" s="289"/>
      <c r="J13" s="289"/>
      <c r="K13" s="289"/>
      <c r="L13" s="289"/>
      <c r="M13" s="289"/>
      <c r="N13" s="290"/>
      <c r="O13" s="338"/>
      <c r="P13" s="289"/>
      <c r="Q13" s="289"/>
      <c r="R13" s="289"/>
      <c r="S13" s="290"/>
      <c r="T13" s="272"/>
      <c r="U13" s="943"/>
      <c r="V13" s="944"/>
    </row>
    <row r="14" spans="2:22" x14ac:dyDescent="0.2">
      <c r="B14" s="286">
        <v>7</v>
      </c>
      <c r="C14" s="294" t="s">
        <v>231</v>
      </c>
      <c r="D14" s="288" t="s">
        <v>232</v>
      </c>
      <c r="E14" s="288" t="s">
        <v>16</v>
      </c>
      <c r="F14" s="312">
        <v>3</v>
      </c>
      <c r="G14" s="338"/>
      <c r="H14" s="289"/>
      <c r="I14" s="289"/>
      <c r="J14" s="289"/>
      <c r="K14" s="289"/>
      <c r="L14" s="289"/>
      <c r="M14" s="289"/>
      <c r="N14" s="290"/>
      <c r="O14" s="338"/>
      <c r="P14" s="289"/>
      <c r="Q14" s="289"/>
      <c r="R14" s="289"/>
      <c r="S14" s="290"/>
      <c r="T14" s="272"/>
      <c r="U14" s="943"/>
      <c r="V14" s="944"/>
    </row>
    <row r="15" spans="2:22" ht="15" thickBot="1" x14ac:dyDescent="0.25">
      <c r="B15" s="295">
        <v>8</v>
      </c>
      <c r="C15" s="296" t="s">
        <v>233</v>
      </c>
      <c r="D15" s="297" t="s">
        <v>234</v>
      </c>
      <c r="E15" s="297" t="s">
        <v>16</v>
      </c>
      <c r="F15" s="315">
        <v>3</v>
      </c>
      <c r="G15" s="842">
        <f t="shared" ref="G15:S15" si="1">SUM(G10:G14)</f>
        <v>0</v>
      </c>
      <c r="H15" s="298">
        <f t="shared" si="1"/>
        <v>0</v>
      </c>
      <c r="I15" s="298">
        <f t="shared" si="1"/>
        <v>0</v>
      </c>
      <c r="J15" s="298">
        <f t="shared" si="1"/>
        <v>0</v>
      </c>
      <c r="K15" s="298">
        <f t="shared" si="1"/>
        <v>0</v>
      </c>
      <c r="L15" s="298">
        <f t="shared" si="1"/>
        <v>0</v>
      </c>
      <c r="M15" s="298">
        <f t="shared" si="1"/>
        <v>0</v>
      </c>
      <c r="N15" s="299">
        <f t="shared" si="1"/>
        <v>0</v>
      </c>
      <c r="O15" s="842">
        <f t="shared" si="1"/>
        <v>0</v>
      </c>
      <c r="P15" s="298">
        <f t="shared" si="1"/>
        <v>0</v>
      </c>
      <c r="Q15" s="298">
        <f t="shared" si="1"/>
        <v>0</v>
      </c>
      <c r="R15" s="298">
        <f t="shared" si="1"/>
        <v>0</v>
      </c>
      <c r="S15" s="299">
        <f t="shared" si="1"/>
        <v>0</v>
      </c>
      <c r="T15" s="272"/>
      <c r="U15" s="972" t="s">
        <v>849</v>
      </c>
      <c r="V15" s="973"/>
    </row>
    <row r="16" spans="2:22" ht="15" thickBot="1" x14ac:dyDescent="0.25">
      <c r="B16" s="319"/>
      <c r="C16" s="300"/>
      <c r="D16" s="301"/>
      <c r="E16" s="301"/>
      <c r="F16" s="301"/>
      <c r="G16" s="302"/>
      <c r="H16" s="302"/>
      <c r="I16" s="303"/>
      <c r="J16" s="303"/>
      <c r="K16" s="303"/>
      <c r="L16" s="303"/>
      <c r="M16" s="303"/>
      <c r="N16" s="303"/>
      <c r="O16" s="304"/>
      <c r="P16" s="304"/>
      <c r="Q16" s="304"/>
      <c r="R16" s="305"/>
      <c r="S16" s="304"/>
      <c r="T16" s="272"/>
      <c r="U16" s="304"/>
      <c r="V16" s="304"/>
    </row>
    <row r="17" spans="2:22" ht="15" thickBot="1" x14ac:dyDescent="0.25">
      <c r="B17" s="277" t="s">
        <v>17</v>
      </c>
      <c r="C17" s="1108" t="s">
        <v>235</v>
      </c>
      <c r="D17" s="306"/>
      <c r="E17" s="306"/>
      <c r="F17" s="306"/>
      <c r="G17" s="302"/>
      <c r="H17" s="303"/>
      <c r="I17" s="303"/>
      <c r="J17" s="303"/>
      <c r="K17" s="303"/>
      <c r="L17" s="303"/>
      <c r="M17" s="303"/>
      <c r="N17" s="303"/>
      <c r="O17" s="304"/>
      <c r="P17" s="304"/>
      <c r="Q17" s="304"/>
      <c r="R17" s="305"/>
      <c r="S17" s="304"/>
      <c r="T17" s="272"/>
      <c r="U17" s="304"/>
      <c r="V17" s="304"/>
    </row>
    <row r="18" spans="2:22" x14ac:dyDescent="0.2">
      <c r="B18" s="281">
        <v>9</v>
      </c>
      <c r="C18" s="282" t="s">
        <v>236</v>
      </c>
      <c r="D18" s="283" t="s">
        <v>237</v>
      </c>
      <c r="E18" s="283" t="s">
        <v>16</v>
      </c>
      <c r="F18" s="307">
        <v>3</v>
      </c>
      <c r="G18" s="302"/>
      <c r="H18" s="308">
        <f>H8-G8</f>
        <v>0</v>
      </c>
      <c r="I18" s="309">
        <f>I8-H8</f>
        <v>0</v>
      </c>
      <c r="J18" s="309">
        <f>J8-I8</f>
        <v>0</v>
      </c>
      <c r="K18" s="309">
        <f>K8-J8</f>
        <v>0</v>
      </c>
      <c r="L18" s="309">
        <f>L8-K8</f>
        <v>0</v>
      </c>
      <c r="M18" s="309">
        <f t="shared" ref="M18:S18" si="2">M8-L8</f>
        <v>0</v>
      </c>
      <c r="N18" s="310">
        <f t="shared" si="2"/>
        <v>0</v>
      </c>
      <c r="O18" s="939">
        <f t="shared" si="2"/>
        <v>0</v>
      </c>
      <c r="P18" s="309">
        <f t="shared" si="2"/>
        <v>0</v>
      </c>
      <c r="Q18" s="309">
        <f t="shared" si="2"/>
        <v>0</v>
      </c>
      <c r="R18" s="309">
        <f t="shared" si="2"/>
        <v>0</v>
      </c>
      <c r="S18" s="310">
        <f t="shared" si="2"/>
        <v>0</v>
      </c>
      <c r="T18" s="272"/>
      <c r="U18" s="974" t="s">
        <v>850</v>
      </c>
      <c r="V18" s="975"/>
    </row>
    <row r="19" spans="2:22" ht="13.9" customHeight="1" x14ac:dyDescent="0.2">
      <c r="B19" s="286">
        <v>10</v>
      </c>
      <c r="C19" s="311" t="s">
        <v>238</v>
      </c>
      <c r="D19" s="288" t="s">
        <v>239</v>
      </c>
      <c r="E19" s="288" t="s">
        <v>16</v>
      </c>
      <c r="F19" s="312">
        <v>3</v>
      </c>
      <c r="G19" s="302"/>
      <c r="H19" s="1883"/>
      <c r="I19" s="1884"/>
      <c r="J19" s="1884"/>
      <c r="K19" s="1884"/>
      <c r="L19" s="289"/>
      <c r="M19" s="289"/>
      <c r="N19" s="290"/>
      <c r="O19" s="338"/>
      <c r="P19" s="289"/>
      <c r="Q19" s="289"/>
      <c r="R19" s="289"/>
      <c r="S19" s="290"/>
      <c r="T19" s="272"/>
      <c r="U19" s="943"/>
      <c r="V19" s="944"/>
    </row>
    <row r="20" spans="2:22" x14ac:dyDescent="0.2">
      <c r="B20" s="286">
        <v>11</v>
      </c>
      <c r="C20" s="291" t="s">
        <v>240</v>
      </c>
      <c r="D20" s="288" t="s">
        <v>241</v>
      </c>
      <c r="E20" s="288" t="s">
        <v>16</v>
      </c>
      <c r="F20" s="312">
        <v>3</v>
      </c>
      <c r="G20" s="302"/>
      <c r="H20" s="313"/>
      <c r="I20" s="289"/>
      <c r="J20" s="289"/>
      <c r="K20" s="289"/>
      <c r="L20" s="289"/>
      <c r="M20" s="289"/>
      <c r="N20" s="290"/>
      <c r="O20" s="338"/>
      <c r="P20" s="289"/>
      <c r="Q20" s="289"/>
      <c r="R20" s="289"/>
      <c r="S20" s="290"/>
      <c r="T20" s="272"/>
      <c r="U20" s="943"/>
      <c r="V20" s="944"/>
    </row>
    <row r="21" spans="2:22" x14ac:dyDescent="0.2">
      <c r="B21" s="286">
        <v>12</v>
      </c>
      <c r="C21" s="294" t="s">
        <v>242</v>
      </c>
      <c r="D21" s="288" t="s">
        <v>243</v>
      </c>
      <c r="E21" s="288" t="s">
        <v>16</v>
      </c>
      <c r="F21" s="312">
        <v>3</v>
      </c>
      <c r="G21" s="302"/>
      <c r="H21" s="313"/>
      <c r="I21" s="289"/>
      <c r="J21" s="289"/>
      <c r="K21" s="289"/>
      <c r="L21" s="289"/>
      <c r="M21" s="289"/>
      <c r="N21" s="290"/>
      <c r="O21" s="338"/>
      <c r="P21" s="289"/>
      <c r="Q21" s="289"/>
      <c r="R21" s="289"/>
      <c r="S21" s="290"/>
      <c r="T21" s="272"/>
      <c r="U21" s="943"/>
      <c r="V21" s="944"/>
    </row>
    <row r="22" spans="2:22" x14ac:dyDescent="0.2">
      <c r="B22" s="286">
        <v>13</v>
      </c>
      <c r="C22" s="294" t="s">
        <v>244</v>
      </c>
      <c r="D22" s="288" t="s">
        <v>245</v>
      </c>
      <c r="E22" s="288" t="s">
        <v>16</v>
      </c>
      <c r="F22" s="312">
        <v>3</v>
      </c>
      <c r="G22" s="302"/>
      <c r="H22" s="313"/>
      <c r="I22" s="289"/>
      <c r="J22" s="289"/>
      <c r="K22" s="289"/>
      <c r="L22" s="289"/>
      <c r="M22" s="289"/>
      <c r="N22" s="290"/>
      <c r="O22" s="338"/>
      <c r="P22" s="289"/>
      <c r="Q22" s="289"/>
      <c r="R22" s="289"/>
      <c r="S22" s="290"/>
      <c r="T22" s="272"/>
      <c r="U22" s="943"/>
      <c r="V22" s="944"/>
    </row>
    <row r="23" spans="2:22" x14ac:dyDescent="0.2">
      <c r="B23" s="286">
        <v>14</v>
      </c>
      <c r="C23" s="1398" t="s">
        <v>247</v>
      </c>
      <c r="D23" s="288" t="s">
        <v>246</v>
      </c>
      <c r="E23" s="288" t="s">
        <v>16</v>
      </c>
      <c r="F23" s="312">
        <v>3</v>
      </c>
      <c r="G23" s="302"/>
      <c r="H23" s="314">
        <f>SUM(H19:H22)</f>
        <v>0</v>
      </c>
      <c r="I23" s="292">
        <f>SUM(I19:I22)</f>
        <v>0</v>
      </c>
      <c r="J23" s="292">
        <f>SUM(J19:J22)</f>
        <v>0</v>
      </c>
      <c r="K23" s="292">
        <f>SUM(K19:K22)</f>
        <v>0</v>
      </c>
      <c r="L23" s="292">
        <f>SUM(L19:L22)</f>
        <v>0</v>
      </c>
      <c r="M23" s="292">
        <f t="shared" ref="M23:S23" si="3">SUM(M19:M22)</f>
        <v>0</v>
      </c>
      <c r="N23" s="293">
        <f t="shared" si="3"/>
        <v>0</v>
      </c>
      <c r="O23" s="841">
        <f t="shared" si="3"/>
        <v>0</v>
      </c>
      <c r="P23" s="292">
        <f t="shared" si="3"/>
        <v>0</v>
      </c>
      <c r="Q23" s="292">
        <f t="shared" si="3"/>
        <v>0</v>
      </c>
      <c r="R23" s="292">
        <f t="shared" si="3"/>
        <v>0</v>
      </c>
      <c r="S23" s="293">
        <f t="shared" si="3"/>
        <v>0</v>
      </c>
      <c r="T23" s="272"/>
      <c r="U23" s="976" t="s">
        <v>851</v>
      </c>
      <c r="V23" s="977"/>
    </row>
    <row r="24" spans="2:22" ht="15" thickBot="1" x14ac:dyDescent="0.25">
      <c r="B24" s="1396">
        <v>15</v>
      </c>
      <c r="C24" s="1399" t="s">
        <v>1084</v>
      </c>
      <c r="D24" s="1397" t="s">
        <v>248</v>
      </c>
      <c r="E24" s="297" t="s">
        <v>16</v>
      </c>
      <c r="F24" s="315">
        <v>3</v>
      </c>
      <c r="G24" s="302"/>
      <c r="H24" s="316">
        <f>H18-H23</f>
        <v>0</v>
      </c>
      <c r="I24" s="317">
        <f>I18-I23</f>
        <v>0</v>
      </c>
      <c r="J24" s="317">
        <f>J18-J23</f>
        <v>0</v>
      </c>
      <c r="K24" s="317">
        <f>K18-K23</f>
        <v>0</v>
      </c>
      <c r="L24" s="317">
        <f>L18-L23</f>
        <v>0</v>
      </c>
      <c r="M24" s="317">
        <f t="shared" ref="M24:S24" si="4">M18-M23</f>
        <v>0</v>
      </c>
      <c r="N24" s="318">
        <f t="shared" si="4"/>
        <v>0</v>
      </c>
      <c r="O24" s="940">
        <f t="shared" si="4"/>
        <v>0</v>
      </c>
      <c r="P24" s="317">
        <f t="shared" si="4"/>
        <v>0</v>
      </c>
      <c r="Q24" s="317">
        <f t="shared" si="4"/>
        <v>0</v>
      </c>
      <c r="R24" s="317">
        <f t="shared" si="4"/>
        <v>0</v>
      </c>
      <c r="S24" s="318">
        <f t="shared" si="4"/>
        <v>0</v>
      </c>
      <c r="T24" s="272"/>
      <c r="U24" s="972" t="s">
        <v>852</v>
      </c>
      <c r="V24" s="973"/>
    </row>
    <row r="25" spans="2:22" x14ac:dyDescent="0.2">
      <c r="B25" s="319"/>
      <c r="C25" s="300"/>
      <c r="D25" s="301"/>
      <c r="E25" s="301"/>
      <c r="F25" s="301"/>
      <c r="G25" s="320"/>
      <c r="H25" s="320"/>
      <c r="I25" s="306"/>
      <c r="J25" s="306"/>
      <c r="K25" s="306"/>
      <c r="L25" s="306"/>
      <c r="M25" s="306"/>
      <c r="N25" s="306"/>
      <c r="O25" s="272"/>
      <c r="P25" s="272"/>
      <c r="Q25" s="272"/>
      <c r="R25" s="272"/>
      <c r="S25" s="272"/>
      <c r="T25" s="272"/>
      <c r="U25" s="272"/>
    </row>
    <row r="26" spans="2:22" x14ac:dyDescent="0.2">
      <c r="B26" s="33" t="s">
        <v>23</v>
      </c>
      <c r="C26" s="34"/>
      <c r="D26" s="216"/>
      <c r="E26" s="217"/>
      <c r="F26" s="218"/>
      <c r="G26" s="218"/>
      <c r="H26" s="218"/>
      <c r="I26" s="321"/>
      <c r="J26" s="321"/>
      <c r="K26" s="321"/>
      <c r="L26" s="321"/>
      <c r="M26" s="322"/>
      <c r="N26" s="322"/>
      <c r="O26" s="322"/>
      <c r="P26" s="322"/>
      <c r="Q26" s="322"/>
      <c r="R26" s="322"/>
      <c r="S26" s="272"/>
      <c r="T26" s="272"/>
      <c r="U26" s="272"/>
    </row>
    <row r="27" spans="2:22" x14ac:dyDescent="0.2">
      <c r="B27" s="36"/>
      <c r="C27" s="37" t="s">
        <v>24</v>
      </c>
      <c r="D27" s="216"/>
      <c r="E27" s="217"/>
      <c r="F27" s="218"/>
      <c r="G27" s="218"/>
      <c r="H27" s="218"/>
      <c r="I27" s="321"/>
      <c r="J27" s="321"/>
      <c r="K27" s="321"/>
      <c r="L27" s="321"/>
      <c r="M27" s="322"/>
      <c r="N27" s="322"/>
      <c r="O27" s="322"/>
      <c r="P27" s="322"/>
      <c r="Q27" s="322"/>
      <c r="R27" s="322"/>
      <c r="S27" s="272"/>
      <c r="T27" s="272"/>
      <c r="U27" s="272"/>
    </row>
    <row r="28" spans="2:22" x14ac:dyDescent="0.2">
      <c r="B28" s="38"/>
      <c r="C28" s="37" t="s">
        <v>25</v>
      </c>
      <c r="D28" s="219"/>
      <c r="E28" s="220"/>
      <c r="F28" s="220"/>
      <c r="G28" s="323"/>
      <c r="H28" s="323"/>
      <c r="I28" s="323"/>
      <c r="J28" s="323"/>
      <c r="K28" s="323"/>
      <c r="L28" s="323"/>
      <c r="M28" s="324"/>
      <c r="N28" s="323"/>
      <c r="O28" s="323"/>
      <c r="P28" s="323"/>
      <c r="Q28" s="323"/>
      <c r="R28" s="323"/>
      <c r="S28" s="272"/>
      <c r="T28" s="272"/>
      <c r="U28" s="272"/>
    </row>
    <row r="29" spans="2:22" x14ac:dyDescent="0.2">
      <c r="B29" s="39"/>
      <c r="C29" s="37" t="s">
        <v>26</v>
      </c>
      <c r="D29" s="221"/>
      <c r="E29" s="220"/>
      <c r="F29" s="220"/>
      <c r="G29" s="323"/>
      <c r="H29" s="323"/>
      <c r="I29" s="323"/>
      <c r="J29" s="323"/>
      <c r="K29" s="323"/>
      <c r="L29" s="323"/>
      <c r="M29" s="324"/>
      <c r="N29" s="323"/>
      <c r="O29" s="323"/>
      <c r="P29" s="323"/>
      <c r="Q29" s="323"/>
      <c r="R29" s="323"/>
      <c r="S29" s="272"/>
    </row>
    <row r="30" spans="2:22" x14ac:dyDescent="0.2">
      <c r="B30" s="40"/>
      <c r="C30" s="37" t="s">
        <v>27</v>
      </c>
      <c r="D30" s="219"/>
      <c r="E30" s="220"/>
      <c r="F30" s="220"/>
      <c r="G30" s="323"/>
      <c r="H30" s="323"/>
      <c r="I30" s="323"/>
      <c r="J30" s="323"/>
      <c r="K30" s="323"/>
      <c r="L30" s="323"/>
      <c r="M30" s="324"/>
      <c r="N30" s="323"/>
      <c r="O30" s="323"/>
      <c r="P30" s="323"/>
      <c r="Q30" s="323"/>
      <c r="R30" s="323"/>
      <c r="S30" s="272"/>
      <c r="T30" s="272"/>
      <c r="U30" s="272"/>
    </row>
    <row r="31" spans="2:22" ht="15" thickBot="1" x14ac:dyDescent="0.25">
      <c r="B31" s="326"/>
      <c r="C31" s="325"/>
      <c r="D31" s="325"/>
      <c r="E31" s="326"/>
      <c r="F31" s="326"/>
      <c r="G31" s="326"/>
      <c r="H31" s="326"/>
      <c r="I31" s="326"/>
      <c r="J31" s="326"/>
      <c r="K31" s="326"/>
      <c r="L31" s="326"/>
      <c r="M31" s="324"/>
      <c r="N31" s="326"/>
      <c r="O31" s="326"/>
      <c r="P31" s="326"/>
      <c r="Q31" s="326"/>
      <c r="R31" s="326"/>
      <c r="S31" s="272"/>
      <c r="T31" s="272"/>
      <c r="U31" s="272"/>
    </row>
    <row r="32" spans="2:22" ht="16.5" thickBot="1" x14ac:dyDescent="0.25">
      <c r="B32" s="1815" t="s">
        <v>249</v>
      </c>
      <c r="C32" s="1816"/>
      <c r="D32" s="1816"/>
      <c r="E32" s="1816"/>
      <c r="F32" s="1816"/>
      <c r="G32" s="1816"/>
      <c r="H32" s="1816"/>
      <c r="I32" s="1816"/>
      <c r="J32" s="1816"/>
      <c r="K32" s="1816"/>
      <c r="L32" s="1816"/>
      <c r="M32" s="1816"/>
      <c r="N32" s="1816"/>
      <c r="O32" s="1816"/>
      <c r="P32" s="1816"/>
      <c r="Q32" s="1817"/>
      <c r="R32" s="42"/>
      <c r="S32" s="280"/>
      <c r="T32" s="280"/>
      <c r="U32" s="280"/>
    </row>
    <row r="33" spans="2:22" ht="15" thickBot="1" x14ac:dyDescent="0.25">
      <c r="B33" s="45"/>
      <c r="C33" s="46"/>
      <c r="D33" s="46"/>
      <c r="E33" s="45"/>
      <c r="F33" s="45"/>
      <c r="G33" s="45"/>
      <c r="H33" s="45"/>
      <c r="I33" s="45"/>
      <c r="J33" s="326"/>
      <c r="K33" s="45"/>
      <c r="L33" s="45"/>
      <c r="M33" s="45"/>
      <c r="N33" s="326"/>
      <c r="O33" s="326"/>
      <c r="P33" s="326"/>
      <c r="Q33" s="326"/>
      <c r="R33" s="616"/>
      <c r="S33" s="280"/>
      <c r="T33" s="280"/>
      <c r="U33" s="280"/>
    </row>
    <row r="34" spans="2:22" ht="45" customHeight="1" thickBot="1" x14ac:dyDescent="0.25">
      <c r="B34" s="1860" t="s">
        <v>1086</v>
      </c>
      <c r="C34" s="1861"/>
      <c r="D34" s="1861"/>
      <c r="E34" s="1861"/>
      <c r="F34" s="1861"/>
      <c r="G34" s="1861"/>
      <c r="H34" s="1861"/>
      <c r="I34" s="1861"/>
      <c r="J34" s="1861"/>
      <c r="K34" s="1861"/>
      <c r="L34" s="1861"/>
      <c r="M34" s="1861"/>
      <c r="N34" s="1861"/>
      <c r="O34" s="1861"/>
      <c r="P34" s="1861"/>
      <c r="Q34" s="1862"/>
      <c r="R34" s="617"/>
      <c r="S34" s="280"/>
      <c r="T34" s="280"/>
      <c r="U34" s="280"/>
    </row>
    <row r="35" spans="2:22" ht="15" thickBot="1" x14ac:dyDescent="0.25">
      <c r="B35" s="327"/>
      <c r="C35" s="328"/>
      <c r="D35" s="329"/>
      <c r="E35" s="323"/>
      <c r="F35" s="323"/>
      <c r="G35" s="323"/>
      <c r="H35" s="323"/>
      <c r="I35" s="323"/>
      <c r="J35" s="323"/>
      <c r="K35" s="323"/>
      <c r="L35" s="323"/>
      <c r="M35" s="323"/>
      <c r="N35" s="323"/>
      <c r="O35" s="323"/>
      <c r="P35" s="323"/>
      <c r="Q35" s="323"/>
      <c r="R35" s="220"/>
      <c r="S35" s="280"/>
      <c r="T35" s="280"/>
      <c r="U35" s="280"/>
    </row>
    <row r="36" spans="2:22" x14ac:dyDescent="0.2">
      <c r="B36" s="177" t="s">
        <v>28</v>
      </c>
      <c r="C36" s="1877" t="s">
        <v>139</v>
      </c>
      <c r="D36" s="1863"/>
      <c r="E36" s="1863"/>
      <c r="F36" s="1863"/>
      <c r="G36" s="1863"/>
      <c r="H36" s="1863"/>
      <c r="I36" s="1863"/>
      <c r="J36" s="1863"/>
      <c r="K36" s="1863"/>
      <c r="L36" s="1863"/>
      <c r="M36" s="1863"/>
      <c r="N36" s="1863"/>
      <c r="O36" s="1863"/>
      <c r="P36" s="1863"/>
      <c r="Q36" s="1864"/>
      <c r="R36" s="613"/>
      <c r="S36" s="613"/>
      <c r="T36" s="613"/>
      <c r="U36" s="613"/>
      <c r="V36" s="914"/>
    </row>
    <row r="37" spans="2:22" ht="13.9" customHeight="1" x14ac:dyDescent="0.2">
      <c r="B37" s="1393">
        <v>1</v>
      </c>
      <c r="C37" s="1891" t="s">
        <v>1087</v>
      </c>
      <c r="D37" s="1892"/>
      <c r="E37" s="1892"/>
      <c r="F37" s="1892"/>
      <c r="G37" s="1892"/>
      <c r="H37" s="1892"/>
      <c r="I37" s="1892"/>
      <c r="J37" s="1892"/>
      <c r="K37" s="1892"/>
      <c r="L37" s="1892"/>
      <c r="M37" s="1892"/>
      <c r="N37" s="1892"/>
      <c r="O37" s="1892"/>
      <c r="P37" s="1892"/>
      <c r="Q37" s="1893"/>
      <c r="R37" s="619"/>
      <c r="S37" s="280"/>
      <c r="T37" s="280"/>
      <c r="U37" s="280"/>
    </row>
    <row r="38" spans="2:22" x14ac:dyDescent="0.2">
      <c r="B38" s="1393">
        <v>2</v>
      </c>
      <c r="C38" s="1891" t="s">
        <v>1088</v>
      </c>
      <c r="D38" s="1892"/>
      <c r="E38" s="1892"/>
      <c r="F38" s="1892"/>
      <c r="G38" s="1892"/>
      <c r="H38" s="1892"/>
      <c r="I38" s="1892"/>
      <c r="J38" s="1892"/>
      <c r="K38" s="1892"/>
      <c r="L38" s="1892"/>
      <c r="M38" s="1892"/>
      <c r="N38" s="1892"/>
      <c r="O38" s="1892"/>
      <c r="P38" s="1892"/>
      <c r="Q38" s="1893"/>
      <c r="R38" s="619"/>
      <c r="S38" s="280"/>
      <c r="T38" s="280"/>
      <c r="U38" s="280"/>
    </row>
    <row r="39" spans="2:22" x14ac:dyDescent="0.2">
      <c r="B39" s="1393">
        <v>3</v>
      </c>
      <c r="C39" s="1891" t="s">
        <v>1083</v>
      </c>
      <c r="D39" s="1892"/>
      <c r="E39" s="1892"/>
      <c r="F39" s="1892"/>
      <c r="G39" s="1892"/>
      <c r="H39" s="1892"/>
      <c r="I39" s="1892"/>
      <c r="J39" s="1892"/>
      <c r="K39" s="1892"/>
      <c r="L39" s="1892"/>
      <c r="M39" s="1892"/>
      <c r="N39" s="1892"/>
      <c r="O39" s="1892"/>
      <c r="P39" s="1892"/>
      <c r="Q39" s="1893"/>
      <c r="R39" s="619"/>
      <c r="S39" s="280"/>
      <c r="T39" s="280"/>
      <c r="U39" s="280"/>
    </row>
    <row r="40" spans="2:22" x14ac:dyDescent="0.2">
      <c r="B40" s="1393">
        <v>4</v>
      </c>
      <c r="C40" s="1891" t="s">
        <v>1082</v>
      </c>
      <c r="D40" s="1892"/>
      <c r="E40" s="1892"/>
      <c r="F40" s="1892"/>
      <c r="G40" s="1892"/>
      <c r="H40" s="1892"/>
      <c r="I40" s="1892"/>
      <c r="J40" s="1892"/>
      <c r="K40" s="1892"/>
      <c r="L40" s="1892"/>
      <c r="M40" s="1892"/>
      <c r="N40" s="1892"/>
      <c r="O40" s="1892"/>
      <c r="P40" s="1892"/>
      <c r="Q40" s="1893"/>
      <c r="R40" s="619"/>
      <c r="S40" s="280"/>
      <c r="T40" s="280"/>
      <c r="U40" s="280"/>
    </row>
    <row r="41" spans="2:22" x14ac:dyDescent="0.2">
      <c r="B41" s="1393">
        <v>5</v>
      </c>
      <c r="C41" s="1891" t="s">
        <v>1080</v>
      </c>
      <c r="D41" s="1892"/>
      <c r="E41" s="1892"/>
      <c r="F41" s="1892"/>
      <c r="G41" s="1892"/>
      <c r="H41" s="1892"/>
      <c r="I41" s="1892"/>
      <c r="J41" s="1892"/>
      <c r="K41" s="1892"/>
      <c r="L41" s="1892"/>
      <c r="M41" s="1892"/>
      <c r="N41" s="1892"/>
      <c r="O41" s="1892"/>
      <c r="P41" s="1892"/>
      <c r="Q41" s="1893"/>
      <c r="R41" s="619"/>
      <c r="S41" s="280"/>
      <c r="T41" s="280"/>
      <c r="U41" s="280"/>
    </row>
    <row r="42" spans="2:22" x14ac:dyDescent="0.2">
      <c r="B42" s="1394" t="s">
        <v>1081</v>
      </c>
      <c r="C42" s="1891" t="s">
        <v>1080</v>
      </c>
      <c r="D42" s="1892"/>
      <c r="E42" s="1892"/>
      <c r="F42" s="1892"/>
      <c r="G42" s="1892"/>
      <c r="H42" s="1892"/>
      <c r="I42" s="1892"/>
      <c r="J42" s="1892"/>
      <c r="K42" s="1892"/>
      <c r="L42" s="1892"/>
      <c r="M42" s="1892"/>
      <c r="N42" s="1892"/>
      <c r="O42" s="1892"/>
      <c r="P42" s="1892"/>
      <c r="Q42" s="1893"/>
      <c r="R42" s="619"/>
      <c r="S42" s="280"/>
      <c r="T42" s="280"/>
      <c r="U42" s="280"/>
    </row>
    <row r="43" spans="2:22" x14ac:dyDescent="0.2">
      <c r="B43" s="1393">
        <v>8</v>
      </c>
      <c r="C43" s="1891" t="s">
        <v>1079</v>
      </c>
      <c r="D43" s="1892"/>
      <c r="E43" s="1892"/>
      <c r="F43" s="1892"/>
      <c r="G43" s="1892"/>
      <c r="H43" s="1892"/>
      <c r="I43" s="1892"/>
      <c r="J43" s="1892"/>
      <c r="K43" s="1892"/>
      <c r="L43" s="1892"/>
      <c r="M43" s="1892"/>
      <c r="N43" s="1892"/>
      <c r="O43" s="1892"/>
      <c r="P43" s="1892"/>
      <c r="Q43" s="1893"/>
      <c r="R43" s="619"/>
      <c r="S43" s="280"/>
      <c r="T43" s="280"/>
      <c r="U43" s="280"/>
    </row>
    <row r="44" spans="2:22" x14ac:dyDescent="0.2">
      <c r="B44" s="1393">
        <v>9</v>
      </c>
      <c r="C44" s="1891" t="s">
        <v>1078</v>
      </c>
      <c r="D44" s="1892"/>
      <c r="E44" s="1892"/>
      <c r="F44" s="1892"/>
      <c r="G44" s="1892"/>
      <c r="H44" s="1892"/>
      <c r="I44" s="1892"/>
      <c r="J44" s="1892"/>
      <c r="K44" s="1892"/>
      <c r="L44" s="1892"/>
      <c r="M44" s="1892"/>
      <c r="N44" s="1892"/>
      <c r="O44" s="1892"/>
      <c r="P44" s="1892"/>
      <c r="Q44" s="1893"/>
      <c r="R44" s="619"/>
      <c r="S44" s="280"/>
      <c r="T44" s="280"/>
      <c r="U44" s="280"/>
    </row>
    <row r="45" spans="2:22" x14ac:dyDescent="0.2">
      <c r="B45" s="1393">
        <v>10</v>
      </c>
      <c r="C45" s="1891" t="s">
        <v>1077</v>
      </c>
      <c r="D45" s="1892"/>
      <c r="E45" s="1892"/>
      <c r="F45" s="1892"/>
      <c r="G45" s="1892"/>
      <c r="H45" s="1892"/>
      <c r="I45" s="1892"/>
      <c r="J45" s="1892"/>
      <c r="K45" s="1892"/>
      <c r="L45" s="1892"/>
      <c r="M45" s="1892"/>
      <c r="N45" s="1892"/>
      <c r="O45" s="1892"/>
      <c r="P45" s="1892"/>
      <c r="Q45" s="1893"/>
      <c r="R45" s="619"/>
      <c r="S45" s="280"/>
      <c r="T45" s="280"/>
      <c r="U45" s="280"/>
    </row>
    <row r="46" spans="2:22" x14ac:dyDescent="0.2">
      <c r="B46" s="1393">
        <v>11</v>
      </c>
      <c r="C46" s="1891" t="s">
        <v>1076</v>
      </c>
      <c r="D46" s="1892"/>
      <c r="E46" s="1892"/>
      <c r="F46" s="1892"/>
      <c r="G46" s="1892"/>
      <c r="H46" s="1892"/>
      <c r="I46" s="1892"/>
      <c r="J46" s="1892"/>
      <c r="K46" s="1892"/>
      <c r="L46" s="1892"/>
      <c r="M46" s="1892"/>
      <c r="N46" s="1892"/>
      <c r="O46" s="1892"/>
      <c r="P46" s="1892"/>
      <c r="Q46" s="1893"/>
      <c r="R46" s="619"/>
      <c r="S46" s="280"/>
      <c r="T46" s="280"/>
      <c r="U46" s="280"/>
    </row>
    <row r="47" spans="2:22" ht="15" customHeight="1" x14ac:dyDescent="0.2">
      <c r="B47" s="1394" t="s">
        <v>1075</v>
      </c>
      <c r="C47" s="1891" t="s">
        <v>1074</v>
      </c>
      <c r="D47" s="1892"/>
      <c r="E47" s="1892"/>
      <c r="F47" s="1892"/>
      <c r="G47" s="1892"/>
      <c r="H47" s="1892"/>
      <c r="I47" s="1892"/>
      <c r="J47" s="1892"/>
      <c r="K47" s="1892"/>
      <c r="L47" s="1892"/>
      <c r="M47" s="1892"/>
      <c r="N47" s="1892"/>
      <c r="O47" s="1892"/>
      <c r="P47" s="1892"/>
      <c r="Q47" s="1893"/>
      <c r="R47" s="619"/>
      <c r="S47" s="280"/>
      <c r="T47" s="280"/>
      <c r="U47" s="280"/>
    </row>
    <row r="48" spans="2:22" ht="15" customHeight="1" x14ac:dyDescent="0.2">
      <c r="B48" s="1393">
        <v>14</v>
      </c>
      <c r="C48" s="1891" t="s">
        <v>1073</v>
      </c>
      <c r="D48" s="1892"/>
      <c r="E48" s="1892"/>
      <c r="F48" s="1892"/>
      <c r="G48" s="1892"/>
      <c r="H48" s="1892"/>
      <c r="I48" s="1892"/>
      <c r="J48" s="1892"/>
      <c r="K48" s="1892"/>
      <c r="L48" s="1892"/>
      <c r="M48" s="1892"/>
      <c r="N48" s="1892"/>
      <c r="O48" s="1892"/>
      <c r="P48" s="1892"/>
      <c r="Q48" s="1893"/>
      <c r="R48" s="619"/>
      <c r="S48" s="280"/>
      <c r="T48" s="280"/>
      <c r="U48" s="280"/>
    </row>
    <row r="49" spans="2:21" ht="15" customHeight="1" thickBot="1" x14ac:dyDescent="0.25">
      <c r="B49" s="1395">
        <v>15</v>
      </c>
      <c r="C49" s="1888" t="s">
        <v>1072</v>
      </c>
      <c r="D49" s="1889"/>
      <c r="E49" s="1889"/>
      <c r="F49" s="1889"/>
      <c r="G49" s="1889"/>
      <c r="H49" s="1889"/>
      <c r="I49" s="1889"/>
      <c r="J49" s="1889"/>
      <c r="K49" s="1889"/>
      <c r="L49" s="1889"/>
      <c r="M49" s="1889"/>
      <c r="N49" s="1889"/>
      <c r="O49" s="1889"/>
      <c r="P49" s="1889"/>
      <c r="Q49" s="1890"/>
      <c r="R49" s="619"/>
      <c r="S49" s="280"/>
      <c r="T49" s="280"/>
      <c r="U49" s="280"/>
    </row>
    <row r="50" spans="2:21" ht="15" customHeight="1" x14ac:dyDescent="0.2">
      <c r="B50" s="70"/>
      <c r="C50" s="73"/>
      <c r="D50" s="73"/>
      <c r="E50" s="73"/>
      <c r="F50" s="73"/>
      <c r="G50" s="73"/>
      <c r="H50" s="73"/>
      <c r="I50" s="73"/>
      <c r="J50" s="73"/>
      <c r="K50" s="73"/>
      <c r="L50" s="73"/>
      <c r="M50" s="73"/>
      <c r="N50" s="73"/>
      <c r="R50" s="914"/>
      <c r="S50" s="914"/>
      <c r="T50" s="914"/>
      <c r="U50" s="914"/>
    </row>
    <row r="51" spans="2:21" x14ac:dyDescent="0.2">
      <c r="R51" s="914"/>
      <c r="S51" s="914"/>
      <c r="T51" s="914"/>
      <c r="U51" s="914"/>
    </row>
  </sheetData>
  <mergeCells count="22">
    <mergeCell ref="C36:Q36"/>
    <mergeCell ref="C49:Q49"/>
    <mergeCell ref="C37:Q37"/>
    <mergeCell ref="C38:Q38"/>
    <mergeCell ref="C39:Q39"/>
    <mergeCell ref="C40:Q40"/>
    <mergeCell ref="C41:Q41"/>
    <mergeCell ref="C42:Q42"/>
    <mergeCell ref="C43:Q43"/>
    <mergeCell ref="C44:Q44"/>
    <mergeCell ref="C45:Q45"/>
    <mergeCell ref="C46:Q46"/>
    <mergeCell ref="C47:Q47"/>
    <mergeCell ref="C48:Q48"/>
    <mergeCell ref="B3:C3"/>
    <mergeCell ref="L7:N7"/>
    <mergeCell ref="H19:K19"/>
    <mergeCell ref="B32:Q32"/>
    <mergeCell ref="B34:Q34"/>
    <mergeCell ref="B5:F5"/>
    <mergeCell ref="G5:N5"/>
    <mergeCell ref="O5:S5"/>
  </mergeCells>
  <pageMargins left="0.70866141732283472" right="0.70866141732283472" top="0.74803149606299213" bottom="0.74803149606299213" header="0.31496062992125984" footer="0.31496062992125984"/>
  <pageSetup paperSize="9" scale="44"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CA60"/>
  <sheetViews>
    <sheetView zoomScale="80" zoomScaleNormal="80" workbookViewId="0"/>
  </sheetViews>
  <sheetFormatPr defaultColWidth="9.75" defaultRowHeight="14.25" x14ac:dyDescent="0.2"/>
  <cols>
    <col min="1" max="1" width="1.75" style="2" customWidth="1"/>
    <col min="2" max="2" width="4.75" style="2" customWidth="1"/>
    <col min="3" max="3" width="70.75" style="2" customWidth="1"/>
    <col min="4" max="4" width="9" style="2" customWidth="1"/>
    <col min="5" max="6" width="5.75" style="2" customWidth="1"/>
    <col min="7" max="13" width="9.75" style="2"/>
    <col min="14" max="15" width="9.75" style="2" customWidth="1"/>
    <col min="16" max="76" width="9.75" style="2"/>
    <col min="77" max="77" width="2.75" style="2" customWidth="1"/>
    <col min="78" max="78" width="26.875" style="2" bestFit="1" customWidth="1"/>
    <col min="79" max="79" width="17.375" style="2" customWidth="1"/>
    <col min="80" max="16384" width="9.75" style="2"/>
  </cols>
  <sheetData>
    <row r="1" spans="2:79" ht="20.25" x14ac:dyDescent="0.2">
      <c r="B1" s="74" t="s">
        <v>1310</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7" t="s">
        <v>0</v>
      </c>
      <c r="BY1" s="623"/>
      <c r="BZ1" s="78" t="s">
        <v>1</v>
      </c>
      <c r="CA1" s="78"/>
    </row>
    <row r="2" spans="2:79" ht="13.9" customHeight="1" thickBot="1" x14ac:dyDescent="0.25">
      <c r="B2" s="576"/>
      <c r="C2" s="577"/>
      <c r="D2" s="577"/>
      <c r="E2" s="577"/>
      <c r="F2" s="577"/>
      <c r="G2" s="577"/>
      <c r="H2" s="577"/>
      <c r="I2" s="577"/>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row>
    <row r="3" spans="2:79" ht="14.45" customHeight="1" thickBot="1" x14ac:dyDescent="0.25">
      <c r="B3" s="592"/>
      <c r="C3" s="580"/>
      <c r="D3" s="593"/>
      <c r="E3" s="580"/>
      <c r="F3" s="580"/>
      <c r="G3" s="1803" t="s">
        <v>30</v>
      </c>
      <c r="H3" s="1813"/>
      <c r="I3" s="1813"/>
      <c r="J3" s="1813"/>
      <c r="K3" s="1814"/>
      <c r="L3" s="1803" t="s">
        <v>31</v>
      </c>
      <c r="M3" s="1813"/>
      <c r="N3" s="1813"/>
      <c r="O3" s="1813"/>
      <c r="P3" s="1814"/>
      <c r="Q3" s="1803" t="s">
        <v>32</v>
      </c>
      <c r="R3" s="1813"/>
      <c r="S3" s="1813"/>
      <c r="T3" s="1813"/>
      <c r="U3" s="1814"/>
      <c r="V3" s="1803" t="s">
        <v>33</v>
      </c>
      <c r="W3" s="1813"/>
      <c r="X3" s="1813"/>
      <c r="Y3" s="1813"/>
      <c r="Z3" s="1814"/>
      <c r="AA3" s="1803" t="s">
        <v>34</v>
      </c>
      <c r="AB3" s="1813"/>
      <c r="AC3" s="1813"/>
      <c r="AD3" s="1813"/>
      <c r="AE3" s="1814"/>
      <c r="AF3" s="1803" t="s">
        <v>35</v>
      </c>
      <c r="AG3" s="1804"/>
      <c r="AH3" s="1804"/>
      <c r="AI3" s="1804"/>
      <c r="AJ3" s="1805"/>
      <c r="AK3" s="1803" t="s">
        <v>36</v>
      </c>
      <c r="AL3" s="1804"/>
      <c r="AM3" s="1804"/>
      <c r="AN3" s="1804"/>
      <c r="AO3" s="1805"/>
      <c r="AP3" s="1803" t="s">
        <v>37</v>
      </c>
      <c r="AQ3" s="1804"/>
      <c r="AR3" s="1804"/>
      <c r="AS3" s="1804"/>
      <c r="AT3" s="1805"/>
      <c r="AU3" s="1803" t="s">
        <v>38</v>
      </c>
      <c r="AV3" s="1804"/>
      <c r="AW3" s="1804"/>
      <c r="AX3" s="1804"/>
      <c r="AY3" s="1805"/>
      <c r="AZ3" s="1803" t="s">
        <v>39</v>
      </c>
      <c r="BA3" s="1804"/>
      <c r="BB3" s="1804"/>
      <c r="BC3" s="1804"/>
      <c r="BD3" s="1805"/>
      <c r="BE3" s="1803" t="s">
        <v>40</v>
      </c>
      <c r="BF3" s="1804"/>
      <c r="BG3" s="1804"/>
      <c r="BH3" s="1804"/>
      <c r="BI3" s="1805"/>
      <c r="BJ3" s="1803" t="s">
        <v>41</v>
      </c>
      <c r="BK3" s="1804"/>
      <c r="BL3" s="1804"/>
      <c r="BM3" s="1804"/>
      <c r="BN3" s="1805"/>
      <c r="BO3" s="1803" t="s">
        <v>42</v>
      </c>
      <c r="BP3" s="1804"/>
      <c r="BQ3" s="1804"/>
      <c r="BR3" s="1804"/>
      <c r="BS3" s="1805"/>
      <c r="BT3" s="1803" t="s">
        <v>43</v>
      </c>
      <c r="BU3" s="1804"/>
      <c r="BV3" s="1804"/>
      <c r="BW3" s="1804"/>
      <c r="BX3" s="1805"/>
      <c r="BY3" s="272"/>
      <c r="BZ3" s="272"/>
      <c r="CA3" s="272"/>
    </row>
    <row r="4" spans="2:79" ht="41.25" thickBot="1" x14ac:dyDescent="0.25">
      <c r="B4" s="1806" t="s">
        <v>2</v>
      </c>
      <c r="C4" s="1807"/>
      <c r="D4" s="79" t="s">
        <v>3</v>
      </c>
      <c r="E4" s="80" t="s">
        <v>4</v>
      </c>
      <c r="F4" s="823" t="s">
        <v>5</v>
      </c>
      <c r="G4" s="82" t="s">
        <v>44</v>
      </c>
      <c r="H4" s="79" t="s">
        <v>45</v>
      </c>
      <c r="I4" s="79" t="s">
        <v>46</v>
      </c>
      <c r="J4" s="83" t="s">
        <v>47</v>
      </c>
      <c r="K4" s="84" t="s">
        <v>48</v>
      </c>
      <c r="L4" s="82" t="s">
        <v>44</v>
      </c>
      <c r="M4" s="79" t="s">
        <v>45</v>
      </c>
      <c r="N4" s="79" t="s">
        <v>46</v>
      </c>
      <c r="O4" s="83" t="s">
        <v>47</v>
      </c>
      <c r="P4" s="84" t="s">
        <v>48</v>
      </c>
      <c r="Q4" s="82" t="s">
        <v>44</v>
      </c>
      <c r="R4" s="79" t="s">
        <v>45</v>
      </c>
      <c r="S4" s="79" t="s">
        <v>46</v>
      </c>
      <c r="T4" s="83" t="s">
        <v>47</v>
      </c>
      <c r="U4" s="84" t="s">
        <v>48</v>
      </c>
      <c r="V4" s="85" t="s">
        <v>44</v>
      </c>
      <c r="W4" s="79" t="s">
        <v>45</v>
      </c>
      <c r="X4" s="79" t="s">
        <v>46</v>
      </c>
      <c r="Y4" s="79" t="s">
        <v>47</v>
      </c>
      <c r="Z4" s="84" t="s">
        <v>48</v>
      </c>
      <c r="AA4" s="82" t="s">
        <v>44</v>
      </c>
      <c r="AB4" s="79" t="s">
        <v>45</v>
      </c>
      <c r="AC4" s="79" t="s">
        <v>46</v>
      </c>
      <c r="AD4" s="79" t="s">
        <v>47</v>
      </c>
      <c r="AE4" s="84" t="s">
        <v>48</v>
      </c>
      <c r="AF4" s="82" t="s">
        <v>44</v>
      </c>
      <c r="AG4" s="79" t="s">
        <v>45</v>
      </c>
      <c r="AH4" s="79" t="s">
        <v>46</v>
      </c>
      <c r="AI4" s="79" t="s">
        <v>47</v>
      </c>
      <c r="AJ4" s="84" t="s">
        <v>48</v>
      </c>
      <c r="AK4" s="82" t="s">
        <v>44</v>
      </c>
      <c r="AL4" s="79" t="s">
        <v>45</v>
      </c>
      <c r="AM4" s="79" t="s">
        <v>46</v>
      </c>
      <c r="AN4" s="79" t="s">
        <v>47</v>
      </c>
      <c r="AO4" s="84" t="s">
        <v>48</v>
      </c>
      <c r="AP4" s="82" t="s">
        <v>44</v>
      </c>
      <c r="AQ4" s="79" t="s">
        <v>45</v>
      </c>
      <c r="AR4" s="79" t="s">
        <v>46</v>
      </c>
      <c r="AS4" s="79" t="s">
        <v>47</v>
      </c>
      <c r="AT4" s="84" t="s">
        <v>48</v>
      </c>
      <c r="AU4" s="82" t="s">
        <v>44</v>
      </c>
      <c r="AV4" s="79" t="s">
        <v>45</v>
      </c>
      <c r="AW4" s="79" t="s">
        <v>46</v>
      </c>
      <c r="AX4" s="79" t="s">
        <v>47</v>
      </c>
      <c r="AY4" s="84" t="s">
        <v>48</v>
      </c>
      <c r="AZ4" s="82" t="s">
        <v>44</v>
      </c>
      <c r="BA4" s="79" t="s">
        <v>45</v>
      </c>
      <c r="BB4" s="79" t="s">
        <v>46</v>
      </c>
      <c r="BC4" s="79" t="s">
        <v>47</v>
      </c>
      <c r="BD4" s="84" t="s">
        <v>48</v>
      </c>
      <c r="BE4" s="82" t="s">
        <v>44</v>
      </c>
      <c r="BF4" s="79" t="s">
        <v>45</v>
      </c>
      <c r="BG4" s="79" t="s">
        <v>46</v>
      </c>
      <c r="BH4" s="79" t="s">
        <v>47</v>
      </c>
      <c r="BI4" s="84" t="s">
        <v>48</v>
      </c>
      <c r="BJ4" s="82" t="s">
        <v>44</v>
      </c>
      <c r="BK4" s="79" t="s">
        <v>45</v>
      </c>
      <c r="BL4" s="79" t="s">
        <v>46</v>
      </c>
      <c r="BM4" s="79" t="s">
        <v>47</v>
      </c>
      <c r="BN4" s="84" t="s">
        <v>48</v>
      </c>
      <c r="BO4" s="82" t="s">
        <v>44</v>
      </c>
      <c r="BP4" s="79" t="s">
        <v>45</v>
      </c>
      <c r="BQ4" s="79" t="s">
        <v>46</v>
      </c>
      <c r="BR4" s="79" t="s">
        <v>47</v>
      </c>
      <c r="BS4" s="84" t="s">
        <v>48</v>
      </c>
      <c r="BT4" s="82" t="s">
        <v>44</v>
      </c>
      <c r="BU4" s="79" t="s">
        <v>45</v>
      </c>
      <c r="BV4" s="79" t="s">
        <v>46</v>
      </c>
      <c r="BW4" s="79" t="s">
        <v>47</v>
      </c>
      <c r="BX4" s="84" t="s">
        <v>48</v>
      </c>
      <c r="BY4" s="272"/>
      <c r="BZ4" s="833" t="s">
        <v>839</v>
      </c>
      <c r="CA4" s="427" t="s">
        <v>14</v>
      </c>
    </row>
    <row r="5" spans="2:79" ht="13.9" customHeight="1" thickBot="1" x14ac:dyDescent="0.25">
      <c r="B5" s="581"/>
      <c r="C5" s="581"/>
      <c r="D5" s="88"/>
      <c r="E5" s="88"/>
      <c r="F5" s="88"/>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272"/>
      <c r="BZ5" s="276"/>
      <c r="CA5" s="276"/>
    </row>
    <row r="6" spans="2:79" s="914" customFormat="1" ht="13.9" customHeight="1" thickBot="1" x14ac:dyDescent="0.25">
      <c r="B6" s="1818" t="s">
        <v>327</v>
      </c>
      <c r="C6" s="1819"/>
      <c r="D6" s="1819"/>
      <c r="E6" s="1819"/>
      <c r="F6" s="1820"/>
      <c r="G6" s="1821" t="s">
        <v>838</v>
      </c>
      <c r="H6" s="1822"/>
      <c r="I6" s="1822"/>
      <c r="J6" s="1822"/>
      <c r="K6" s="1823"/>
      <c r="L6" s="1821" t="s">
        <v>838</v>
      </c>
      <c r="M6" s="1822"/>
      <c r="N6" s="1822"/>
      <c r="O6" s="1822"/>
      <c r="P6" s="1823"/>
      <c r="Q6" s="1821" t="s">
        <v>838</v>
      </c>
      <c r="R6" s="1822"/>
      <c r="S6" s="1822"/>
      <c r="T6" s="1822"/>
      <c r="U6" s="1823"/>
      <c r="V6" s="1821" t="s">
        <v>838</v>
      </c>
      <c r="W6" s="1822"/>
      <c r="X6" s="1822"/>
      <c r="Y6" s="1822"/>
      <c r="Z6" s="1823"/>
      <c r="AA6" s="1821" t="s">
        <v>838</v>
      </c>
      <c r="AB6" s="1822"/>
      <c r="AC6" s="1822"/>
      <c r="AD6" s="1822"/>
      <c r="AE6" s="1823"/>
      <c r="AF6" s="1821" t="s">
        <v>838</v>
      </c>
      <c r="AG6" s="1822"/>
      <c r="AH6" s="1822"/>
      <c r="AI6" s="1822"/>
      <c r="AJ6" s="1823"/>
      <c r="AK6" s="1821" t="s">
        <v>838</v>
      </c>
      <c r="AL6" s="1822"/>
      <c r="AM6" s="1822"/>
      <c r="AN6" s="1822"/>
      <c r="AO6" s="1823"/>
      <c r="AP6" s="1821" t="s">
        <v>838</v>
      </c>
      <c r="AQ6" s="1822"/>
      <c r="AR6" s="1822"/>
      <c r="AS6" s="1822"/>
      <c r="AT6" s="1823"/>
      <c r="AU6" s="1821" t="s">
        <v>995</v>
      </c>
      <c r="AV6" s="1822"/>
      <c r="AW6" s="1822"/>
      <c r="AX6" s="1822"/>
      <c r="AY6" s="1823"/>
      <c r="AZ6" s="1821" t="s">
        <v>995</v>
      </c>
      <c r="BA6" s="1822"/>
      <c r="BB6" s="1822"/>
      <c r="BC6" s="1822"/>
      <c r="BD6" s="1823"/>
      <c r="BE6" s="1821" t="s">
        <v>995</v>
      </c>
      <c r="BF6" s="1822"/>
      <c r="BG6" s="1822"/>
      <c r="BH6" s="1822"/>
      <c r="BI6" s="1823"/>
      <c r="BJ6" s="1821" t="s">
        <v>995</v>
      </c>
      <c r="BK6" s="1822"/>
      <c r="BL6" s="1822"/>
      <c r="BM6" s="1822"/>
      <c r="BN6" s="1823"/>
      <c r="BO6" s="1821" t="s">
        <v>995</v>
      </c>
      <c r="BP6" s="1822"/>
      <c r="BQ6" s="1822"/>
      <c r="BR6" s="1822"/>
      <c r="BS6" s="1823"/>
      <c r="BT6" s="1821" t="s">
        <v>995</v>
      </c>
      <c r="BU6" s="1822"/>
      <c r="BV6" s="1822"/>
      <c r="BW6" s="1822"/>
      <c r="BX6" s="1823"/>
      <c r="BY6" s="272"/>
      <c r="BZ6" s="276"/>
      <c r="CA6" s="276"/>
    </row>
    <row r="7" spans="2:79" s="914" customFormat="1" ht="13.9" customHeight="1" thickBot="1" x14ac:dyDescent="0.25">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6"/>
      <c r="CA7" s="276"/>
    </row>
    <row r="8" spans="2:79" ht="15" thickBot="1" x14ac:dyDescent="0.25">
      <c r="B8" s="703" t="s">
        <v>15</v>
      </c>
      <c r="C8" s="697" t="s">
        <v>895</v>
      </c>
      <c r="D8" s="1126"/>
      <c r="E8" s="1127"/>
      <c r="F8" s="1127"/>
      <c r="G8" s="856"/>
      <c r="H8" s="856"/>
      <c r="I8" s="856"/>
      <c r="J8" s="856"/>
      <c r="K8" s="857"/>
      <c r="L8" s="856"/>
      <c r="M8" s="856"/>
      <c r="N8" s="856"/>
      <c r="O8" s="856"/>
      <c r="P8" s="857"/>
      <c r="Q8" s="856"/>
      <c r="R8" s="856"/>
      <c r="S8" s="856"/>
      <c r="T8" s="856"/>
      <c r="U8" s="857"/>
      <c r="V8" s="856"/>
      <c r="W8" s="856"/>
      <c r="X8" s="856"/>
      <c r="Y8" s="856"/>
      <c r="Z8" s="857"/>
      <c r="AA8" s="856"/>
      <c r="AB8" s="856"/>
      <c r="AC8" s="856"/>
      <c r="AD8" s="856"/>
      <c r="AE8" s="857"/>
      <c r="AF8" s="856"/>
      <c r="AG8" s="856"/>
      <c r="AH8" s="856"/>
      <c r="AI8" s="856"/>
      <c r="AJ8" s="857"/>
      <c r="AK8" s="856"/>
      <c r="AL8" s="856"/>
      <c r="AM8" s="856"/>
      <c r="AN8" s="856"/>
      <c r="AO8" s="857"/>
      <c r="AP8" s="856"/>
      <c r="AQ8" s="856"/>
      <c r="AR8" s="856"/>
      <c r="AS8" s="856"/>
      <c r="AT8" s="857"/>
      <c r="AU8" s="856"/>
      <c r="AV8" s="856"/>
      <c r="AW8" s="856"/>
      <c r="AX8" s="856"/>
      <c r="AY8" s="857"/>
      <c r="AZ8" s="856"/>
      <c r="BA8" s="856"/>
      <c r="BB8" s="856"/>
      <c r="BC8" s="856"/>
      <c r="BD8" s="857"/>
      <c r="BE8" s="856"/>
      <c r="BF8" s="856"/>
      <c r="BG8" s="856"/>
      <c r="BH8" s="856"/>
      <c r="BI8" s="857"/>
      <c r="BJ8" s="856"/>
      <c r="BK8" s="856"/>
      <c r="BL8" s="856"/>
      <c r="BM8" s="856"/>
      <c r="BN8" s="857"/>
      <c r="BO8" s="856"/>
      <c r="BP8" s="856"/>
      <c r="BQ8" s="856"/>
      <c r="BR8" s="856"/>
      <c r="BS8" s="857"/>
      <c r="BT8" s="856"/>
      <c r="BU8" s="856"/>
      <c r="BV8" s="856"/>
      <c r="BW8" s="856"/>
      <c r="BX8" s="857"/>
      <c r="BY8" s="1124"/>
      <c r="BZ8" s="1125"/>
      <c r="CA8" s="1125"/>
    </row>
    <row r="9" spans="2:79" x14ac:dyDescent="0.2">
      <c r="B9" s="12">
        <v>1</v>
      </c>
      <c r="C9" s="13" t="s">
        <v>806</v>
      </c>
      <c r="D9" s="1118"/>
      <c r="E9" s="1119" t="s">
        <v>16</v>
      </c>
      <c r="F9" s="1120">
        <v>3</v>
      </c>
      <c r="G9" s="1121"/>
      <c r="H9" s="848"/>
      <c r="I9" s="848"/>
      <c r="J9" s="849"/>
      <c r="K9" s="850">
        <f t="shared" ref="K9:K12" si="0">SUM(G9:J9)</f>
        <v>0</v>
      </c>
      <c r="L9" s="1121"/>
      <c r="M9" s="848"/>
      <c r="N9" s="848"/>
      <c r="O9" s="849"/>
      <c r="P9" s="850">
        <f t="shared" ref="P9:P12" si="1">SUM(L9:O9)</f>
        <v>0</v>
      </c>
      <c r="Q9" s="1121"/>
      <c r="R9" s="848"/>
      <c r="S9" s="848"/>
      <c r="T9" s="849"/>
      <c r="U9" s="850">
        <f t="shared" ref="U9:U12" si="2">SUM(Q9:T9)</f>
        <v>0</v>
      </c>
      <c r="V9" s="1121"/>
      <c r="W9" s="848"/>
      <c r="X9" s="848"/>
      <c r="Y9" s="849"/>
      <c r="Z9" s="850">
        <f t="shared" ref="Z9:Z12" si="3">SUM(V9:Y9)</f>
        <v>0</v>
      </c>
      <c r="AA9" s="1121"/>
      <c r="AB9" s="848"/>
      <c r="AC9" s="848"/>
      <c r="AD9" s="849"/>
      <c r="AE9" s="850">
        <f t="shared" ref="AE9:AE12" si="4">SUM(AA9:AD9)</f>
        <v>0</v>
      </c>
      <c r="AF9" s="1121"/>
      <c r="AG9" s="848"/>
      <c r="AH9" s="848"/>
      <c r="AI9" s="849"/>
      <c r="AJ9" s="850">
        <f t="shared" ref="AJ9:AJ12" si="5">SUM(AF9:AI9)</f>
        <v>0</v>
      </c>
      <c r="AK9" s="1121"/>
      <c r="AL9" s="848"/>
      <c r="AM9" s="848"/>
      <c r="AN9" s="849"/>
      <c r="AO9" s="850">
        <f t="shared" ref="AO9:AO12" si="6">SUM(AK9:AN9)</f>
        <v>0</v>
      </c>
      <c r="AP9" s="1121"/>
      <c r="AQ9" s="848"/>
      <c r="AR9" s="848"/>
      <c r="AS9" s="849"/>
      <c r="AT9" s="850">
        <f t="shared" ref="AT9:AT12" si="7">SUM(AP9:AS9)</f>
        <v>0</v>
      </c>
      <c r="AU9" s="1121"/>
      <c r="AV9" s="848"/>
      <c r="AW9" s="848"/>
      <c r="AX9" s="849"/>
      <c r="AY9" s="850">
        <f t="shared" ref="AY9:AY12" si="8">SUM(AU9:AX9)</f>
        <v>0</v>
      </c>
      <c r="AZ9" s="1121"/>
      <c r="BA9" s="848"/>
      <c r="BB9" s="848"/>
      <c r="BC9" s="849"/>
      <c r="BD9" s="850">
        <f t="shared" ref="BD9:BD12" si="9">SUM(AZ9:BC9)</f>
        <v>0</v>
      </c>
      <c r="BE9" s="1121"/>
      <c r="BF9" s="848"/>
      <c r="BG9" s="848"/>
      <c r="BH9" s="849"/>
      <c r="BI9" s="850">
        <f t="shared" ref="BI9:BI12" si="10">SUM(BE9:BH9)</f>
        <v>0</v>
      </c>
      <c r="BJ9" s="1121"/>
      <c r="BK9" s="848"/>
      <c r="BL9" s="848"/>
      <c r="BM9" s="849"/>
      <c r="BN9" s="850">
        <f t="shared" ref="BN9:BN12" si="11">SUM(BJ9:BM9)</f>
        <v>0</v>
      </c>
      <c r="BO9" s="1121"/>
      <c r="BP9" s="848"/>
      <c r="BQ9" s="848"/>
      <c r="BR9" s="849"/>
      <c r="BS9" s="850">
        <f t="shared" ref="BS9:BS12" si="12">SUM(BO9:BR9)</f>
        <v>0</v>
      </c>
      <c r="BT9" s="1121"/>
      <c r="BU9" s="848"/>
      <c r="BV9" s="848"/>
      <c r="BW9" s="849"/>
      <c r="BX9" s="850">
        <f t="shared" ref="BX9:BX12" si="13">SUM(BT9:BW9)</f>
        <v>0</v>
      </c>
      <c r="BY9" s="272"/>
      <c r="BZ9" s="1122"/>
      <c r="CA9" s="1123"/>
    </row>
    <row r="10" spans="2:79" x14ac:dyDescent="0.2">
      <c r="B10" s="373">
        <v>2</v>
      </c>
      <c r="C10" s="374" t="s">
        <v>807</v>
      </c>
      <c r="D10" s="335"/>
      <c r="E10" s="336" t="s">
        <v>16</v>
      </c>
      <c r="F10" s="843">
        <v>3</v>
      </c>
      <c r="G10" s="979"/>
      <c r="H10" s="289"/>
      <c r="I10" s="289"/>
      <c r="J10" s="339"/>
      <c r="K10" s="293">
        <f t="shared" si="0"/>
        <v>0</v>
      </c>
      <c r="L10" s="979"/>
      <c r="M10" s="289"/>
      <c r="N10" s="289"/>
      <c r="O10" s="339"/>
      <c r="P10" s="293">
        <f t="shared" si="1"/>
        <v>0</v>
      </c>
      <c r="Q10" s="979"/>
      <c r="R10" s="289"/>
      <c r="S10" s="289"/>
      <c r="T10" s="339"/>
      <c r="U10" s="293">
        <f t="shared" si="2"/>
        <v>0</v>
      </c>
      <c r="V10" s="979"/>
      <c r="W10" s="289"/>
      <c r="X10" s="289"/>
      <c r="Y10" s="339"/>
      <c r="Z10" s="293">
        <f t="shared" si="3"/>
        <v>0</v>
      </c>
      <c r="AA10" s="979"/>
      <c r="AB10" s="289"/>
      <c r="AC10" s="289"/>
      <c r="AD10" s="339"/>
      <c r="AE10" s="293">
        <f t="shared" si="4"/>
        <v>0</v>
      </c>
      <c r="AF10" s="979"/>
      <c r="AG10" s="289"/>
      <c r="AH10" s="289"/>
      <c r="AI10" s="339"/>
      <c r="AJ10" s="293">
        <f t="shared" si="5"/>
        <v>0</v>
      </c>
      <c r="AK10" s="979"/>
      <c r="AL10" s="289"/>
      <c r="AM10" s="289"/>
      <c r="AN10" s="339"/>
      <c r="AO10" s="293">
        <f t="shared" si="6"/>
        <v>0</v>
      </c>
      <c r="AP10" s="979"/>
      <c r="AQ10" s="289"/>
      <c r="AR10" s="289"/>
      <c r="AS10" s="339"/>
      <c r="AT10" s="293">
        <f t="shared" si="7"/>
        <v>0</v>
      </c>
      <c r="AU10" s="979"/>
      <c r="AV10" s="289"/>
      <c r="AW10" s="289"/>
      <c r="AX10" s="339"/>
      <c r="AY10" s="293">
        <f t="shared" si="8"/>
        <v>0</v>
      </c>
      <c r="AZ10" s="979"/>
      <c r="BA10" s="289"/>
      <c r="BB10" s="289"/>
      <c r="BC10" s="339"/>
      <c r="BD10" s="293">
        <f t="shared" si="9"/>
        <v>0</v>
      </c>
      <c r="BE10" s="979"/>
      <c r="BF10" s="289"/>
      <c r="BG10" s="289"/>
      <c r="BH10" s="339"/>
      <c r="BI10" s="293">
        <f t="shared" si="10"/>
        <v>0</v>
      </c>
      <c r="BJ10" s="979"/>
      <c r="BK10" s="289"/>
      <c r="BL10" s="289"/>
      <c r="BM10" s="339"/>
      <c r="BN10" s="293">
        <f t="shared" si="11"/>
        <v>0</v>
      </c>
      <c r="BO10" s="979"/>
      <c r="BP10" s="289"/>
      <c r="BQ10" s="289"/>
      <c r="BR10" s="339"/>
      <c r="BS10" s="293">
        <f t="shared" si="12"/>
        <v>0</v>
      </c>
      <c r="BT10" s="979"/>
      <c r="BU10" s="289"/>
      <c r="BV10" s="289"/>
      <c r="BW10" s="339"/>
      <c r="BX10" s="293">
        <f t="shared" si="13"/>
        <v>0</v>
      </c>
      <c r="BY10" s="272"/>
      <c r="BZ10" s="943"/>
      <c r="CA10" s="944"/>
    </row>
    <row r="11" spans="2:79" x14ac:dyDescent="0.2">
      <c r="B11" s="373">
        <v>3</v>
      </c>
      <c r="C11" s="374" t="s">
        <v>808</v>
      </c>
      <c r="D11" s="335"/>
      <c r="E11" s="336" t="s">
        <v>16</v>
      </c>
      <c r="F11" s="843">
        <v>3</v>
      </c>
      <c r="G11" s="979"/>
      <c r="H11" s="289"/>
      <c r="I11" s="289"/>
      <c r="J11" s="339"/>
      <c r="K11" s="293">
        <f t="shared" si="0"/>
        <v>0</v>
      </c>
      <c r="L11" s="979"/>
      <c r="M11" s="289"/>
      <c r="N11" s="289"/>
      <c r="O11" s="339"/>
      <c r="P11" s="293">
        <f t="shared" si="1"/>
        <v>0</v>
      </c>
      <c r="Q11" s="979"/>
      <c r="R11" s="289"/>
      <c r="S11" s="289"/>
      <c r="T11" s="339"/>
      <c r="U11" s="293">
        <f t="shared" si="2"/>
        <v>0</v>
      </c>
      <c r="V11" s="979"/>
      <c r="W11" s="289"/>
      <c r="X11" s="289"/>
      <c r="Y11" s="339"/>
      <c r="Z11" s="293">
        <f t="shared" si="3"/>
        <v>0</v>
      </c>
      <c r="AA11" s="979"/>
      <c r="AB11" s="289"/>
      <c r="AC11" s="289"/>
      <c r="AD11" s="339"/>
      <c r="AE11" s="293">
        <f t="shared" si="4"/>
        <v>0</v>
      </c>
      <c r="AF11" s="979"/>
      <c r="AG11" s="289"/>
      <c r="AH11" s="289"/>
      <c r="AI11" s="339"/>
      <c r="AJ11" s="293">
        <f t="shared" si="5"/>
        <v>0</v>
      </c>
      <c r="AK11" s="979"/>
      <c r="AL11" s="289"/>
      <c r="AM11" s="289"/>
      <c r="AN11" s="339"/>
      <c r="AO11" s="293">
        <f t="shared" si="6"/>
        <v>0</v>
      </c>
      <c r="AP11" s="979"/>
      <c r="AQ11" s="289"/>
      <c r="AR11" s="289"/>
      <c r="AS11" s="339"/>
      <c r="AT11" s="293">
        <f t="shared" si="7"/>
        <v>0</v>
      </c>
      <c r="AU11" s="979"/>
      <c r="AV11" s="289"/>
      <c r="AW11" s="289"/>
      <c r="AX11" s="339"/>
      <c r="AY11" s="293">
        <f t="shared" si="8"/>
        <v>0</v>
      </c>
      <c r="AZ11" s="979"/>
      <c r="BA11" s="289"/>
      <c r="BB11" s="289"/>
      <c r="BC11" s="339"/>
      <c r="BD11" s="293">
        <f t="shared" si="9"/>
        <v>0</v>
      </c>
      <c r="BE11" s="979"/>
      <c r="BF11" s="289"/>
      <c r="BG11" s="289"/>
      <c r="BH11" s="339"/>
      <c r="BI11" s="293">
        <f t="shared" si="10"/>
        <v>0</v>
      </c>
      <c r="BJ11" s="979"/>
      <c r="BK11" s="289"/>
      <c r="BL11" s="289"/>
      <c r="BM11" s="339"/>
      <c r="BN11" s="293">
        <f t="shared" si="11"/>
        <v>0</v>
      </c>
      <c r="BO11" s="979"/>
      <c r="BP11" s="289"/>
      <c r="BQ11" s="289"/>
      <c r="BR11" s="339"/>
      <c r="BS11" s="293">
        <f t="shared" si="12"/>
        <v>0</v>
      </c>
      <c r="BT11" s="979"/>
      <c r="BU11" s="289"/>
      <c r="BV11" s="289"/>
      <c r="BW11" s="339"/>
      <c r="BX11" s="293">
        <f t="shared" si="13"/>
        <v>0</v>
      </c>
      <c r="BY11" s="272"/>
      <c r="BZ11" s="943"/>
      <c r="CA11" s="944"/>
    </row>
    <row r="12" spans="2:79" ht="15" thickBot="1" x14ac:dyDescent="0.25">
      <c r="B12" s="373">
        <v>4</v>
      </c>
      <c r="C12" s="374" t="s">
        <v>809</v>
      </c>
      <c r="D12" s="335"/>
      <c r="E12" s="336" t="s">
        <v>16</v>
      </c>
      <c r="F12" s="843">
        <v>3</v>
      </c>
      <c r="G12" s="846"/>
      <c r="H12" s="793"/>
      <c r="I12" s="793"/>
      <c r="J12" s="794"/>
      <c r="K12" s="299">
        <f t="shared" si="0"/>
        <v>0</v>
      </c>
      <c r="L12" s="846"/>
      <c r="M12" s="793"/>
      <c r="N12" s="793"/>
      <c r="O12" s="794"/>
      <c r="P12" s="299">
        <f t="shared" si="1"/>
        <v>0</v>
      </c>
      <c r="Q12" s="846"/>
      <c r="R12" s="793"/>
      <c r="S12" s="793"/>
      <c r="T12" s="794"/>
      <c r="U12" s="299">
        <f t="shared" si="2"/>
        <v>0</v>
      </c>
      <c r="V12" s="846"/>
      <c r="W12" s="793"/>
      <c r="X12" s="793"/>
      <c r="Y12" s="794"/>
      <c r="Z12" s="299">
        <f t="shared" si="3"/>
        <v>0</v>
      </c>
      <c r="AA12" s="846"/>
      <c r="AB12" s="793"/>
      <c r="AC12" s="793"/>
      <c r="AD12" s="794"/>
      <c r="AE12" s="299">
        <f t="shared" si="4"/>
        <v>0</v>
      </c>
      <c r="AF12" s="846"/>
      <c r="AG12" s="793"/>
      <c r="AH12" s="793"/>
      <c r="AI12" s="794"/>
      <c r="AJ12" s="299">
        <f t="shared" si="5"/>
        <v>0</v>
      </c>
      <c r="AK12" s="846"/>
      <c r="AL12" s="793"/>
      <c r="AM12" s="793"/>
      <c r="AN12" s="794"/>
      <c r="AO12" s="299">
        <f t="shared" si="6"/>
        <v>0</v>
      </c>
      <c r="AP12" s="846"/>
      <c r="AQ12" s="793"/>
      <c r="AR12" s="793"/>
      <c r="AS12" s="794"/>
      <c r="AT12" s="299">
        <f t="shared" si="7"/>
        <v>0</v>
      </c>
      <c r="AU12" s="846"/>
      <c r="AV12" s="793"/>
      <c r="AW12" s="793"/>
      <c r="AX12" s="794"/>
      <c r="AY12" s="299">
        <f t="shared" si="8"/>
        <v>0</v>
      </c>
      <c r="AZ12" s="846"/>
      <c r="BA12" s="793"/>
      <c r="BB12" s="793"/>
      <c r="BC12" s="794"/>
      <c r="BD12" s="299">
        <f t="shared" si="9"/>
        <v>0</v>
      </c>
      <c r="BE12" s="846"/>
      <c r="BF12" s="793"/>
      <c r="BG12" s="793"/>
      <c r="BH12" s="794"/>
      <c r="BI12" s="299">
        <f t="shared" si="10"/>
        <v>0</v>
      </c>
      <c r="BJ12" s="846"/>
      <c r="BK12" s="793"/>
      <c r="BL12" s="793"/>
      <c r="BM12" s="794"/>
      <c r="BN12" s="299">
        <f t="shared" si="11"/>
        <v>0</v>
      </c>
      <c r="BO12" s="846"/>
      <c r="BP12" s="793"/>
      <c r="BQ12" s="793"/>
      <c r="BR12" s="794"/>
      <c r="BS12" s="299">
        <f t="shared" si="12"/>
        <v>0</v>
      </c>
      <c r="BT12" s="846"/>
      <c r="BU12" s="793"/>
      <c r="BV12" s="793"/>
      <c r="BW12" s="794"/>
      <c r="BX12" s="299">
        <f t="shared" si="13"/>
        <v>0</v>
      </c>
      <c r="BY12" s="272"/>
      <c r="BZ12" s="943"/>
      <c r="CA12" s="944"/>
    </row>
    <row r="13" spans="2:79" x14ac:dyDescent="0.2">
      <c r="B13" s="373"/>
      <c r="C13" s="374"/>
      <c r="D13" s="335"/>
      <c r="E13" s="336"/>
      <c r="F13" s="843"/>
      <c r="G13" s="851"/>
      <c r="H13" s="852"/>
      <c r="I13" s="852"/>
      <c r="J13" s="852"/>
      <c r="K13" s="853"/>
      <c r="L13" s="852"/>
      <c r="M13" s="852"/>
      <c r="N13" s="852"/>
      <c r="O13" s="852"/>
      <c r="P13" s="853"/>
      <c r="Q13" s="852"/>
      <c r="R13" s="852"/>
      <c r="S13" s="852"/>
      <c r="T13" s="852"/>
      <c r="U13" s="853"/>
      <c r="V13" s="852"/>
      <c r="W13" s="852"/>
      <c r="X13" s="852"/>
      <c r="Y13" s="852"/>
      <c r="Z13" s="853"/>
      <c r="AA13" s="852"/>
      <c r="AB13" s="852"/>
      <c r="AC13" s="852"/>
      <c r="AD13" s="852"/>
      <c r="AE13" s="853"/>
      <c r="AF13" s="852"/>
      <c r="AG13" s="852"/>
      <c r="AH13" s="852"/>
      <c r="AI13" s="852"/>
      <c r="AJ13" s="853"/>
      <c r="AK13" s="852"/>
      <c r="AL13" s="852"/>
      <c r="AM13" s="852"/>
      <c r="AN13" s="852"/>
      <c r="AO13" s="853"/>
      <c r="AP13" s="852"/>
      <c r="AQ13" s="852"/>
      <c r="AR13" s="852"/>
      <c r="AS13" s="852"/>
      <c r="AT13" s="853"/>
      <c r="AU13" s="852"/>
      <c r="AV13" s="852"/>
      <c r="AW13" s="852"/>
      <c r="AX13" s="852"/>
      <c r="AY13" s="853"/>
      <c r="AZ13" s="852"/>
      <c r="BA13" s="852"/>
      <c r="BB13" s="852"/>
      <c r="BC13" s="852"/>
      <c r="BD13" s="853"/>
      <c r="BE13" s="852"/>
      <c r="BF13" s="852"/>
      <c r="BG13" s="852"/>
      <c r="BH13" s="852"/>
      <c r="BI13" s="853"/>
      <c r="BJ13" s="852"/>
      <c r="BK13" s="852"/>
      <c r="BL13" s="852"/>
      <c r="BM13" s="852"/>
      <c r="BN13" s="853"/>
      <c r="BO13" s="852"/>
      <c r="BP13" s="852"/>
      <c r="BQ13" s="852"/>
      <c r="BR13" s="852"/>
      <c r="BS13" s="853"/>
      <c r="BT13" s="852"/>
      <c r="BU13" s="852"/>
      <c r="BV13" s="852"/>
      <c r="BW13" s="852"/>
      <c r="BX13" s="854"/>
      <c r="BY13" s="272"/>
      <c r="BZ13" s="943"/>
      <c r="CA13" s="944"/>
    </row>
    <row r="14" spans="2:79" ht="15" thickBot="1" x14ac:dyDescent="0.25">
      <c r="B14" s="373">
        <v>5</v>
      </c>
      <c r="C14" s="791" t="s">
        <v>810</v>
      </c>
      <c r="D14" s="335"/>
      <c r="E14" s="336"/>
      <c r="F14" s="843"/>
      <c r="G14" s="855"/>
      <c r="H14" s="856"/>
      <c r="I14" s="856"/>
      <c r="J14" s="856"/>
      <c r="K14" s="857"/>
      <c r="L14" s="856"/>
      <c r="M14" s="856"/>
      <c r="N14" s="856"/>
      <c r="O14" s="856"/>
      <c r="P14" s="857"/>
      <c r="Q14" s="856"/>
      <c r="R14" s="856"/>
      <c r="S14" s="856"/>
      <c r="T14" s="856"/>
      <c r="U14" s="857"/>
      <c r="V14" s="856"/>
      <c r="W14" s="856"/>
      <c r="X14" s="856"/>
      <c r="Y14" s="856"/>
      <c r="Z14" s="857"/>
      <c r="AA14" s="856"/>
      <c r="AB14" s="856"/>
      <c r="AC14" s="856"/>
      <c r="AD14" s="856"/>
      <c r="AE14" s="857"/>
      <c r="AF14" s="856"/>
      <c r="AG14" s="856"/>
      <c r="AH14" s="856"/>
      <c r="AI14" s="856"/>
      <c r="AJ14" s="857"/>
      <c r="AK14" s="856"/>
      <c r="AL14" s="856"/>
      <c r="AM14" s="856"/>
      <c r="AN14" s="856"/>
      <c r="AO14" s="857"/>
      <c r="AP14" s="856"/>
      <c r="AQ14" s="856"/>
      <c r="AR14" s="856"/>
      <c r="AS14" s="856"/>
      <c r="AT14" s="857"/>
      <c r="AU14" s="856"/>
      <c r="AV14" s="856"/>
      <c r="AW14" s="856"/>
      <c r="AX14" s="856"/>
      <c r="AY14" s="857"/>
      <c r="AZ14" s="856"/>
      <c r="BA14" s="856"/>
      <c r="BB14" s="856"/>
      <c r="BC14" s="856"/>
      <c r="BD14" s="857"/>
      <c r="BE14" s="856"/>
      <c r="BF14" s="856"/>
      <c r="BG14" s="856"/>
      <c r="BH14" s="856"/>
      <c r="BI14" s="857"/>
      <c r="BJ14" s="856"/>
      <c r="BK14" s="856"/>
      <c r="BL14" s="856"/>
      <c r="BM14" s="856"/>
      <c r="BN14" s="857"/>
      <c r="BO14" s="856"/>
      <c r="BP14" s="856"/>
      <c r="BQ14" s="856"/>
      <c r="BR14" s="856"/>
      <c r="BS14" s="857"/>
      <c r="BT14" s="856"/>
      <c r="BU14" s="856"/>
      <c r="BV14" s="856"/>
      <c r="BW14" s="856"/>
      <c r="BX14" s="858"/>
      <c r="BY14" s="272"/>
      <c r="BZ14" s="943"/>
      <c r="CA14" s="944"/>
    </row>
    <row r="15" spans="2:79" x14ac:dyDescent="0.2">
      <c r="B15" s="373">
        <v>5.0999999999999996</v>
      </c>
      <c r="C15" s="378"/>
      <c r="D15" s="335"/>
      <c r="E15" s="336" t="s">
        <v>16</v>
      </c>
      <c r="F15" s="843">
        <v>3</v>
      </c>
      <c r="G15" s="978"/>
      <c r="H15" s="848"/>
      <c r="I15" s="848"/>
      <c r="J15" s="849"/>
      <c r="K15" s="334">
        <f t="shared" ref="K15:K34" si="14">SUM(G15:J15)</f>
        <v>0</v>
      </c>
      <c r="L15" s="978"/>
      <c r="M15" s="848"/>
      <c r="N15" s="848"/>
      <c r="O15" s="849"/>
      <c r="P15" s="334">
        <f t="shared" ref="P15:P34" si="15">SUM(L15:O15)</f>
        <v>0</v>
      </c>
      <c r="Q15" s="978"/>
      <c r="R15" s="848"/>
      <c r="S15" s="848"/>
      <c r="T15" s="849"/>
      <c r="U15" s="334">
        <f t="shared" ref="U15:U34" si="16">SUM(Q15:T15)</f>
        <v>0</v>
      </c>
      <c r="V15" s="978"/>
      <c r="W15" s="848"/>
      <c r="X15" s="848"/>
      <c r="Y15" s="849"/>
      <c r="Z15" s="334">
        <f t="shared" ref="Z15:Z34" si="17">SUM(V15:Y15)</f>
        <v>0</v>
      </c>
      <c r="AA15" s="978"/>
      <c r="AB15" s="848"/>
      <c r="AC15" s="848"/>
      <c r="AD15" s="849"/>
      <c r="AE15" s="334">
        <f t="shared" ref="AE15:AE34" si="18">SUM(AA15:AD15)</f>
        <v>0</v>
      </c>
      <c r="AF15" s="978"/>
      <c r="AG15" s="848"/>
      <c r="AH15" s="848"/>
      <c r="AI15" s="849"/>
      <c r="AJ15" s="334">
        <f t="shared" ref="AJ15:AJ34" si="19">SUM(AF15:AI15)</f>
        <v>0</v>
      </c>
      <c r="AK15" s="978"/>
      <c r="AL15" s="848"/>
      <c r="AM15" s="848"/>
      <c r="AN15" s="849"/>
      <c r="AO15" s="334">
        <f t="shared" ref="AO15:AO34" si="20">SUM(AK15:AN15)</f>
        <v>0</v>
      </c>
      <c r="AP15" s="978"/>
      <c r="AQ15" s="848"/>
      <c r="AR15" s="848"/>
      <c r="AS15" s="849"/>
      <c r="AT15" s="334">
        <f t="shared" ref="AT15:AT34" si="21">SUM(AP15:AS15)</f>
        <v>0</v>
      </c>
      <c r="AU15" s="978"/>
      <c r="AV15" s="848"/>
      <c r="AW15" s="848"/>
      <c r="AX15" s="849"/>
      <c r="AY15" s="334">
        <f t="shared" ref="AY15:AY34" si="22">SUM(AU15:AX15)</f>
        <v>0</v>
      </c>
      <c r="AZ15" s="978"/>
      <c r="BA15" s="848"/>
      <c r="BB15" s="848"/>
      <c r="BC15" s="849"/>
      <c r="BD15" s="334">
        <f t="shared" ref="BD15:BD34" si="23">SUM(AZ15:BC15)</f>
        <v>0</v>
      </c>
      <c r="BE15" s="978"/>
      <c r="BF15" s="848"/>
      <c r="BG15" s="848"/>
      <c r="BH15" s="849"/>
      <c r="BI15" s="334">
        <f t="shared" ref="BI15:BI34" si="24">SUM(BE15:BH15)</f>
        <v>0</v>
      </c>
      <c r="BJ15" s="978"/>
      <c r="BK15" s="848"/>
      <c r="BL15" s="848"/>
      <c r="BM15" s="849"/>
      <c r="BN15" s="334">
        <f t="shared" ref="BN15:BN34" si="25">SUM(BJ15:BM15)</f>
        <v>0</v>
      </c>
      <c r="BO15" s="978"/>
      <c r="BP15" s="848"/>
      <c r="BQ15" s="848"/>
      <c r="BR15" s="849"/>
      <c r="BS15" s="334">
        <f t="shared" ref="BS15:BS34" si="26">SUM(BO15:BR15)</f>
        <v>0</v>
      </c>
      <c r="BT15" s="978"/>
      <c r="BU15" s="848"/>
      <c r="BV15" s="848"/>
      <c r="BW15" s="849"/>
      <c r="BX15" s="334">
        <f t="shared" ref="BX15:BX34" si="27">SUM(BT15:BW15)</f>
        <v>0</v>
      </c>
      <c r="BY15" s="272"/>
      <c r="BZ15" s="943"/>
      <c r="CA15" s="944"/>
    </row>
    <row r="16" spans="2:79" x14ac:dyDescent="0.2">
      <c r="B16" s="373">
        <v>5.2</v>
      </c>
      <c r="C16" s="378"/>
      <c r="D16" s="335"/>
      <c r="E16" s="336" t="s">
        <v>16</v>
      </c>
      <c r="F16" s="843">
        <v>3</v>
      </c>
      <c r="G16" s="979"/>
      <c r="H16" s="289"/>
      <c r="I16" s="289"/>
      <c r="J16" s="339"/>
      <c r="K16" s="293">
        <f t="shared" si="14"/>
        <v>0</v>
      </c>
      <c r="L16" s="979"/>
      <c r="M16" s="289"/>
      <c r="N16" s="289"/>
      <c r="O16" s="339"/>
      <c r="P16" s="293">
        <f t="shared" si="15"/>
        <v>0</v>
      </c>
      <c r="Q16" s="979"/>
      <c r="R16" s="289"/>
      <c r="S16" s="289"/>
      <c r="T16" s="339"/>
      <c r="U16" s="293">
        <f t="shared" si="16"/>
        <v>0</v>
      </c>
      <c r="V16" s="979"/>
      <c r="W16" s="289"/>
      <c r="X16" s="289"/>
      <c r="Y16" s="339"/>
      <c r="Z16" s="293">
        <f t="shared" si="17"/>
        <v>0</v>
      </c>
      <c r="AA16" s="979"/>
      <c r="AB16" s="289"/>
      <c r="AC16" s="289"/>
      <c r="AD16" s="339"/>
      <c r="AE16" s="293">
        <f t="shared" si="18"/>
        <v>0</v>
      </c>
      <c r="AF16" s="979"/>
      <c r="AG16" s="289"/>
      <c r="AH16" s="289"/>
      <c r="AI16" s="339"/>
      <c r="AJ16" s="293">
        <f t="shared" si="19"/>
        <v>0</v>
      </c>
      <c r="AK16" s="979"/>
      <c r="AL16" s="289"/>
      <c r="AM16" s="289"/>
      <c r="AN16" s="339"/>
      <c r="AO16" s="293">
        <f t="shared" si="20"/>
        <v>0</v>
      </c>
      <c r="AP16" s="979"/>
      <c r="AQ16" s="289"/>
      <c r="AR16" s="289"/>
      <c r="AS16" s="339"/>
      <c r="AT16" s="293">
        <f t="shared" si="21"/>
        <v>0</v>
      </c>
      <c r="AU16" s="979"/>
      <c r="AV16" s="289"/>
      <c r="AW16" s="289"/>
      <c r="AX16" s="339"/>
      <c r="AY16" s="293">
        <f t="shared" si="22"/>
        <v>0</v>
      </c>
      <c r="AZ16" s="979"/>
      <c r="BA16" s="289"/>
      <c r="BB16" s="289"/>
      <c r="BC16" s="339"/>
      <c r="BD16" s="293">
        <f t="shared" si="23"/>
        <v>0</v>
      </c>
      <c r="BE16" s="979"/>
      <c r="BF16" s="289"/>
      <c r="BG16" s="289"/>
      <c r="BH16" s="339"/>
      <c r="BI16" s="293">
        <f t="shared" si="24"/>
        <v>0</v>
      </c>
      <c r="BJ16" s="979"/>
      <c r="BK16" s="289"/>
      <c r="BL16" s="289"/>
      <c r="BM16" s="339"/>
      <c r="BN16" s="293">
        <f t="shared" si="25"/>
        <v>0</v>
      </c>
      <c r="BO16" s="979"/>
      <c r="BP16" s="289"/>
      <c r="BQ16" s="289"/>
      <c r="BR16" s="339"/>
      <c r="BS16" s="293">
        <f t="shared" si="26"/>
        <v>0</v>
      </c>
      <c r="BT16" s="979"/>
      <c r="BU16" s="289"/>
      <c r="BV16" s="289"/>
      <c r="BW16" s="339"/>
      <c r="BX16" s="293">
        <f t="shared" si="27"/>
        <v>0</v>
      </c>
      <c r="BY16" s="272"/>
      <c r="BZ16" s="943"/>
      <c r="CA16" s="944"/>
    </row>
    <row r="17" spans="2:79" x14ac:dyDescent="0.2">
      <c r="B17" s="373">
        <v>5.3</v>
      </c>
      <c r="C17" s="378"/>
      <c r="D17" s="335"/>
      <c r="E17" s="336" t="s">
        <v>16</v>
      </c>
      <c r="F17" s="843">
        <v>3</v>
      </c>
      <c r="G17" s="979"/>
      <c r="H17" s="289"/>
      <c r="I17" s="289"/>
      <c r="J17" s="339"/>
      <c r="K17" s="293">
        <f t="shared" si="14"/>
        <v>0</v>
      </c>
      <c r="L17" s="979"/>
      <c r="M17" s="289"/>
      <c r="N17" s="289"/>
      <c r="O17" s="339"/>
      <c r="P17" s="293">
        <f t="shared" si="15"/>
        <v>0</v>
      </c>
      <c r="Q17" s="979"/>
      <c r="R17" s="289"/>
      <c r="S17" s="289"/>
      <c r="T17" s="339"/>
      <c r="U17" s="293">
        <f t="shared" si="16"/>
        <v>0</v>
      </c>
      <c r="V17" s="979"/>
      <c r="W17" s="289"/>
      <c r="X17" s="289"/>
      <c r="Y17" s="339"/>
      <c r="Z17" s="293">
        <f t="shared" si="17"/>
        <v>0</v>
      </c>
      <c r="AA17" s="979"/>
      <c r="AB17" s="289"/>
      <c r="AC17" s="289"/>
      <c r="AD17" s="339"/>
      <c r="AE17" s="293">
        <f t="shared" si="18"/>
        <v>0</v>
      </c>
      <c r="AF17" s="979"/>
      <c r="AG17" s="289"/>
      <c r="AH17" s="289"/>
      <c r="AI17" s="339"/>
      <c r="AJ17" s="293">
        <f t="shared" si="19"/>
        <v>0</v>
      </c>
      <c r="AK17" s="979"/>
      <c r="AL17" s="289"/>
      <c r="AM17" s="289"/>
      <c r="AN17" s="339"/>
      <c r="AO17" s="293">
        <f t="shared" si="20"/>
        <v>0</v>
      </c>
      <c r="AP17" s="979"/>
      <c r="AQ17" s="289"/>
      <c r="AR17" s="289"/>
      <c r="AS17" s="339"/>
      <c r="AT17" s="293">
        <f t="shared" si="21"/>
        <v>0</v>
      </c>
      <c r="AU17" s="979"/>
      <c r="AV17" s="289"/>
      <c r="AW17" s="289"/>
      <c r="AX17" s="339"/>
      <c r="AY17" s="293">
        <f t="shared" si="22"/>
        <v>0</v>
      </c>
      <c r="AZ17" s="979"/>
      <c r="BA17" s="289"/>
      <c r="BB17" s="289"/>
      <c r="BC17" s="339"/>
      <c r="BD17" s="293">
        <f t="shared" si="23"/>
        <v>0</v>
      </c>
      <c r="BE17" s="979"/>
      <c r="BF17" s="289"/>
      <c r="BG17" s="289"/>
      <c r="BH17" s="339"/>
      <c r="BI17" s="293">
        <f t="shared" si="24"/>
        <v>0</v>
      </c>
      <c r="BJ17" s="979"/>
      <c r="BK17" s="289"/>
      <c r="BL17" s="289"/>
      <c r="BM17" s="339"/>
      <c r="BN17" s="293">
        <f t="shared" si="25"/>
        <v>0</v>
      </c>
      <c r="BO17" s="979"/>
      <c r="BP17" s="289"/>
      <c r="BQ17" s="289"/>
      <c r="BR17" s="339"/>
      <c r="BS17" s="293">
        <f t="shared" si="26"/>
        <v>0</v>
      </c>
      <c r="BT17" s="979"/>
      <c r="BU17" s="289"/>
      <c r="BV17" s="289"/>
      <c r="BW17" s="339"/>
      <c r="BX17" s="293">
        <f t="shared" si="27"/>
        <v>0</v>
      </c>
      <c r="BY17" s="272"/>
      <c r="BZ17" s="943"/>
      <c r="CA17" s="944"/>
    </row>
    <row r="18" spans="2:79" x14ac:dyDescent="0.2">
      <c r="B18" s="373">
        <v>5.4</v>
      </c>
      <c r="C18" s="378"/>
      <c r="D18" s="335"/>
      <c r="E18" s="336" t="s">
        <v>16</v>
      </c>
      <c r="F18" s="843">
        <v>3</v>
      </c>
      <c r="G18" s="979"/>
      <c r="H18" s="289"/>
      <c r="I18" s="289"/>
      <c r="J18" s="339"/>
      <c r="K18" s="293">
        <f t="shared" si="14"/>
        <v>0</v>
      </c>
      <c r="L18" s="979"/>
      <c r="M18" s="289"/>
      <c r="N18" s="289"/>
      <c r="O18" s="339"/>
      <c r="P18" s="293">
        <f t="shared" si="15"/>
        <v>0</v>
      </c>
      <c r="Q18" s="979"/>
      <c r="R18" s="289"/>
      <c r="S18" s="289"/>
      <c r="T18" s="339"/>
      <c r="U18" s="293">
        <f t="shared" si="16"/>
        <v>0</v>
      </c>
      <c r="V18" s="979"/>
      <c r="W18" s="289"/>
      <c r="X18" s="289"/>
      <c r="Y18" s="339"/>
      <c r="Z18" s="293">
        <f t="shared" si="17"/>
        <v>0</v>
      </c>
      <c r="AA18" s="979"/>
      <c r="AB18" s="289"/>
      <c r="AC18" s="289"/>
      <c r="AD18" s="339"/>
      <c r="AE18" s="293">
        <f t="shared" si="18"/>
        <v>0</v>
      </c>
      <c r="AF18" s="979"/>
      <c r="AG18" s="289"/>
      <c r="AH18" s="289"/>
      <c r="AI18" s="339"/>
      <c r="AJ18" s="293">
        <f t="shared" si="19"/>
        <v>0</v>
      </c>
      <c r="AK18" s="979"/>
      <c r="AL18" s="289"/>
      <c r="AM18" s="289"/>
      <c r="AN18" s="339"/>
      <c r="AO18" s="293">
        <f t="shared" si="20"/>
        <v>0</v>
      </c>
      <c r="AP18" s="979"/>
      <c r="AQ18" s="289"/>
      <c r="AR18" s="289"/>
      <c r="AS18" s="339"/>
      <c r="AT18" s="293">
        <f t="shared" si="21"/>
        <v>0</v>
      </c>
      <c r="AU18" s="979"/>
      <c r="AV18" s="289"/>
      <c r="AW18" s="289"/>
      <c r="AX18" s="339"/>
      <c r="AY18" s="293">
        <f t="shared" si="22"/>
        <v>0</v>
      </c>
      <c r="AZ18" s="979"/>
      <c r="BA18" s="289"/>
      <c r="BB18" s="289"/>
      <c r="BC18" s="339"/>
      <c r="BD18" s="293">
        <f t="shared" si="23"/>
        <v>0</v>
      </c>
      <c r="BE18" s="979"/>
      <c r="BF18" s="289"/>
      <c r="BG18" s="289"/>
      <c r="BH18" s="339"/>
      <c r="BI18" s="293">
        <f t="shared" si="24"/>
        <v>0</v>
      </c>
      <c r="BJ18" s="979"/>
      <c r="BK18" s="289"/>
      <c r="BL18" s="289"/>
      <c r="BM18" s="339"/>
      <c r="BN18" s="293">
        <f t="shared" si="25"/>
        <v>0</v>
      </c>
      <c r="BO18" s="979"/>
      <c r="BP18" s="289"/>
      <c r="BQ18" s="289"/>
      <c r="BR18" s="339"/>
      <c r="BS18" s="293">
        <f t="shared" si="26"/>
        <v>0</v>
      </c>
      <c r="BT18" s="979"/>
      <c r="BU18" s="289"/>
      <c r="BV18" s="289"/>
      <c r="BW18" s="339"/>
      <c r="BX18" s="293">
        <f t="shared" si="27"/>
        <v>0</v>
      </c>
      <c r="BY18" s="272"/>
      <c r="BZ18" s="943"/>
      <c r="CA18" s="944"/>
    </row>
    <row r="19" spans="2:79" x14ac:dyDescent="0.2">
      <c r="B19" s="373">
        <v>5.5</v>
      </c>
      <c r="C19" s="378"/>
      <c r="D19" s="335"/>
      <c r="E19" s="336" t="s">
        <v>16</v>
      </c>
      <c r="F19" s="843">
        <v>3</v>
      </c>
      <c r="G19" s="979"/>
      <c r="H19" s="289"/>
      <c r="I19" s="289"/>
      <c r="J19" s="339"/>
      <c r="K19" s="293">
        <f t="shared" si="14"/>
        <v>0</v>
      </c>
      <c r="L19" s="979"/>
      <c r="M19" s="289"/>
      <c r="N19" s="289"/>
      <c r="O19" s="339"/>
      <c r="P19" s="293">
        <f t="shared" si="15"/>
        <v>0</v>
      </c>
      <c r="Q19" s="979"/>
      <c r="R19" s="289"/>
      <c r="S19" s="289"/>
      <c r="T19" s="339"/>
      <c r="U19" s="293">
        <f t="shared" si="16"/>
        <v>0</v>
      </c>
      <c r="V19" s="979"/>
      <c r="W19" s="289"/>
      <c r="X19" s="289"/>
      <c r="Y19" s="339"/>
      <c r="Z19" s="293">
        <f t="shared" si="17"/>
        <v>0</v>
      </c>
      <c r="AA19" s="979"/>
      <c r="AB19" s="289"/>
      <c r="AC19" s="289"/>
      <c r="AD19" s="339"/>
      <c r="AE19" s="293">
        <f t="shared" si="18"/>
        <v>0</v>
      </c>
      <c r="AF19" s="979"/>
      <c r="AG19" s="289"/>
      <c r="AH19" s="289"/>
      <c r="AI19" s="339"/>
      <c r="AJ19" s="293">
        <f t="shared" si="19"/>
        <v>0</v>
      </c>
      <c r="AK19" s="979"/>
      <c r="AL19" s="289"/>
      <c r="AM19" s="289"/>
      <c r="AN19" s="339"/>
      <c r="AO19" s="293">
        <f t="shared" si="20"/>
        <v>0</v>
      </c>
      <c r="AP19" s="979"/>
      <c r="AQ19" s="289"/>
      <c r="AR19" s="289"/>
      <c r="AS19" s="339"/>
      <c r="AT19" s="293">
        <f t="shared" si="21"/>
        <v>0</v>
      </c>
      <c r="AU19" s="979"/>
      <c r="AV19" s="289"/>
      <c r="AW19" s="289"/>
      <c r="AX19" s="339"/>
      <c r="AY19" s="293">
        <f t="shared" si="22"/>
        <v>0</v>
      </c>
      <c r="AZ19" s="979"/>
      <c r="BA19" s="289"/>
      <c r="BB19" s="289"/>
      <c r="BC19" s="339"/>
      <c r="BD19" s="293">
        <f t="shared" si="23"/>
        <v>0</v>
      </c>
      <c r="BE19" s="979"/>
      <c r="BF19" s="289"/>
      <c r="BG19" s="289"/>
      <c r="BH19" s="339"/>
      <c r="BI19" s="293">
        <f t="shared" si="24"/>
        <v>0</v>
      </c>
      <c r="BJ19" s="979"/>
      <c r="BK19" s="289"/>
      <c r="BL19" s="289"/>
      <c r="BM19" s="339"/>
      <c r="BN19" s="293">
        <f t="shared" si="25"/>
        <v>0</v>
      </c>
      <c r="BO19" s="979"/>
      <c r="BP19" s="289"/>
      <c r="BQ19" s="289"/>
      <c r="BR19" s="339"/>
      <c r="BS19" s="293">
        <f t="shared" si="26"/>
        <v>0</v>
      </c>
      <c r="BT19" s="979"/>
      <c r="BU19" s="289"/>
      <c r="BV19" s="289"/>
      <c r="BW19" s="339"/>
      <c r="BX19" s="293">
        <f t="shared" si="27"/>
        <v>0</v>
      </c>
      <c r="BY19" s="272"/>
      <c r="BZ19" s="943"/>
      <c r="CA19" s="944"/>
    </row>
    <row r="20" spans="2:79" x14ac:dyDescent="0.2">
      <c r="B20" s="373">
        <v>5.6</v>
      </c>
      <c r="C20" s="378"/>
      <c r="D20" s="335"/>
      <c r="E20" s="336" t="s">
        <v>16</v>
      </c>
      <c r="F20" s="843">
        <v>3</v>
      </c>
      <c r="G20" s="979"/>
      <c r="H20" s="289"/>
      <c r="I20" s="289"/>
      <c r="J20" s="339"/>
      <c r="K20" s="293">
        <f t="shared" si="14"/>
        <v>0</v>
      </c>
      <c r="L20" s="979"/>
      <c r="M20" s="289"/>
      <c r="N20" s="289"/>
      <c r="O20" s="339"/>
      <c r="P20" s="293">
        <f t="shared" si="15"/>
        <v>0</v>
      </c>
      <c r="Q20" s="979"/>
      <c r="R20" s="289"/>
      <c r="S20" s="289"/>
      <c r="T20" s="339"/>
      <c r="U20" s="293">
        <f t="shared" si="16"/>
        <v>0</v>
      </c>
      <c r="V20" s="979"/>
      <c r="W20" s="289"/>
      <c r="X20" s="289"/>
      <c r="Y20" s="339"/>
      <c r="Z20" s="293">
        <f t="shared" si="17"/>
        <v>0</v>
      </c>
      <c r="AA20" s="979"/>
      <c r="AB20" s="289"/>
      <c r="AC20" s="289"/>
      <c r="AD20" s="339"/>
      <c r="AE20" s="293">
        <f t="shared" si="18"/>
        <v>0</v>
      </c>
      <c r="AF20" s="979"/>
      <c r="AG20" s="289"/>
      <c r="AH20" s="289"/>
      <c r="AI20" s="339"/>
      <c r="AJ20" s="293">
        <f t="shared" si="19"/>
        <v>0</v>
      </c>
      <c r="AK20" s="979"/>
      <c r="AL20" s="289"/>
      <c r="AM20" s="289"/>
      <c r="AN20" s="339"/>
      <c r="AO20" s="293">
        <f t="shared" si="20"/>
        <v>0</v>
      </c>
      <c r="AP20" s="979"/>
      <c r="AQ20" s="289"/>
      <c r="AR20" s="289"/>
      <c r="AS20" s="339"/>
      <c r="AT20" s="293">
        <f t="shared" si="21"/>
        <v>0</v>
      </c>
      <c r="AU20" s="979"/>
      <c r="AV20" s="289"/>
      <c r="AW20" s="289"/>
      <c r="AX20" s="339"/>
      <c r="AY20" s="293">
        <f t="shared" si="22"/>
        <v>0</v>
      </c>
      <c r="AZ20" s="979"/>
      <c r="BA20" s="289"/>
      <c r="BB20" s="289"/>
      <c r="BC20" s="339"/>
      <c r="BD20" s="293">
        <f t="shared" si="23"/>
        <v>0</v>
      </c>
      <c r="BE20" s="979"/>
      <c r="BF20" s="289"/>
      <c r="BG20" s="289"/>
      <c r="BH20" s="339"/>
      <c r="BI20" s="293">
        <f t="shared" si="24"/>
        <v>0</v>
      </c>
      <c r="BJ20" s="979"/>
      <c r="BK20" s="289"/>
      <c r="BL20" s="289"/>
      <c r="BM20" s="339"/>
      <c r="BN20" s="293">
        <f t="shared" si="25"/>
        <v>0</v>
      </c>
      <c r="BO20" s="979"/>
      <c r="BP20" s="289"/>
      <c r="BQ20" s="289"/>
      <c r="BR20" s="339"/>
      <c r="BS20" s="293">
        <f t="shared" si="26"/>
        <v>0</v>
      </c>
      <c r="BT20" s="979"/>
      <c r="BU20" s="289"/>
      <c r="BV20" s="289"/>
      <c r="BW20" s="339"/>
      <c r="BX20" s="293">
        <f t="shared" si="27"/>
        <v>0</v>
      </c>
      <c r="BY20" s="272"/>
      <c r="BZ20" s="943"/>
      <c r="CA20" s="944"/>
    </row>
    <row r="21" spans="2:79" x14ac:dyDescent="0.2">
      <c r="B21" s="373">
        <v>5.7</v>
      </c>
      <c r="C21" s="378"/>
      <c r="D21" s="335"/>
      <c r="E21" s="336" t="s">
        <v>16</v>
      </c>
      <c r="F21" s="843">
        <v>3</v>
      </c>
      <c r="G21" s="979"/>
      <c r="H21" s="289"/>
      <c r="I21" s="289"/>
      <c r="J21" s="339"/>
      <c r="K21" s="293">
        <f t="shared" si="14"/>
        <v>0</v>
      </c>
      <c r="L21" s="979"/>
      <c r="M21" s="289"/>
      <c r="N21" s="289"/>
      <c r="O21" s="339"/>
      <c r="P21" s="293">
        <f t="shared" si="15"/>
        <v>0</v>
      </c>
      <c r="Q21" s="979"/>
      <c r="R21" s="289"/>
      <c r="S21" s="289"/>
      <c r="T21" s="339"/>
      <c r="U21" s="293">
        <f t="shared" si="16"/>
        <v>0</v>
      </c>
      <c r="V21" s="979"/>
      <c r="W21" s="289"/>
      <c r="X21" s="289"/>
      <c r="Y21" s="339"/>
      <c r="Z21" s="293">
        <f t="shared" si="17"/>
        <v>0</v>
      </c>
      <c r="AA21" s="979"/>
      <c r="AB21" s="289"/>
      <c r="AC21" s="289"/>
      <c r="AD21" s="339"/>
      <c r="AE21" s="293">
        <f t="shared" si="18"/>
        <v>0</v>
      </c>
      <c r="AF21" s="979"/>
      <c r="AG21" s="289"/>
      <c r="AH21" s="289"/>
      <c r="AI21" s="339"/>
      <c r="AJ21" s="293">
        <f t="shared" si="19"/>
        <v>0</v>
      </c>
      <c r="AK21" s="979"/>
      <c r="AL21" s="289"/>
      <c r="AM21" s="289"/>
      <c r="AN21" s="339"/>
      <c r="AO21" s="293">
        <f t="shared" si="20"/>
        <v>0</v>
      </c>
      <c r="AP21" s="979"/>
      <c r="AQ21" s="289"/>
      <c r="AR21" s="289"/>
      <c r="AS21" s="339"/>
      <c r="AT21" s="293">
        <f t="shared" si="21"/>
        <v>0</v>
      </c>
      <c r="AU21" s="979"/>
      <c r="AV21" s="289"/>
      <c r="AW21" s="289"/>
      <c r="AX21" s="339"/>
      <c r="AY21" s="293">
        <f t="shared" si="22"/>
        <v>0</v>
      </c>
      <c r="AZ21" s="979"/>
      <c r="BA21" s="289"/>
      <c r="BB21" s="289"/>
      <c r="BC21" s="339"/>
      <c r="BD21" s="293">
        <f t="shared" si="23"/>
        <v>0</v>
      </c>
      <c r="BE21" s="979"/>
      <c r="BF21" s="289"/>
      <c r="BG21" s="289"/>
      <c r="BH21" s="339"/>
      <c r="BI21" s="293">
        <f t="shared" si="24"/>
        <v>0</v>
      </c>
      <c r="BJ21" s="979"/>
      <c r="BK21" s="289"/>
      <c r="BL21" s="289"/>
      <c r="BM21" s="339"/>
      <c r="BN21" s="293">
        <f t="shared" si="25"/>
        <v>0</v>
      </c>
      <c r="BO21" s="979"/>
      <c r="BP21" s="289"/>
      <c r="BQ21" s="289"/>
      <c r="BR21" s="339"/>
      <c r="BS21" s="293">
        <f t="shared" si="26"/>
        <v>0</v>
      </c>
      <c r="BT21" s="979"/>
      <c r="BU21" s="289"/>
      <c r="BV21" s="289"/>
      <c r="BW21" s="339"/>
      <c r="BX21" s="293">
        <f t="shared" si="27"/>
        <v>0</v>
      </c>
      <c r="BY21" s="272"/>
      <c r="BZ21" s="943"/>
      <c r="CA21" s="944"/>
    </row>
    <row r="22" spans="2:79" x14ac:dyDescent="0.2">
      <c r="B22" s="373">
        <v>5.8</v>
      </c>
      <c r="C22" s="378"/>
      <c r="D22" s="335"/>
      <c r="E22" s="336" t="s">
        <v>16</v>
      </c>
      <c r="F22" s="843">
        <v>3</v>
      </c>
      <c r="G22" s="979"/>
      <c r="H22" s="289"/>
      <c r="I22" s="289"/>
      <c r="J22" s="339"/>
      <c r="K22" s="293">
        <f t="shared" si="14"/>
        <v>0</v>
      </c>
      <c r="L22" s="979"/>
      <c r="M22" s="289"/>
      <c r="N22" s="289"/>
      <c r="O22" s="339"/>
      <c r="P22" s="293">
        <f t="shared" si="15"/>
        <v>0</v>
      </c>
      <c r="Q22" s="979"/>
      <c r="R22" s="289"/>
      <c r="S22" s="289"/>
      <c r="T22" s="339"/>
      <c r="U22" s="293">
        <f t="shared" si="16"/>
        <v>0</v>
      </c>
      <c r="V22" s="979"/>
      <c r="W22" s="289"/>
      <c r="X22" s="289"/>
      <c r="Y22" s="339"/>
      <c r="Z22" s="293">
        <f t="shared" si="17"/>
        <v>0</v>
      </c>
      <c r="AA22" s="979"/>
      <c r="AB22" s="289"/>
      <c r="AC22" s="289"/>
      <c r="AD22" s="339"/>
      <c r="AE22" s="293">
        <f t="shared" si="18"/>
        <v>0</v>
      </c>
      <c r="AF22" s="979"/>
      <c r="AG22" s="289"/>
      <c r="AH22" s="289"/>
      <c r="AI22" s="339"/>
      <c r="AJ22" s="293">
        <f t="shared" si="19"/>
        <v>0</v>
      </c>
      <c r="AK22" s="979"/>
      <c r="AL22" s="289"/>
      <c r="AM22" s="289"/>
      <c r="AN22" s="339"/>
      <c r="AO22" s="293">
        <f t="shared" si="20"/>
        <v>0</v>
      </c>
      <c r="AP22" s="979"/>
      <c r="AQ22" s="289"/>
      <c r="AR22" s="289"/>
      <c r="AS22" s="339"/>
      <c r="AT22" s="293">
        <f t="shared" si="21"/>
        <v>0</v>
      </c>
      <c r="AU22" s="979"/>
      <c r="AV22" s="289"/>
      <c r="AW22" s="289"/>
      <c r="AX22" s="339"/>
      <c r="AY22" s="293">
        <f t="shared" si="22"/>
        <v>0</v>
      </c>
      <c r="AZ22" s="979"/>
      <c r="BA22" s="289"/>
      <c r="BB22" s="289"/>
      <c r="BC22" s="339"/>
      <c r="BD22" s="293">
        <f t="shared" si="23"/>
        <v>0</v>
      </c>
      <c r="BE22" s="979"/>
      <c r="BF22" s="289"/>
      <c r="BG22" s="289"/>
      <c r="BH22" s="339"/>
      <c r="BI22" s="293">
        <f t="shared" si="24"/>
        <v>0</v>
      </c>
      <c r="BJ22" s="979"/>
      <c r="BK22" s="289"/>
      <c r="BL22" s="289"/>
      <c r="BM22" s="339"/>
      <c r="BN22" s="293">
        <f t="shared" si="25"/>
        <v>0</v>
      </c>
      <c r="BO22" s="979"/>
      <c r="BP22" s="289"/>
      <c r="BQ22" s="289"/>
      <c r="BR22" s="339"/>
      <c r="BS22" s="293">
        <f t="shared" si="26"/>
        <v>0</v>
      </c>
      <c r="BT22" s="979"/>
      <c r="BU22" s="289"/>
      <c r="BV22" s="289"/>
      <c r="BW22" s="339"/>
      <c r="BX22" s="293">
        <f t="shared" si="27"/>
        <v>0</v>
      </c>
      <c r="BY22" s="272"/>
      <c r="BZ22" s="943"/>
      <c r="CA22" s="944"/>
    </row>
    <row r="23" spans="2:79" x14ac:dyDescent="0.2">
      <c r="B23" s="373">
        <v>5.9</v>
      </c>
      <c r="C23" s="378"/>
      <c r="D23" s="335"/>
      <c r="E23" s="336" t="s">
        <v>16</v>
      </c>
      <c r="F23" s="843">
        <v>3</v>
      </c>
      <c r="G23" s="979"/>
      <c r="H23" s="289"/>
      <c r="I23" s="289"/>
      <c r="J23" s="339"/>
      <c r="K23" s="293">
        <f t="shared" si="14"/>
        <v>0</v>
      </c>
      <c r="L23" s="979"/>
      <c r="M23" s="289"/>
      <c r="N23" s="289"/>
      <c r="O23" s="339"/>
      <c r="P23" s="293">
        <f t="shared" si="15"/>
        <v>0</v>
      </c>
      <c r="Q23" s="979"/>
      <c r="R23" s="289"/>
      <c r="S23" s="289"/>
      <c r="T23" s="339"/>
      <c r="U23" s="293">
        <f t="shared" si="16"/>
        <v>0</v>
      </c>
      <c r="V23" s="979"/>
      <c r="W23" s="289"/>
      <c r="X23" s="289"/>
      <c r="Y23" s="339"/>
      <c r="Z23" s="293">
        <f t="shared" si="17"/>
        <v>0</v>
      </c>
      <c r="AA23" s="979"/>
      <c r="AB23" s="289"/>
      <c r="AC23" s="289"/>
      <c r="AD23" s="339"/>
      <c r="AE23" s="293">
        <f t="shared" si="18"/>
        <v>0</v>
      </c>
      <c r="AF23" s="979"/>
      <c r="AG23" s="289"/>
      <c r="AH23" s="289"/>
      <c r="AI23" s="339"/>
      <c r="AJ23" s="293">
        <f t="shared" si="19"/>
        <v>0</v>
      </c>
      <c r="AK23" s="979"/>
      <c r="AL23" s="289"/>
      <c r="AM23" s="289"/>
      <c r="AN23" s="339"/>
      <c r="AO23" s="293">
        <f t="shared" si="20"/>
        <v>0</v>
      </c>
      <c r="AP23" s="979"/>
      <c r="AQ23" s="289"/>
      <c r="AR23" s="289"/>
      <c r="AS23" s="339"/>
      <c r="AT23" s="293">
        <f t="shared" si="21"/>
        <v>0</v>
      </c>
      <c r="AU23" s="979"/>
      <c r="AV23" s="289"/>
      <c r="AW23" s="289"/>
      <c r="AX23" s="339"/>
      <c r="AY23" s="293">
        <f t="shared" si="22"/>
        <v>0</v>
      </c>
      <c r="AZ23" s="979"/>
      <c r="BA23" s="289"/>
      <c r="BB23" s="289"/>
      <c r="BC23" s="339"/>
      <c r="BD23" s="293">
        <f t="shared" si="23"/>
        <v>0</v>
      </c>
      <c r="BE23" s="979"/>
      <c r="BF23" s="289"/>
      <c r="BG23" s="289"/>
      <c r="BH23" s="339"/>
      <c r="BI23" s="293">
        <f t="shared" si="24"/>
        <v>0</v>
      </c>
      <c r="BJ23" s="979"/>
      <c r="BK23" s="289"/>
      <c r="BL23" s="289"/>
      <c r="BM23" s="339"/>
      <c r="BN23" s="293">
        <f t="shared" si="25"/>
        <v>0</v>
      </c>
      <c r="BO23" s="979"/>
      <c r="BP23" s="289"/>
      <c r="BQ23" s="289"/>
      <c r="BR23" s="339"/>
      <c r="BS23" s="293">
        <f t="shared" si="26"/>
        <v>0</v>
      </c>
      <c r="BT23" s="979"/>
      <c r="BU23" s="289"/>
      <c r="BV23" s="289"/>
      <c r="BW23" s="339"/>
      <c r="BX23" s="293">
        <f t="shared" si="27"/>
        <v>0</v>
      </c>
      <c r="BY23" s="272"/>
      <c r="BZ23" s="943"/>
      <c r="CA23" s="944"/>
    </row>
    <row r="24" spans="2:79" x14ac:dyDescent="0.2">
      <c r="B24" s="1114">
        <v>5.0999999999999996</v>
      </c>
      <c r="C24" s="378"/>
      <c r="D24" s="335"/>
      <c r="E24" s="336" t="s">
        <v>16</v>
      </c>
      <c r="F24" s="843">
        <v>3</v>
      </c>
      <c r="G24" s="979"/>
      <c r="H24" s="289"/>
      <c r="I24" s="289"/>
      <c r="J24" s="339"/>
      <c r="K24" s="293">
        <f t="shared" si="14"/>
        <v>0</v>
      </c>
      <c r="L24" s="979"/>
      <c r="M24" s="289"/>
      <c r="N24" s="289"/>
      <c r="O24" s="339"/>
      <c r="P24" s="293">
        <f t="shared" si="15"/>
        <v>0</v>
      </c>
      <c r="Q24" s="979"/>
      <c r="R24" s="289"/>
      <c r="S24" s="289"/>
      <c r="T24" s="339"/>
      <c r="U24" s="293">
        <f t="shared" si="16"/>
        <v>0</v>
      </c>
      <c r="V24" s="979"/>
      <c r="W24" s="289"/>
      <c r="X24" s="289"/>
      <c r="Y24" s="339"/>
      <c r="Z24" s="293">
        <f t="shared" si="17"/>
        <v>0</v>
      </c>
      <c r="AA24" s="979"/>
      <c r="AB24" s="289"/>
      <c r="AC24" s="289"/>
      <c r="AD24" s="339"/>
      <c r="AE24" s="293">
        <f t="shared" si="18"/>
        <v>0</v>
      </c>
      <c r="AF24" s="979"/>
      <c r="AG24" s="289"/>
      <c r="AH24" s="289"/>
      <c r="AI24" s="339"/>
      <c r="AJ24" s="293">
        <f t="shared" si="19"/>
        <v>0</v>
      </c>
      <c r="AK24" s="979"/>
      <c r="AL24" s="289"/>
      <c r="AM24" s="289"/>
      <c r="AN24" s="339"/>
      <c r="AO24" s="293">
        <f t="shared" si="20"/>
        <v>0</v>
      </c>
      <c r="AP24" s="979"/>
      <c r="AQ24" s="289"/>
      <c r="AR24" s="289"/>
      <c r="AS24" s="339"/>
      <c r="AT24" s="293">
        <f t="shared" si="21"/>
        <v>0</v>
      </c>
      <c r="AU24" s="979"/>
      <c r="AV24" s="289"/>
      <c r="AW24" s="289"/>
      <c r="AX24" s="339"/>
      <c r="AY24" s="293">
        <f t="shared" si="22"/>
        <v>0</v>
      </c>
      <c r="AZ24" s="979"/>
      <c r="BA24" s="289"/>
      <c r="BB24" s="289"/>
      <c r="BC24" s="339"/>
      <c r="BD24" s="293">
        <f t="shared" si="23"/>
        <v>0</v>
      </c>
      <c r="BE24" s="979"/>
      <c r="BF24" s="289"/>
      <c r="BG24" s="289"/>
      <c r="BH24" s="339"/>
      <c r="BI24" s="293">
        <f t="shared" si="24"/>
        <v>0</v>
      </c>
      <c r="BJ24" s="979"/>
      <c r="BK24" s="289"/>
      <c r="BL24" s="289"/>
      <c r="BM24" s="339"/>
      <c r="BN24" s="293">
        <f t="shared" si="25"/>
        <v>0</v>
      </c>
      <c r="BO24" s="979"/>
      <c r="BP24" s="289"/>
      <c r="BQ24" s="289"/>
      <c r="BR24" s="339"/>
      <c r="BS24" s="293">
        <f t="shared" si="26"/>
        <v>0</v>
      </c>
      <c r="BT24" s="979"/>
      <c r="BU24" s="289"/>
      <c r="BV24" s="289"/>
      <c r="BW24" s="339"/>
      <c r="BX24" s="293">
        <f t="shared" si="27"/>
        <v>0</v>
      </c>
      <c r="BY24" s="272"/>
      <c r="BZ24" s="943"/>
      <c r="CA24" s="944"/>
    </row>
    <row r="25" spans="2:79" x14ac:dyDescent="0.2">
      <c r="B25" s="373">
        <v>5.1100000000000003</v>
      </c>
      <c r="C25" s="378"/>
      <c r="D25" s="335"/>
      <c r="E25" s="336" t="s">
        <v>16</v>
      </c>
      <c r="F25" s="843">
        <v>3</v>
      </c>
      <c r="G25" s="979"/>
      <c r="H25" s="289"/>
      <c r="I25" s="289"/>
      <c r="J25" s="339"/>
      <c r="K25" s="293">
        <f t="shared" si="14"/>
        <v>0</v>
      </c>
      <c r="L25" s="979"/>
      <c r="M25" s="289"/>
      <c r="N25" s="289"/>
      <c r="O25" s="339"/>
      <c r="P25" s="293">
        <f t="shared" si="15"/>
        <v>0</v>
      </c>
      <c r="Q25" s="979"/>
      <c r="R25" s="289"/>
      <c r="S25" s="289"/>
      <c r="T25" s="339"/>
      <c r="U25" s="293">
        <f t="shared" si="16"/>
        <v>0</v>
      </c>
      <c r="V25" s="979"/>
      <c r="W25" s="289"/>
      <c r="X25" s="289"/>
      <c r="Y25" s="339"/>
      <c r="Z25" s="293">
        <f t="shared" si="17"/>
        <v>0</v>
      </c>
      <c r="AA25" s="979"/>
      <c r="AB25" s="289"/>
      <c r="AC25" s="289"/>
      <c r="AD25" s="339"/>
      <c r="AE25" s="293">
        <f t="shared" si="18"/>
        <v>0</v>
      </c>
      <c r="AF25" s="979"/>
      <c r="AG25" s="289"/>
      <c r="AH25" s="289"/>
      <c r="AI25" s="339"/>
      <c r="AJ25" s="293">
        <f t="shared" si="19"/>
        <v>0</v>
      </c>
      <c r="AK25" s="979"/>
      <c r="AL25" s="289"/>
      <c r="AM25" s="289"/>
      <c r="AN25" s="339"/>
      <c r="AO25" s="293">
        <f t="shared" si="20"/>
        <v>0</v>
      </c>
      <c r="AP25" s="979"/>
      <c r="AQ25" s="289"/>
      <c r="AR25" s="289"/>
      <c r="AS25" s="339"/>
      <c r="AT25" s="293">
        <f t="shared" si="21"/>
        <v>0</v>
      </c>
      <c r="AU25" s="979"/>
      <c r="AV25" s="289"/>
      <c r="AW25" s="289"/>
      <c r="AX25" s="339"/>
      <c r="AY25" s="293">
        <f t="shared" si="22"/>
        <v>0</v>
      </c>
      <c r="AZ25" s="979"/>
      <c r="BA25" s="289"/>
      <c r="BB25" s="289"/>
      <c r="BC25" s="339"/>
      <c r="BD25" s="293">
        <f t="shared" si="23"/>
        <v>0</v>
      </c>
      <c r="BE25" s="979"/>
      <c r="BF25" s="289"/>
      <c r="BG25" s="289"/>
      <c r="BH25" s="339"/>
      <c r="BI25" s="293">
        <f t="shared" si="24"/>
        <v>0</v>
      </c>
      <c r="BJ25" s="979"/>
      <c r="BK25" s="289"/>
      <c r="BL25" s="289"/>
      <c r="BM25" s="339"/>
      <c r="BN25" s="293">
        <f t="shared" si="25"/>
        <v>0</v>
      </c>
      <c r="BO25" s="979"/>
      <c r="BP25" s="289"/>
      <c r="BQ25" s="289"/>
      <c r="BR25" s="339"/>
      <c r="BS25" s="293">
        <f t="shared" si="26"/>
        <v>0</v>
      </c>
      <c r="BT25" s="979"/>
      <c r="BU25" s="289"/>
      <c r="BV25" s="289"/>
      <c r="BW25" s="339"/>
      <c r="BX25" s="293">
        <f t="shared" si="27"/>
        <v>0</v>
      </c>
      <c r="BY25" s="272"/>
      <c r="BZ25" s="943"/>
      <c r="CA25" s="944"/>
    </row>
    <row r="26" spans="2:79" x14ac:dyDescent="0.2">
      <c r="B26" s="373">
        <v>5.12</v>
      </c>
      <c r="C26" s="378"/>
      <c r="D26" s="335"/>
      <c r="E26" s="336" t="s">
        <v>16</v>
      </c>
      <c r="F26" s="843">
        <v>3</v>
      </c>
      <c r="G26" s="979"/>
      <c r="H26" s="289"/>
      <c r="I26" s="289"/>
      <c r="J26" s="339"/>
      <c r="K26" s="293">
        <f t="shared" si="14"/>
        <v>0</v>
      </c>
      <c r="L26" s="979"/>
      <c r="M26" s="289"/>
      <c r="N26" s="289"/>
      <c r="O26" s="339"/>
      <c r="P26" s="293">
        <f t="shared" si="15"/>
        <v>0</v>
      </c>
      <c r="Q26" s="979"/>
      <c r="R26" s="289"/>
      <c r="S26" s="289"/>
      <c r="T26" s="339"/>
      <c r="U26" s="293">
        <f t="shared" si="16"/>
        <v>0</v>
      </c>
      <c r="V26" s="979"/>
      <c r="W26" s="289"/>
      <c r="X26" s="289"/>
      <c r="Y26" s="339"/>
      <c r="Z26" s="293">
        <f t="shared" si="17"/>
        <v>0</v>
      </c>
      <c r="AA26" s="979"/>
      <c r="AB26" s="289"/>
      <c r="AC26" s="289"/>
      <c r="AD26" s="339"/>
      <c r="AE26" s="293">
        <f t="shared" si="18"/>
        <v>0</v>
      </c>
      <c r="AF26" s="979"/>
      <c r="AG26" s="289"/>
      <c r="AH26" s="289"/>
      <c r="AI26" s="339"/>
      <c r="AJ26" s="293">
        <f t="shared" si="19"/>
        <v>0</v>
      </c>
      <c r="AK26" s="979"/>
      <c r="AL26" s="289"/>
      <c r="AM26" s="289"/>
      <c r="AN26" s="339"/>
      <c r="AO26" s="293">
        <f t="shared" si="20"/>
        <v>0</v>
      </c>
      <c r="AP26" s="979"/>
      <c r="AQ26" s="289"/>
      <c r="AR26" s="289"/>
      <c r="AS26" s="339"/>
      <c r="AT26" s="293">
        <f t="shared" si="21"/>
        <v>0</v>
      </c>
      <c r="AU26" s="979"/>
      <c r="AV26" s="289"/>
      <c r="AW26" s="289"/>
      <c r="AX26" s="339"/>
      <c r="AY26" s="293">
        <f t="shared" si="22"/>
        <v>0</v>
      </c>
      <c r="AZ26" s="979"/>
      <c r="BA26" s="289"/>
      <c r="BB26" s="289"/>
      <c r="BC26" s="339"/>
      <c r="BD26" s="293">
        <f t="shared" si="23"/>
        <v>0</v>
      </c>
      <c r="BE26" s="979"/>
      <c r="BF26" s="289"/>
      <c r="BG26" s="289"/>
      <c r="BH26" s="339"/>
      <c r="BI26" s="293">
        <f t="shared" si="24"/>
        <v>0</v>
      </c>
      <c r="BJ26" s="979"/>
      <c r="BK26" s="289"/>
      <c r="BL26" s="289"/>
      <c r="BM26" s="339"/>
      <c r="BN26" s="293">
        <f t="shared" si="25"/>
        <v>0</v>
      </c>
      <c r="BO26" s="979"/>
      <c r="BP26" s="289"/>
      <c r="BQ26" s="289"/>
      <c r="BR26" s="339"/>
      <c r="BS26" s="293">
        <f t="shared" si="26"/>
        <v>0</v>
      </c>
      <c r="BT26" s="979"/>
      <c r="BU26" s="289"/>
      <c r="BV26" s="289"/>
      <c r="BW26" s="339"/>
      <c r="BX26" s="293">
        <f t="shared" si="27"/>
        <v>0</v>
      </c>
      <c r="BY26" s="272"/>
      <c r="BZ26" s="943"/>
      <c r="CA26" s="944"/>
    </row>
    <row r="27" spans="2:79" x14ac:dyDescent="0.2">
      <c r="B27" s="373">
        <v>5.13</v>
      </c>
      <c r="C27" s="378"/>
      <c r="D27" s="792"/>
      <c r="E27" s="336" t="s">
        <v>16</v>
      </c>
      <c r="F27" s="843">
        <v>3</v>
      </c>
      <c r="G27" s="980"/>
      <c r="H27" s="793"/>
      <c r="I27" s="793"/>
      <c r="J27" s="794"/>
      <c r="K27" s="795">
        <f t="shared" si="14"/>
        <v>0</v>
      </c>
      <c r="L27" s="980"/>
      <c r="M27" s="793"/>
      <c r="N27" s="793"/>
      <c r="O27" s="794"/>
      <c r="P27" s="795">
        <f t="shared" si="15"/>
        <v>0</v>
      </c>
      <c r="Q27" s="980"/>
      <c r="R27" s="793"/>
      <c r="S27" s="793"/>
      <c r="T27" s="794"/>
      <c r="U27" s="795">
        <f t="shared" si="16"/>
        <v>0</v>
      </c>
      <c r="V27" s="980"/>
      <c r="W27" s="793"/>
      <c r="X27" s="793"/>
      <c r="Y27" s="794"/>
      <c r="Z27" s="795">
        <f t="shared" si="17"/>
        <v>0</v>
      </c>
      <c r="AA27" s="980"/>
      <c r="AB27" s="793"/>
      <c r="AC27" s="793"/>
      <c r="AD27" s="794"/>
      <c r="AE27" s="795">
        <f t="shared" si="18"/>
        <v>0</v>
      </c>
      <c r="AF27" s="980"/>
      <c r="AG27" s="793"/>
      <c r="AH27" s="793"/>
      <c r="AI27" s="794"/>
      <c r="AJ27" s="795">
        <f t="shared" si="19"/>
        <v>0</v>
      </c>
      <c r="AK27" s="980"/>
      <c r="AL27" s="793"/>
      <c r="AM27" s="793"/>
      <c r="AN27" s="794"/>
      <c r="AO27" s="795">
        <f t="shared" si="20"/>
        <v>0</v>
      </c>
      <c r="AP27" s="980"/>
      <c r="AQ27" s="793"/>
      <c r="AR27" s="793"/>
      <c r="AS27" s="794"/>
      <c r="AT27" s="795">
        <f t="shared" si="21"/>
        <v>0</v>
      </c>
      <c r="AU27" s="980"/>
      <c r="AV27" s="793"/>
      <c r="AW27" s="793"/>
      <c r="AX27" s="794"/>
      <c r="AY27" s="795">
        <f t="shared" si="22"/>
        <v>0</v>
      </c>
      <c r="AZ27" s="980"/>
      <c r="BA27" s="793"/>
      <c r="BB27" s="793"/>
      <c r="BC27" s="794"/>
      <c r="BD27" s="795">
        <f t="shared" si="23"/>
        <v>0</v>
      </c>
      <c r="BE27" s="980"/>
      <c r="BF27" s="793"/>
      <c r="BG27" s="793"/>
      <c r="BH27" s="794"/>
      <c r="BI27" s="795">
        <f t="shared" si="24"/>
        <v>0</v>
      </c>
      <c r="BJ27" s="980"/>
      <c r="BK27" s="793"/>
      <c r="BL27" s="793"/>
      <c r="BM27" s="794"/>
      <c r="BN27" s="795">
        <f t="shared" si="25"/>
        <v>0</v>
      </c>
      <c r="BO27" s="980"/>
      <c r="BP27" s="793"/>
      <c r="BQ27" s="793"/>
      <c r="BR27" s="794"/>
      <c r="BS27" s="795">
        <f t="shared" si="26"/>
        <v>0</v>
      </c>
      <c r="BT27" s="980"/>
      <c r="BU27" s="793"/>
      <c r="BV27" s="793"/>
      <c r="BW27" s="794"/>
      <c r="BX27" s="795">
        <f t="shared" si="27"/>
        <v>0</v>
      </c>
      <c r="BY27" s="272"/>
      <c r="BZ27" s="963"/>
      <c r="CA27" s="964"/>
    </row>
    <row r="28" spans="2:79" x14ac:dyDescent="0.2">
      <c r="B28" s="373">
        <v>5.14</v>
      </c>
      <c r="C28" s="378"/>
      <c r="D28" s="792"/>
      <c r="E28" s="336" t="s">
        <v>16</v>
      </c>
      <c r="F28" s="843">
        <v>3</v>
      </c>
      <c r="G28" s="980"/>
      <c r="H28" s="793"/>
      <c r="I28" s="793"/>
      <c r="J28" s="794"/>
      <c r="K28" s="795">
        <f t="shared" si="14"/>
        <v>0</v>
      </c>
      <c r="L28" s="980"/>
      <c r="M28" s="793"/>
      <c r="N28" s="793"/>
      <c r="O28" s="794"/>
      <c r="P28" s="795">
        <f t="shared" si="15"/>
        <v>0</v>
      </c>
      <c r="Q28" s="980"/>
      <c r="R28" s="793"/>
      <c r="S28" s="793"/>
      <c r="T28" s="794"/>
      <c r="U28" s="795">
        <f t="shared" si="16"/>
        <v>0</v>
      </c>
      <c r="V28" s="980"/>
      <c r="W28" s="793"/>
      <c r="X28" s="793"/>
      <c r="Y28" s="794"/>
      <c r="Z28" s="795">
        <f t="shared" si="17"/>
        <v>0</v>
      </c>
      <c r="AA28" s="980"/>
      <c r="AB28" s="793"/>
      <c r="AC28" s="793"/>
      <c r="AD28" s="794"/>
      <c r="AE28" s="795">
        <f t="shared" si="18"/>
        <v>0</v>
      </c>
      <c r="AF28" s="980"/>
      <c r="AG28" s="793"/>
      <c r="AH28" s="793"/>
      <c r="AI28" s="794"/>
      <c r="AJ28" s="795">
        <f t="shared" si="19"/>
        <v>0</v>
      </c>
      <c r="AK28" s="980"/>
      <c r="AL28" s="793"/>
      <c r="AM28" s="793"/>
      <c r="AN28" s="794"/>
      <c r="AO28" s="795">
        <f t="shared" si="20"/>
        <v>0</v>
      </c>
      <c r="AP28" s="980"/>
      <c r="AQ28" s="793"/>
      <c r="AR28" s="793"/>
      <c r="AS28" s="794"/>
      <c r="AT28" s="795">
        <f t="shared" si="21"/>
        <v>0</v>
      </c>
      <c r="AU28" s="980"/>
      <c r="AV28" s="793"/>
      <c r="AW28" s="793"/>
      <c r="AX28" s="794"/>
      <c r="AY28" s="795">
        <f t="shared" si="22"/>
        <v>0</v>
      </c>
      <c r="AZ28" s="980"/>
      <c r="BA28" s="793"/>
      <c r="BB28" s="793"/>
      <c r="BC28" s="794"/>
      <c r="BD28" s="795">
        <f t="shared" si="23"/>
        <v>0</v>
      </c>
      <c r="BE28" s="980"/>
      <c r="BF28" s="793"/>
      <c r="BG28" s="793"/>
      <c r="BH28" s="794"/>
      <c r="BI28" s="795">
        <f t="shared" si="24"/>
        <v>0</v>
      </c>
      <c r="BJ28" s="980"/>
      <c r="BK28" s="793"/>
      <c r="BL28" s="793"/>
      <c r="BM28" s="794"/>
      <c r="BN28" s="795">
        <f t="shared" si="25"/>
        <v>0</v>
      </c>
      <c r="BO28" s="980"/>
      <c r="BP28" s="793"/>
      <c r="BQ28" s="793"/>
      <c r="BR28" s="794"/>
      <c r="BS28" s="795">
        <f t="shared" si="26"/>
        <v>0</v>
      </c>
      <c r="BT28" s="980"/>
      <c r="BU28" s="793"/>
      <c r="BV28" s="793"/>
      <c r="BW28" s="794"/>
      <c r="BX28" s="795">
        <f t="shared" si="27"/>
        <v>0</v>
      </c>
      <c r="BY28" s="272"/>
      <c r="BZ28" s="963"/>
      <c r="CA28" s="964"/>
    </row>
    <row r="29" spans="2:79" x14ac:dyDescent="0.2">
      <c r="B29" s="373">
        <v>5.15</v>
      </c>
      <c r="C29" s="378"/>
      <c r="D29" s="792"/>
      <c r="E29" s="336" t="s">
        <v>16</v>
      </c>
      <c r="F29" s="843">
        <v>3</v>
      </c>
      <c r="G29" s="980"/>
      <c r="H29" s="793"/>
      <c r="I29" s="793"/>
      <c r="J29" s="794"/>
      <c r="K29" s="795">
        <f t="shared" si="14"/>
        <v>0</v>
      </c>
      <c r="L29" s="980"/>
      <c r="M29" s="793"/>
      <c r="N29" s="793"/>
      <c r="O29" s="794"/>
      <c r="P29" s="795">
        <f t="shared" si="15"/>
        <v>0</v>
      </c>
      <c r="Q29" s="980"/>
      <c r="R29" s="793"/>
      <c r="S29" s="793"/>
      <c r="T29" s="794"/>
      <c r="U29" s="795">
        <f t="shared" si="16"/>
        <v>0</v>
      </c>
      <c r="V29" s="980"/>
      <c r="W29" s="793"/>
      <c r="X29" s="793"/>
      <c r="Y29" s="794"/>
      <c r="Z29" s="795">
        <f t="shared" si="17"/>
        <v>0</v>
      </c>
      <c r="AA29" s="980"/>
      <c r="AB29" s="793"/>
      <c r="AC29" s="793"/>
      <c r="AD29" s="794"/>
      <c r="AE29" s="795">
        <f t="shared" si="18"/>
        <v>0</v>
      </c>
      <c r="AF29" s="980"/>
      <c r="AG29" s="793"/>
      <c r="AH29" s="793"/>
      <c r="AI29" s="794"/>
      <c r="AJ29" s="795">
        <f t="shared" si="19"/>
        <v>0</v>
      </c>
      <c r="AK29" s="980"/>
      <c r="AL29" s="793"/>
      <c r="AM29" s="793"/>
      <c r="AN29" s="794"/>
      <c r="AO29" s="795">
        <f t="shared" si="20"/>
        <v>0</v>
      </c>
      <c r="AP29" s="980"/>
      <c r="AQ29" s="793"/>
      <c r="AR29" s="793"/>
      <c r="AS29" s="794"/>
      <c r="AT29" s="795">
        <f t="shared" si="21"/>
        <v>0</v>
      </c>
      <c r="AU29" s="980"/>
      <c r="AV29" s="793"/>
      <c r="AW29" s="793"/>
      <c r="AX29" s="794"/>
      <c r="AY29" s="795">
        <f t="shared" si="22"/>
        <v>0</v>
      </c>
      <c r="AZ29" s="980"/>
      <c r="BA29" s="793"/>
      <c r="BB29" s="793"/>
      <c r="BC29" s="794"/>
      <c r="BD29" s="795">
        <f t="shared" si="23"/>
        <v>0</v>
      </c>
      <c r="BE29" s="980"/>
      <c r="BF29" s="793"/>
      <c r="BG29" s="793"/>
      <c r="BH29" s="794"/>
      <c r="BI29" s="795">
        <f t="shared" si="24"/>
        <v>0</v>
      </c>
      <c r="BJ29" s="980"/>
      <c r="BK29" s="793"/>
      <c r="BL29" s="793"/>
      <c r="BM29" s="794"/>
      <c r="BN29" s="795">
        <f t="shared" si="25"/>
        <v>0</v>
      </c>
      <c r="BO29" s="980"/>
      <c r="BP29" s="793"/>
      <c r="BQ29" s="793"/>
      <c r="BR29" s="794"/>
      <c r="BS29" s="795">
        <f t="shared" si="26"/>
        <v>0</v>
      </c>
      <c r="BT29" s="980"/>
      <c r="BU29" s="793"/>
      <c r="BV29" s="793"/>
      <c r="BW29" s="794"/>
      <c r="BX29" s="795">
        <f t="shared" si="27"/>
        <v>0</v>
      </c>
      <c r="BY29" s="272"/>
      <c r="BZ29" s="963"/>
      <c r="CA29" s="964"/>
    </row>
    <row r="30" spans="2:79" x14ac:dyDescent="0.2">
      <c r="B30" s="373">
        <v>5.16</v>
      </c>
      <c r="C30" s="378"/>
      <c r="D30" s="792"/>
      <c r="E30" s="336" t="s">
        <v>16</v>
      </c>
      <c r="F30" s="843">
        <v>3</v>
      </c>
      <c r="G30" s="980"/>
      <c r="H30" s="793"/>
      <c r="I30" s="793"/>
      <c r="J30" s="794"/>
      <c r="K30" s="795">
        <f t="shared" si="14"/>
        <v>0</v>
      </c>
      <c r="L30" s="980"/>
      <c r="M30" s="793"/>
      <c r="N30" s="793"/>
      <c r="O30" s="794"/>
      <c r="P30" s="795">
        <f t="shared" si="15"/>
        <v>0</v>
      </c>
      <c r="Q30" s="980"/>
      <c r="R30" s="793"/>
      <c r="S30" s="793"/>
      <c r="T30" s="794"/>
      <c r="U30" s="795">
        <f t="shared" si="16"/>
        <v>0</v>
      </c>
      <c r="V30" s="980"/>
      <c r="W30" s="793"/>
      <c r="X30" s="793"/>
      <c r="Y30" s="794"/>
      <c r="Z30" s="795">
        <f t="shared" si="17"/>
        <v>0</v>
      </c>
      <c r="AA30" s="980"/>
      <c r="AB30" s="793"/>
      <c r="AC30" s="793"/>
      <c r="AD30" s="794"/>
      <c r="AE30" s="795">
        <f t="shared" si="18"/>
        <v>0</v>
      </c>
      <c r="AF30" s="980"/>
      <c r="AG30" s="793"/>
      <c r="AH30" s="793"/>
      <c r="AI30" s="794"/>
      <c r="AJ30" s="795">
        <f t="shared" si="19"/>
        <v>0</v>
      </c>
      <c r="AK30" s="980"/>
      <c r="AL30" s="793"/>
      <c r="AM30" s="793"/>
      <c r="AN30" s="794"/>
      <c r="AO30" s="795">
        <f t="shared" si="20"/>
        <v>0</v>
      </c>
      <c r="AP30" s="980"/>
      <c r="AQ30" s="793"/>
      <c r="AR30" s="793"/>
      <c r="AS30" s="794"/>
      <c r="AT30" s="795">
        <f t="shared" si="21"/>
        <v>0</v>
      </c>
      <c r="AU30" s="980"/>
      <c r="AV30" s="793"/>
      <c r="AW30" s="793"/>
      <c r="AX30" s="794"/>
      <c r="AY30" s="795">
        <f t="shared" si="22"/>
        <v>0</v>
      </c>
      <c r="AZ30" s="980"/>
      <c r="BA30" s="793"/>
      <c r="BB30" s="793"/>
      <c r="BC30" s="794"/>
      <c r="BD30" s="795">
        <f t="shared" si="23"/>
        <v>0</v>
      </c>
      <c r="BE30" s="980"/>
      <c r="BF30" s="793"/>
      <c r="BG30" s="793"/>
      <c r="BH30" s="794"/>
      <c r="BI30" s="795">
        <f t="shared" si="24"/>
        <v>0</v>
      </c>
      <c r="BJ30" s="980"/>
      <c r="BK30" s="793"/>
      <c r="BL30" s="793"/>
      <c r="BM30" s="794"/>
      <c r="BN30" s="795">
        <f t="shared" si="25"/>
        <v>0</v>
      </c>
      <c r="BO30" s="980"/>
      <c r="BP30" s="793"/>
      <c r="BQ30" s="793"/>
      <c r="BR30" s="794"/>
      <c r="BS30" s="795">
        <f t="shared" si="26"/>
        <v>0</v>
      </c>
      <c r="BT30" s="980"/>
      <c r="BU30" s="793"/>
      <c r="BV30" s="793"/>
      <c r="BW30" s="794"/>
      <c r="BX30" s="795">
        <f t="shared" si="27"/>
        <v>0</v>
      </c>
      <c r="BY30" s="272"/>
      <c r="BZ30" s="963"/>
      <c r="CA30" s="964"/>
    </row>
    <row r="31" spans="2:79" x14ac:dyDescent="0.2">
      <c r="B31" s="373">
        <v>5.17</v>
      </c>
      <c r="C31" s="378"/>
      <c r="D31" s="792"/>
      <c r="E31" s="336" t="s">
        <v>16</v>
      </c>
      <c r="F31" s="843">
        <v>3</v>
      </c>
      <c r="G31" s="980"/>
      <c r="H31" s="793"/>
      <c r="I31" s="793"/>
      <c r="J31" s="794"/>
      <c r="K31" s="795">
        <f t="shared" si="14"/>
        <v>0</v>
      </c>
      <c r="L31" s="980"/>
      <c r="M31" s="793"/>
      <c r="N31" s="793"/>
      <c r="O31" s="794"/>
      <c r="P31" s="795">
        <f t="shared" si="15"/>
        <v>0</v>
      </c>
      <c r="Q31" s="980"/>
      <c r="R31" s="793"/>
      <c r="S31" s="793"/>
      <c r="T31" s="794"/>
      <c r="U31" s="795">
        <f t="shared" si="16"/>
        <v>0</v>
      </c>
      <c r="V31" s="980"/>
      <c r="W31" s="793"/>
      <c r="X31" s="793"/>
      <c r="Y31" s="794"/>
      <c r="Z31" s="795">
        <f t="shared" si="17"/>
        <v>0</v>
      </c>
      <c r="AA31" s="980"/>
      <c r="AB31" s="793"/>
      <c r="AC31" s="793"/>
      <c r="AD31" s="794"/>
      <c r="AE31" s="795">
        <f t="shared" si="18"/>
        <v>0</v>
      </c>
      <c r="AF31" s="980"/>
      <c r="AG31" s="793"/>
      <c r="AH31" s="793"/>
      <c r="AI31" s="794"/>
      <c r="AJ31" s="795">
        <f t="shared" si="19"/>
        <v>0</v>
      </c>
      <c r="AK31" s="980"/>
      <c r="AL31" s="793"/>
      <c r="AM31" s="793"/>
      <c r="AN31" s="794"/>
      <c r="AO31" s="795">
        <f t="shared" si="20"/>
        <v>0</v>
      </c>
      <c r="AP31" s="980"/>
      <c r="AQ31" s="793"/>
      <c r="AR31" s="793"/>
      <c r="AS31" s="794"/>
      <c r="AT31" s="795">
        <f t="shared" si="21"/>
        <v>0</v>
      </c>
      <c r="AU31" s="980"/>
      <c r="AV31" s="793"/>
      <c r="AW31" s="793"/>
      <c r="AX31" s="794"/>
      <c r="AY31" s="795">
        <f t="shared" si="22"/>
        <v>0</v>
      </c>
      <c r="AZ31" s="980"/>
      <c r="BA31" s="793"/>
      <c r="BB31" s="793"/>
      <c r="BC31" s="794"/>
      <c r="BD31" s="795">
        <f t="shared" si="23"/>
        <v>0</v>
      </c>
      <c r="BE31" s="980"/>
      <c r="BF31" s="793"/>
      <c r="BG31" s="793"/>
      <c r="BH31" s="794"/>
      <c r="BI31" s="795">
        <f t="shared" si="24"/>
        <v>0</v>
      </c>
      <c r="BJ31" s="980"/>
      <c r="BK31" s="793"/>
      <c r="BL31" s="793"/>
      <c r="BM31" s="794"/>
      <c r="BN31" s="795">
        <f t="shared" si="25"/>
        <v>0</v>
      </c>
      <c r="BO31" s="980"/>
      <c r="BP31" s="793"/>
      <c r="BQ31" s="793"/>
      <c r="BR31" s="794"/>
      <c r="BS31" s="795">
        <f t="shared" si="26"/>
        <v>0</v>
      </c>
      <c r="BT31" s="980"/>
      <c r="BU31" s="793"/>
      <c r="BV31" s="793"/>
      <c r="BW31" s="794"/>
      <c r="BX31" s="795">
        <f t="shared" si="27"/>
        <v>0</v>
      </c>
      <c r="BY31" s="272"/>
      <c r="BZ31" s="963"/>
      <c r="CA31" s="964"/>
    </row>
    <row r="32" spans="2:79" x14ac:dyDescent="0.2">
      <c r="B32" s="373">
        <v>5.18</v>
      </c>
      <c r="C32" s="378"/>
      <c r="D32" s="792"/>
      <c r="E32" s="336" t="s">
        <v>16</v>
      </c>
      <c r="F32" s="843">
        <v>3</v>
      </c>
      <c r="G32" s="980"/>
      <c r="H32" s="793"/>
      <c r="I32" s="793"/>
      <c r="J32" s="794"/>
      <c r="K32" s="795">
        <f t="shared" si="14"/>
        <v>0</v>
      </c>
      <c r="L32" s="980"/>
      <c r="M32" s="793"/>
      <c r="N32" s="793"/>
      <c r="O32" s="794"/>
      <c r="P32" s="795">
        <f t="shared" si="15"/>
        <v>0</v>
      </c>
      <c r="Q32" s="980"/>
      <c r="R32" s="793"/>
      <c r="S32" s="793"/>
      <c r="T32" s="794"/>
      <c r="U32" s="795">
        <f t="shared" si="16"/>
        <v>0</v>
      </c>
      <c r="V32" s="980"/>
      <c r="W32" s="793"/>
      <c r="X32" s="793"/>
      <c r="Y32" s="794"/>
      <c r="Z32" s="795">
        <f t="shared" si="17"/>
        <v>0</v>
      </c>
      <c r="AA32" s="980"/>
      <c r="AB32" s="793"/>
      <c r="AC32" s="793"/>
      <c r="AD32" s="794"/>
      <c r="AE32" s="795">
        <f t="shared" si="18"/>
        <v>0</v>
      </c>
      <c r="AF32" s="980"/>
      <c r="AG32" s="793"/>
      <c r="AH32" s="793"/>
      <c r="AI32" s="794"/>
      <c r="AJ32" s="795">
        <f t="shared" si="19"/>
        <v>0</v>
      </c>
      <c r="AK32" s="980"/>
      <c r="AL32" s="793"/>
      <c r="AM32" s="793"/>
      <c r="AN32" s="794"/>
      <c r="AO32" s="795">
        <f t="shared" si="20"/>
        <v>0</v>
      </c>
      <c r="AP32" s="980"/>
      <c r="AQ32" s="793"/>
      <c r="AR32" s="793"/>
      <c r="AS32" s="794"/>
      <c r="AT32" s="795">
        <f t="shared" si="21"/>
        <v>0</v>
      </c>
      <c r="AU32" s="980"/>
      <c r="AV32" s="793"/>
      <c r="AW32" s="793"/>
      <c r="AX32" s="794"/>
      <c r="AY32" s="795">
        <f t="shared" si="22"/>
        <v>0</v>
      </c>
      <c r="AZ32" s="980"/>
      <c r="BA32" s="793"/>
      <c r="BB32" s="793"/>
      <c r="BC32" s="794"/>
      <c r="BD32" s="795">
        <f t="shared" si="23"/>
        <v>0</v>
      </c>
      <c r="BE32" s="980"/>
      <c r="BF32" s="793"/>
      <c r="BG32" s="793"/>
      <c r="BH32" s="794"/>
      <c r="BI32" s="795">
        <f t="shared" si="24"/>
        <v>0</v>
      </c>
      <c r="BJ32" s="980"/>
      <c r="BK32" s="793"/>
      <c r="BL32" s="793"/>
      <c r="BM32" s="794"/>
      <c r="BN32" s="795">
        <f t="shared" si="25"/>
        <v>0</v>
      </c>
      <c r="BO32" s="980"/>
      <c r="BP32" s="793"/>
      <c r="BQ32" s="793"/>
      <c r="BR32" s="794"/>
      <c r="BS32" s="795">
        <f t="shared" si="26"/>
        <v>0</v>
      </c>
      <c r="BT32" s="980"/>
      <c r="BU32" s="793"/>
      <c r="BV32" s="793"/>
      <c r="BW32" s="794"/>
      <c r="BX32" s="795">
        <f t="shared" si="27"/>
        <v>0</v>
      </c>
      <c r="BY32" s="272"/>
      <c r="BZ32" s="963"/>
      <c r="CA32" s="964"/>
    </row>
    <row r="33" spans="2:79" x14ac:dyDescent="0.2">
      <c r="B33" s="373">
        <v>5.19</v>
      </c>
      <c r="C33" s="378"/>
      <c r="D33" s="792"/>
      <c r="E33" s="336" t="s">
        <v>16</v>
      </c>
      <c r="F33" s="843">
        <v>3</v>
      </c>
      <c r="G33" s="980"/>
      <c r="H33" s="793"/>
      <c r="I33" s="793"/>
      <c r="J33" s="794"/>
      <c r="K33" s="795">
        <f t="shared" si="14"/>
        <v>0</v>
      </c>
      <c r="L33" s="980"/>
      <c r="M33" s="793"/>
      <c r="N33" s="793"/>
      <c r="O33" s="794"/>
      <c r="P33" s="795">
        <f t="shared" si="15"/>
        <v>0</v>
      </c>
      <c r="Q33" s="980"/>
      <c r="R33" s="793"/>
      <c r="S33" s="793"/>
      <c r="T33" s="794"/>
      <c r="U33" s="795">
        <f t="shared" si="16"/>
        <v>0</v>
      </c>
      <c r="V33" s="980"/>
      <c r="W33" s="793"/>
      <c r="X33" s="793"/>
      <c r="Y33" s="794"/>
      <c r="Z33" s="795">
        <f t="shared" si="17"/>
        <v>0</v>
      </c>
      <c r="AA33" s="980"/>
      <c r="AB33" s="793"/>
      <c r="AC33" s="793"/>
      <c r="AD33" s="794"/>
      <c r="AE33" s="795">
        <f t="shared" si="18"/>
        <v>0</v>
      </c>
      <c r="AF33" s="980"/>
      <c r="AG33" s="793"/>
      <c r="AH33" s="793"/>
      <c r="AI33" s="794"/>
      <c r="AJ33" s="795">
        <f t="shared" si="19"/>
        <v>0</v>
      </c>
      <c r="AK33" s="980"/>
      <c r="AL33" s="793"/>
      <c r="AM33" s="793"/>
      <c r="AN33" s="794"/>
      <c r="AO33" s="795">
        <f t="shared" si="20"/>
        <v>0</v>
      </c>
      <c r="AP33" s="980"/>
      <c r="AQ33" s="793"/>
      <c r="AR33" s="793"/>
      <c r="AS33" s="794"/>
      <c r="AT33" s="795">
        <f t="shared" si="21"/>
        <v>0</v>
      </c>
      <c r="AU33" s="980"/>
      <c r="AV33" s="793"/>
      <c r="AW33" s="793"/>
      <c r="AX33" s="794"/>
      <c r="AY33" s="795">
        <f t="shared" si="22"/>
        <v>0</v>
      </c>
      <c r="AZ33" s="980"/>
      <c r="BA33" s="793"/>
      <c r="BB33" s="793"/>
      <c r="BC33" s="794"/>
      <c r="BD33" s="795">
        <f t="shared" si="23"/>
        <v>0</v>
      </c>
      <c r="BE33" s="980"/>
      <c r="BF33" s="793"/>
      <c r="BG33" s="793"/>
      <c r="BH33" s="794"/>
      <c r="BI33" s="795">
        <f t="shared" si="24"/>
        <v>0</v>
      </c>
      <c r="BJ33" s="980"/>
      <c r="BK33" s="793"/>
      <c r="BL33" s="793"/>
      <c r="BM33" s="794"/>
      <c r="BN33" s="795">
        <f t="shared" si="25"/>
        <v>0</v>
      </c>
      <c r="BO33" s="980"/>
      <c r="BP33" s="793"/>
      <c r="BQ33" s="793"/>
      <c r="BR33" s="794"/>
      <c r="BS33" s="795">
        <f t="shared" si="26"/>
        <v>0</v>
      </c>
      <c r="BT33" s="980"/>
      <c r="BU33" s="793"/>
      <c r="BV33" s="793"/>
      <c r="BW33" s="794"/>
      <c r="BX33" s="795">
        <f t="shared" si="27"/>
        <v>0</v>
      </c>
      <c r="BY33" s="272"/>
      <c r="BZ33" s="963"/>
      <c r="CA33" s="964"/>
    </row>
    <row r="34" spans="2:79" ht="15" thickBot="1" x14ac:dyDescent="0.25">
      <c r="B34" s="1115">
        <v>5.2</v>
      </c>
      <c r="C34" s="708"/>
      <c r="D34" s="340"/>
      <c r="E34" s="844" t="s">
        <v>16</v>
      </c>
      <c r="F34" s="845">
        <v>3</v>
      </c>
      <c r="G34" s="846"/>
      <c r="H34" s="342"/>
      <c r="I34" s="342"/>
      <c r="J34" s="847"/>
      <c r="K34" s="299">
        <f t="shared" si="14"/>
        <v>0</v>
      </c>
      <c r="L34" s="846"/>
      <c r="M34" s="342"/>
      <c r="N34" s="342"/>
      <c r="O34" s="847"/>
      <c r="P34" s="299">
        <f t="shared" si="15"/>
        <v>0</v>
      </c>
      <c r="Q34" s="846"/>
      <c r="R34" s="342"/>
      <c r="S34" s="342"/>
      <c r="T34" s="847"/>
      <c r="U34" s="299">
        <f t="shared" si="16"/>
        <v>0</v>
      </c>
      <c r="V34" s="846"/>
      <c r="W34" s="342"/>
      <c r="X34" s="342"/>
      <c r="Y34" s="847"/>
      <c r="Z34" s="299">
        <f t="shared" si="17"/>
        <v>0</v>
      </c>
      <c r="AA34" s="846"/>
      <c r="AB34" s="342"/>
      <c r="AC34" s="342"/>
      <c r="AD34" s="847"/>
      <c r="AE34" s="299">
        <f t="shared" si="18"/>
        <v>0</v>
      </c>
      <c r="AF34" s="846"/>
      <c r="AG34" s="342"/>
      <c r="AH34" s="342"/>
      <c r="AI34" s="847"/>
      <c r="AJ34" s="299">
        <f t="shared" si="19"/>
        <v>0</v>
      </c>
      <c r="AK34" s="846"/>
      <c r="AL34" s="342"/>
      <c r="AM34" s="342"/>
      <c r="AN34" s="847"/>
      <c r="AO34" s="299">
        <f t="shared" si="20"/>
        <v>0</v>
      </c>
      <c r="AP34" s="846"/>
      <c r="AQ34" s="342"/>
      <c r="AR34" s="342"/>
      <c r="AS34" s="847"/>
      <c r="AT34" s="299">
        <f t="shared" si="21"/>
        <v>0</v>
      </c>
      <c r="AU34" s="846"/>
      <c r="AV34" s="342"/>
      <c r="AW34" s="342"/>
      <c r="AX34" s="847"/>
      <c r="AY34" s="299">
        <f t="shared" si="22"/>
        <v>0</v>
      </c>
      <c r="AZ34" s="846"/>
      <c r="BA34" s="342"/>
      <c r="BB34" s="342"/>
      <c r="BC34" s="847"/>
      <c r="BD34" s="299">
        <f t="shared" si="23"/>
        <v>0</v>
      </c>
      <c r="BE34" s="846"/>
      <c r="BF34" s="342"/>
      <c r="BG34" s="342"/>
      <c r="BH34" s="847"/>
      <c r="BI34" s="299">
        <f t="shared" si="24"/>
        <v>0</v>
      </c>
      <c r="BJ34" s="846"/>
      <c r="BK34" s="342"/>
      <c r="BL34" s="342"/>
      <c r="BM34" s="847"/>
      <c r="BN34" s="299">
        <f t="shared" si="25"/>
        <v>0</v>
      </c>
      <c r="BO34" s="846"/>
      <c r="BP34" s="342"/>
      <c r="BQ34" s="342"/>
      <c r="BR34" s="847"/>
      <c r="BS34" s="299">
        <f t="shared" si="26"/>
        <v>0</v>
      </c>
      <c r="BT34" s="846"/>
      <c r="BU34" s="342"/>
      <c r="BV34" s="342"/>
      <c r="BW34" s="847"/>
      <c r="BX34" s="299">
        <f t="shared" si="27"/>
        <v>0</v>
      </c>
      <c r="BY34" s="272"/>
      <c r="BZ34" s="945"/>
      <c r="CA34" s="946"/>
    </row>
    <row r="35" spans="2:79" ht="13.9" customHeight="1" x14ac:dyDescent="0.2">
      <c r="B35" s="272"/>
      <c r="C35" s="272"/>
      <c r="D35" s="272"/>
      <c r="E35" s="272"/>
      <c r="F35" s="272"/>
      <c r="G35" s="272"/>
      <c r="H35" s="272"/>
      <c r="I35" s="272"/>
      <c r="J35" s="272"/>
      <c r="K35" s="272"/>
      <c r="L35" s="796" t="s">
        <v>811</v>
      </c>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row>
    <row r="36" spans="2:79" ht="13.9" customHeight="1" x14ac:dyDescent="0.2">
      <c r="B36" s="33" t="s">
        <v>23</v>
      </c>
      <c r="C36" s="34"/>
      <c r="D36" s="589"/>
      <c r="E36" s="589"/>
      <c r="F36" s="589"/>
      <c r="G36" s="429"/>
      <c r="H36" s="323"/>
      <c r="I36" s="323"/>
      <c r="J36" s="323"/>
      <c r="K36" s="323"/>
      <c r="L36" s="323"/>
      <c r="M36" s="323"/>
      <c r="N36" s="323"/>
      <c r="O36" s="323"/>
      <c r="P36" s="323"/>
      <c r="Q36" s="47"/>
      <c r="R36" s="47"/>
      <c r="S36" s="47"/>
      <c r="T36" s="47"/>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row>
    <row r="37" spans="2:79" x14ac:dyDescent="0.2">
      <c r="B37" s="36"/>
      <c r="C37" s="37" t="s">
        <v>24</v>
      </c>
      <c r="D37" s="589"/>
      <c r="E37" s="589"/>
      <c r="F37" s="589"/>
      <c r="G37" s="429"/>
      <c r="H37" s="323"/>
      <c r="I37" s="323"/>
      <c r="J37" s="323"/>
      <c r="K37" s="323" t="s">
        <v>812</v>
      </c>
      <c r="L37" s="323"/>
      <c r="M37" s="323"/>
      <c r="N37" s="323"/>
      <c r="O37" s="323"/>
      <c r="P37" s="323"/>
      <c r="Q37" s="47"/>
      <c r="R37" s="47"/>
      <c r="S37" s="47"/>
      <c r="T37" s="47"/>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row>
    <row r="38" spans="2:79" x14ac:dyDescent="0.2">
      <c r="B38" s="38"/>
      <c r="C38" s="37" t="s">
        <v>25</v>
      </c>
      <c r="D38" s="589"/>
      <c r="E38" s="589"/>
      <c r="F38" s="589"/>
      <c r="G38" s="797" t="s">
        <v>813</v>
      </c>
      <c r="H38" s="323" t="s">
        <v>814</v>
      </c>
      <c r="I38" s="323"/>
      <c r="J38" s="323"/>
      <c r="K38" s="323"/>
      <c r="L38" s="323"/>
      <c r="M38" s="323"/>
      <c r="N38" s="323" t="s">
        <v>815</v>
      </c>
      <c r="O38" s="323"/>
      <c r="P38" s="323"/>
      <c r="Q38" s="47"/>
      <c r="R38" s="47"/>
      <c r="S38" s="47"/>
      <c r="T38" s="47"/>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row>
    <row r="39" spans="2:79" x14ac:dyDescent="0.2">
      <c r="B39" s="39"/>
      <c r="C39" s="37" t="s">
        <v>26</v>
      </c>
      <c r="D39" s="589"/>
      <c r="E39" s="589"/>
      <c r="F39" s="589"/>
      <c r="G39" s="429"/>
      <c r="H39" s="323"/>
      <c r="I39" s="323"/>
      <c r="J39" s="323"/>
      <c r="K39" s="323"/>
      <c r="L39" s="323"/>
      <c r="M39" s="323"/>
      <c r="N39" s="323"/>
      <c r="O39" s="323"/>
      <c r="P39" s="323"/>
      <c r="Q39" s="47"/>
      <c r="R39" s="47"/>
      <c r="S39" s="47"/>
      <c r="T39" s="47"/>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row>
    <row r="40" spans="2:79" x14ac:dyDescent="0.2">
      <c r="B40" s="40"/>
      <c r="C40" s="37" t="s">
        <v>27</v>
      </c>
      <c r="D40" s="589"/>
      <c r="E40" s="589"/>
      <c r="F40" s="589"/>
      <c r="G40" s="429"/>
      <c r="H40" s="323"/>
      <c r="I40" s="323"/>
      <c r="J40" s="323"/>
      <c r="K40" s="323"/>
      <c r="L40" s="323"/>
      <c r="M40" s="323"/>
      <c r="N40" s="323"/>
      <c r="O40" s="323" t="s">
        <v>816</v>
      </c>
      <c r="P40" s="323"/>
      <c r="Q40" s="47"/>
      <c r="R40" s="47"/>
      <c r="S40" s="57"/>
      <c r="T40" s="57"/>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row>
    <row r="41" spans="2:79" ht="13.9" customHeight="1" thickBot="1" x14ac:dyDescent="0.25">
      <c r="B41" s="68"/>
      <c r="C41" s="37"/>
      <c r="D41" s="589"/>
      <c r="E41" s="589"/>
      <c r="F41" s="589"/>
      <c r="G41" s="429"/>
      <c r="H41" s="323"/>
      <c r="I41" s="323"/>
      <c r="J41" s="323"/>
      <c r="K41" s="323"/>
      <c r="L41" s="323"/>
      <c r="M41" s="323"/>
      <c r="N41" s="323"/>
      <c r="O41" s="323"/>
      <c r="P41" s="323"/>
      <c r="Q41" s="47"/>
      <c r="R41" s="47"/>
      <c r="S41" s="57"/>
      <c r="T41" s="57"/>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row>
    <row r="42" spans="2:79" ht="16.5" thickBot="1" x14ac:dyDescent="0.25">
      <c r="B42" s="1815" t="s">
        <v>853</v>
      </c>
      <c r="C42" s="1816"/>
      <c r="D42" s="1816"/>
      <c r="E42" s="1816"/>
      <c r="F42" s="1816"/>
      <c r="G42" s="1816"/>
      <c r="H42" s="1816"/>
      <c r="I42" s="1816"/>
      <c r="J42" s="1816"/>
      <c r="K42" s="1816"/>
      <c r="L42" s="1816"/>
      <c r="M42" s="1816"/>
      <c r="N42" s="1816"/>
      <c r="O42" s="1816"/>
      <c r="P42" s="1816"/>
      <c r="Q42" s="1816"/>
      <c r="R42" s="1817"/>
      <c r="S42" s="57"/>
      <c r="T42" s="57"/>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row>
    <row r="43" spans="2:79" ht="13.9" customHeight="1" thickBot="1" x14ac:dyDescent="0.25">
      <c r="B43" s="42"/>
      <c r="C43" s="43"/>
      <c r="D43" s="591"/>
      <c r="E43" s="44"/>
      <c r="F43" s="44"/>
      <c r="G43" s="44"/>
      <c r="H43" s="44"/>
      <c r="I43" s="44"/>
      <c r="J43" s="44"/>
      <c r="K43" s="44"/>
      <c r="L43" s="44"/>
      <c r="M43" s="44" t="s">
        <v>817</v>
      </c>
      <c r="N43" s="44"/>
      <c r="O43" s="44"/>
      <c r="P43" s="44"/>
      <c r="Q43" s="44"/>
      <c r="R43" s="44"/>
      <c r="S43" s="44"/>
      <c r="T43" s="44"/>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row>
    <row r="44" spans="2:79" ht="30" customHeight="1" thickBot="1" x14ac:dyDescent="0.25">
      <c r="B44" s="1808" t="s">
        <v>1546</v>
      </c>
      <c r="C44" s="1809"/>
      <c r="D44" s="1809"/>
      <c r="E44" s="1809"/>
      <c r="F44" s="1809"/>
      <c r="G44" s="1809"/>
      <c r="H44" s="1809"/>
      <c r="I44" s="1809"/>
      <c r="J44" s="1809"/>
      <c r="K44" s="1809"/>
      <c r="L44" s="1809"/>
      <c r="M44" s="1809"/>
      <c r="N44" s="1809"/>
      <c r="O44" s="1809"/>
      <c r="P44" s="1809"/>
      <c r="Q44" s="1809"/>
      <c r="R44" s="1810"/>
      <c r="S44" s="612"/>
      <c r="T44" s="612"/>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row>
    <row r="45" spans="2:79" ht="15" thickBot="1" x14ac:dyDescent="0.25">
      <c r="B45" s="64"/>
      <c r="C45" s="65" t="s">
        <v>273</v>
      </c>
      <c r="D45" s="16"/>
      <c r="E45" s="16"/>
      <c r="F45" s="16"/>
      <c r="G45" s="16"/>
      <c r="H45" s="52"/>
      <c r="I45" s="52"/>
      <c r="J45" s="52"/>
      <c r="K45" s="52"/>
      <c r="L45" s="52"/>
      <c r="M45" s="52"/>
      <c r="N45" s="30"/>
      <c r="O45" s="67"/>
    </row>
    <row r="46" spans="2:79" x14ac:dyDescent="0.2">
      <c r="B46" s="222" t="s">
        <v>28</v>
      </c>
      <c r="C46" s="1877" t="s">
        <v>139</v>
      </c>
      <c r="D46" s="1863"/>
      <c r="E46" s="1863"/>
      <c r="F46" s="1863"/>
      <c r="G46" s="1863"/>
      <c r="H46" s="1863"/>
      <c r="I46" s="1863"/>
      <c r="J46" s="1863"/>
      <c r="K46" s="1863"/>
      <c r="L46" s="1863"/>
      <c r="M46" s="1863"/>
      <c r="N46" s="1863"/>
      <c r="O46" s="1863"/>
      <c r="P46" s="1863"/>
      <c r="Q46" s="1863"/>
      <c r="R46" s="1864"/>
      <c r="S46" s="613"/>
    </row>
    <row r="47" spans="2:79" ht="15" customHeight="1" x14ac:dyDescent="0.2">
      <c r="B47" s="798" t="s">
        <v>324</v>
      </c>
      <c r="C47" s="1854" t="s">
        <v>1547</v>
      </c>
      <c r="D47" s="1855"/>
      <c r="E47" s="1855"/>
      <c r="F47" s="1855"/>
      <c r="G47" s="1855"/>
      <c r="H47" s="1855"/>
      <c r="I47" s="1855"/>
      <c r="J47" s="1855"/>
      <c r="K47" s="1855"/>
      <c r="L47" s="1855"/>
      <c r="M47" s="1855"/>
      <c r="N47" s="1855"/>
      <c r="O47" s="1855"/>
      <c r="P47" s="1855"/>
      <c r="Q47" s="1855"/>
      <c r="R47" s="1856"/>
      <c r="S47" s="619"/>
    </row>
    <row r="48" spans="2:79" ht="15" customHeight="1" thickBot="1" x14ac:dyDescent="0.25">
      <c r="B48" s="239">
        <v>5</v>
      </c>
      <c r="C48" s="1857" t="s">
        <v>1548</v>
      </c>
      <c r="D48" s="1858"/>
      <c r="E48" s="1858"/>
      <c r="F48" s="1858"/>
      <c r="G48" s="1858"/>
      <c r="H48" s="1858"/>
      <c r="I48" s="1858"/>
      <c r="J48" s="1858"/>
      <c r="K48" s="1858"/>
      <c r="L48" s="1858"/>
      <c r="M48" s="1858"/>
      <c r="N48" s="1858"/>
      <c r="O48" s="1858"/>
      <c r="P48" s="1858"/>
      <c r="Q48" s="1858"/>
      <c r="R48" s="1859"/>
      <c r="S48" s="619"/>
    </row>
    <row r="49" spans="2:15" ht="15" customHeight="1" x14ac:dyDescent="0.2">
      <c r="B49" s="70"/>
      <c r="C49" s="73"/>
      <c r="D49" s="73"/>
      <c r="E49" s="73"/>
      <c r="F49" s="73"/>
      <c r="G49" s="73"/>
      <c r="H49" s="73"/>
      <c r="I49" s="73"/>
      <c r="J49" s="73"/>
      <c r="K49" s="73"/>
      <c r="L49" s="73"/>
      <c r="M49" s="73"/>
      <c r="N49" s="51"/>
      <c r="O49" s="51"/>
    </row>
    <row r="50" spans="2:15" ht="15" customHeight="1" x14ac:dyDescent="0.2">
      <c r="B50" s="70"/>
      <c r="C50" s="73"/>
      <c r="D50" s="73"/>
      <c r="E50" s="73"/>
      <c r="F50" s="73"/>
      <c r="G50" s="73"/>
      <c r="H50" s="73"/>
      <c r="I50" s="73"/>
      <c r="J50" s="73"/>
      <c r="K50" s="73"/>
      <c r="L50" s="73"/>
      <c r="M50" s="73"/>
      <c r="N50" s="51"/>
      <c r="O50" s="51"/>
    </row>
    <row r="51" spans="2:15" ht="15" customHeight="1" x14ac:dyDescent="0.2">
      <c r="B51" s="70"/>
      <c r="C51" s="73"/>
      <c r="D51" s="73"/>
      <c r="E51" s="73"/>
      <c r="F51" s="73"/>
      <c r="G51" s="73"/>
      <c r="H51" s="73"/>
      <c r="I51" s="73"/>
      <c r="J51" s="73"/>
      <c r="K51" s="73"/>
      <c r="L51" s="73"/>
      <c r="M51" s="73"/>
      <c r="N51" s="51"/>
      <c r="O51" s="51"/>
    </row>
    <row r="52" spans="2:15" ht="15" customHeight="1" x14ac:dyDescent="0.2">
      <c r="B52" s="70"/>
      <c r="C52" s="73"/>
      <c r="D52" s="73"/>
      <c r="E52" s="73"/>
      <c r="F52" s="73"/>
      <c r="G52" s="73"/>
      <c r="H52" s="73"/>
      <c r="I52" s="73"/>
      <c r="J52" s="73"/>
      <c r="K52" s="73"/>
      <c r="L52" s="73"/>
      <c r="M52" s="73"/>
      <c r="N52" s="51"/>
      <c r="O52" s="51"/>
    </row>
    <row r="53" spans="2:15" ht="15" customHeight="1" x14ac:dyDescent="0.2">
      <c r="B53" s="70"/>
      <c r="C53" s="73"/>
      <c r="D53" s="73"/>
      <c r="E53" s="73"/>
      <c r="F53" s="73"/>
      <c r="G53" s="73"/>
      <c r="H53" s="73"/>
      <c r="I53" s="73"/>
      <c r="J53" s="73"/>
      <c r="K53" s="73"/>
      <c r="L53" s="73"/>
      <c r="M53" s="73"/>
      <c r="N53" s="51"/>
      <c r="O53" s="51"/>
    </row>
    <row r="54" spans="2:15" ht="15" customHeight="1" x14ac:dyDescent="0.2">
      <c r="B54" s="70"/>
      <c r="C54" s="73"/>
      <c r="D54" s="73"/>
      <c r="E54" s="73"/>
      <c r="F54" s="73"/>
      <c r="G54" s="73"/>
      <c r="H54" s="73"/>
      <c r="I54" s="73"/>
      <c r="J54" s="73"/>
      <c r="K54" s="73"/>
      <c r="L54" s="73"/>
      <c r="M54" s="73"/>
      <c r="N54" s="51"/>
      <c r="O54" s="51"/>
    </row>
    <row r="55" spans="2:15" ht="15" customHeight="1" x14ac:dyDescent="0.2">
      <c r="B55" s="70"/>
      <c r="C55" s="73"/>
      <c r="D55" s="73"/>
      <c r="E55" s="73"/>
      <c r="F55" s="73"/>
      <c r="G55" s="73"/>
      <c r="H55" s="73"/>
      <c r="I55" s="73"/>
      <c r="J55" s="73"/>
      <c r="K55" s="73"/>
      <c r="L55" s="73"/>
      <c r="M55" s="73"/>
      <c r="N55" s="51"/>
      <c r="O55" s="51"/>
    </row>
    <row r="56" spans="2:15" ht="15" customHeight="1" x14ac:dyDescent="0.2">
      <c r="B56" s="70"/>
      <c r="C56" s="73"/>
      <c r="D56" s="73"/>
      <c r="E56" s="73"/>
      <c r="F56" s="73"/>
      <c r="G56" s="73"/>
      <c r="H56" s="73"/>
      <c r="I56" s="73"/>
      <c r="J56" s="73"/>
      <c r="K56" s="73"/>
      <c r="L56" s="73"/>
      <c r="M56" s="73"/>
      <c r="N56" s="51"/>
      <c r="O56" s="51"/>
    </row>
    <row r="57" spans="2:15" ht="15" customHeight="1" x14ac:dyDescent="0.2">
      <c r="B57" s="70"/>
      <c r="C57" s="73"/>
      <c r="D57" s="73"/>
      <c r="E57" s="73"/>
      <c r="F57" s="73"/>
      <c r="G57" s="73"/>
      <c r="H57" s="73"/>
      <c r="I57" s="73"/>
      <c r="J57" s="73"/>
      <c r="K57" s="73"/>
      <c r="L57" s="73"/>
      <c r="M57" s="73"/>
      <c r="N57" s="51"/>
      <c r="O57" s="51"/>
    </row>
    <row r="58" spans="2:15" ht="15" customHeight="1" x14ac:dyDescent="0.2">
      <c r="B58" s="70"/>
      <c r="C58" s="73"/>
      <c r="D58" s="73"/>
      <c r="E58" s="73"/>
      <c r="F58" s="73"/>
      <c r="G58" s="73"/>
      <c r="H58" s="73"/>
      <c r="I58" s="73"/>
      <c r="J58" s="73"/>
      <c r="K58" s="73"/>
      <c r="L58" s="73"/>
      <c r="M58" s="73"/>
      <c r="N58" s="51"/>
      <c r="O58" s="51"/>
    </row>
    <row r="59" spans="2:15" ht="15" customHeight="1" x14ac:dyDescent="0.2">
      <c r="B59" s="70"/>
      <c r="C59" s="73"/>
      <c r="D59" s="73"/>
      <c r="E59" s="73"/>
      <c r="F59" s="73"/>
      <c r="G59" s="73"/>
      <c r="H59" s="73"/>
      <c r="I59" s="73"/>
      <c r="J59" s="73"/>
      <c r="K59" s="73"/>
      <c r="L59" s="73"/>
      <c r="M59" s="73"/>
      <c r="N59" s="51"/>
      <c r="O59" s="51"/>
    </row>
    <row r="60" spans="2:15" ht="15" customHeight="1" x14ac:dyDescent="0.2">
      <c r="B60" s="70"/>
      <c r="C60" s="73"/>
      <c r="D60" s="73"/>
      <c r="E60" s="73"/>
      <c r="F60" s="73"/>
      <c r="G60" s="73"/>
      <c r="H60" s="73"/>
      <c r="I60" s="73"/>
      <c r="J60" s="73"/>
      <c r="K60" s="73"/>
      <c r="L60" s="73"/>
      <c r="M60" s="73"/>
      <c r="N60" s="51"/>
      <c r="O60" s="51"/>
    </row>
  </sheetData>
  <mergeCells count="35">
    <mergeCell ref="BO3:BS3"/>
    <mergeCell ref="BT3:BX3"/>
    <mergeCell ref="L6:P6"/>
    <mergeCell ref="Q6:U6"/>
    <mergeCell ref="V6:Z6"/>
    <mergeCell ref="AA6:AE6"/>
    <mergeCell ref="AF6:AJ6"/>
    <mergeCell ref="AK6:AO6"/>
    <mergeCell ref="AP6:AT6"/>
    <mergeCell ref="AU6:AY6"/>
    <mergeCell ref="AZ6:BD6"/>
    <mergeCell ref="BE6:BI6"/>
    <mergeCell ref="BJ6:BN6"/>
    <mergeCell ref="BO6:BS6"/>
    <mergeCell ref="BT6:BX6"/>
    <mergeCell ref="AP3:AT3"/>
    <mergeCell ref="BE3:BI3"/>
    <mergeCell ref="BJ3:BN3"/>
    <mergeCell ref="C46:R46"/>
    <mergeCell ref="B42:R42"/>
    <mergeCell ref="B44:R44"/>
    <mergeCell ref="AA3:AE3"/>
    <mergeCell ref="AF3:AJ3"/>
    <mergeCell ref="AK3:AO3"/>
    <mergeCell ref="B6:F6"/>
    <mergeCell ref="G6:K6"/>
    <mergeCell ref="L3:P3"/>
    <mergeCell ref="Q3:U3"/>
    <mergeCell ref="V3:Z3"/>
    <mergeCell ref="B4:C4"/>
    <mergeCell ref="C47:R47"/>
    <mergeCell ref="C48:R48"/>
    <mergeCell ref="G3:K3"/>
    <mergeCell ref="AU3:AY3"/>
    <mergeCell ref="AZ3:BD3"/>
  </mergeCells>
  <pageMargins left="0.70866141732283472" right="0.70866141732283472" top="0.74803149606299213" bottom="0.74803149606299213" header="0.31496062992125984" footer="0.31496062992125984"/>
  <pageSetup paperSize="8" scale="21"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X118"/>
  <sheetViews>
    <sheetView showGridLines="0" zoomScale="80" zoomScaleNormal="80" workbookViewId="0"/>
  </sheetViews>
  <sheetFormatPr defaultRowHeight="14.25" x14ac:dyDescent="0.2"/>
  <cols>
    <col min="1" max="1" width="1.75" customWidth="1"/>
    <col min="2" max="2" width="4.75" customWidth="1"/>
    <col min="3" max="3" width="57.125" bestFit="1" customWidth="1"/>
    <col min="4" max="4" width="10.25" bestFit="1" customWidth="1"/>
    <col min="6" max="6" width="4.125" bestFit="1" customWidth="1"/>
    <col min="7" max="7" width="26.75" bestFit="1" customWidth="1"/>
    <col min="29" max="29" width="2.75" customWidth="1"/>
    <col min="30" max="30" width="25.625" bestFit="1" customWidth="1"/>
    <col min="31" max="31" width="17.375" customWidth="1"/>
  </cols>
  <sheetData>
    <row r="1" spans="1:50" s="799" customFormat="1" ht="20.25" x14ac:dyDescent="0.3">
      <c r="B1" s="74" t="s">
        <v>1311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1134" t="s">
        <v>0</v>
      </c>
      <c r="AC1" s="623"/>
      <c r="AD1" s="78" t="s">
        <v>1</v>
      </c>
      <c r="AE1" s="78"/>
    </row>
    <row r="2" spans="1:50" s="1111" customFormat="1" ht="13.9" customHeight="1" thickBot="1" x14ac:dyDescent="0.25">
      <c r="B2" s="1112"/>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C2" s="272"/>
      <c r="AD2" s="272"/>
      <c r="AE2" s="272"/>
    </row>
    <row r="3" spans="1:50" s="801" customFormat="1" ht="27.75" thickBot="1" x14ac:dyDescent="0.25">
      <c r="B3" s="1806" t="s">
        <v>2</v>
      </c>
      <c r="C3" s="1807"/>
      <c r="D3" s="79" t="s">
        <v>3</v>
      </c>
      <c r="E3" s="80" t="s">
        <v>4</v>
      </c>
      <c r="F3" s="823" t="s">
        <v>5</v>
      </c>
      <c r="G3" s="803" t="s">
        <v>250</v>
      </c>
      <c r="H3" s="1113" t="s">
        <v>251</v>
      </c>
      <c r="I3" s="802" t="s">
        <v>252</v>
      </c>
      <c r="J3" s="802" t="s">
        <v>253</v>
      </c>
      <c r="K3" s="802" t="s">
        <v>254</v>
      </c>
      <c r="L3" s="802" t="s">
        <v>255</v>
      </c>
      <c r="M3" s="1133" t="s">
        <v>256</v>
      </c>
      <c r="N3" s="1113" t="s">
        <v>257</v>
      </c>
      <c r="O3" s="802" t="s">
        <v>105</v>
      </c>
      <c r="P3" s="802" t="s">
        <v>106</v>
      </c>
      <c r="Q3" s="802" t="s">
        <v>107</v>
      </c>
      <c r="R3" s="1133" t="s">
        <v>158</v>
      </c>
      <c r="S3" s="1113" t="s">
        <v>108</v>
      </c>
      <c r="T3" s="802" t="s">
        <v>109</v>
      </c>
      <c r="U3" s="802" t="s">
        <v>159</v>
      </c>
      <c r="V3" s="802" t="s">
        <v>6</v>
      </c>
      <c r="W3" s="1133" t="s">
        <v>7</v>
      </c>
      <c r="X3" s="804" t="s">
        <v>8</v>
      </c>
      <c r="Y3" s="182" t="s">
        <v>9</v>
      </c>
      <c r="Z3" s="182" t="s">
        <v>10</v>
      </c>
      <c r="AA3" s="182" t="s">
        <v>11</v>
      </c>
      <c r="AB3" s="196" t="s">
        <v>12</v>
      </c>
      <c r="AC3" s="272"/>
      <c r="AD3" s="833" t="s">
        <v>839</v>
      </c>
      <c r="AE3" s="427" t="s">
        <v>14</v>
      </c>
    </row>
    <row r="4" spans="1:50" s="801" customFormat="1" ht="13.9" customHeight="1" thickBot="1" x14ac:dyDescent="0.25">
      <c r="A4" s="805"/>
      <c r="B4" s="806"/>
      <c r="C4" s="807"/>
      <c r="D4" s="808"/>
      <c r="E4" s="343"/>
      <c r="F4" s="343"/>
      <c r="G4" s="343"/>
      <c r="H4" s="343"/>
      <c r="I4" s="343"/>
      <c r="J4" s="343"/>
      <c r="K4" s="343"/>
      <c r="L4" s="343"/>
      <c r="M4" s="343"/>
      <c r="N4" s="343"/>
      <c r="O4" s="343"/>
      <c r="P4" s="343"/>
      <c r="Q4" s="343"/>
      <c r="R4" s="343"/>
      <c r="S4" s="343"/>
      <c r="T4" s="343"/>
      <c r="U4" s="343"/>
      <c r="V4" s="343"/>
      <c r="W4" s="343"/>
      <c r="X4" s="343"/>
      <c r="Y4" s="343"/>
      <c r="Z4" s="343"/>
      <c r="AA4" s="343"/>
      <c r="AC4" s="272"/>
    </row>
    <row r="5" spans="1:50" s="801" customFormat="1" ht="13.9" customHeight="1" thickBot="1" x14ac:dyDescent="0.25">
      <c r="A5" s="805"/>
      <c r="B5" s="1894" t="s">
        <v>327</v>
      </c>
      <c r="C5" s="1895"/>
      <c r="D5" s="1895"/>
      <c r="E5" s="1895"/>
      <c r="F5" s="1895"/>
      <c r="G5" s="1896"/>
      <c r="H5" s="1897" t="s">
        <v>838</v>
      </c>
      <c r="I5" s="1898"/>
      <c r="J5" s="1898"/>
      <c r="K5" s="1898"/>
      <c r="L5" s="1898"/>
      <c r="M5" s="1899"/>
      <c r="N5" s="1897" t="s">
        <v>838</v>
      </c>
      <c r="O5" s="1898"/>
      <c r="P5" s="1898"/>
      <c r="Q5" s="1898"/>
      <c r="R5" s="1899"/>
      <c r="S5" s="1897" t="s">
        <v>838</v>
      </c>
      <c r="T5" s="1898"/>
      <c r="U5" s="1898"/>
      <c r="V5" s="1898"/>
      <c r="W5" s="1899"/>
      <c r="X5" s="1897" t="s">
        <v>995</v>
      </c>
      <c r="Y5" s="1898"/>
      <c r="Z5" s="1898"/>
      <c r="AA5" s="1898"/>
      <c r="AB5" s="1899"/>
    </row>
    <row r="6" spans="1:50" s="801" customFormat="1" ht="13.9" customHeight="1" thickBot="1" x14ac:dyDescent="0.25">
      <c r="A6" s="805"/>
      <c r="B6" s="806"/>
      <c r="C6" s="807"/>
      <c r="D6" s="808"/>
      <c r="E6" s="343"/>
      <c r="F6" s="343"/>
      <c r="G6" s="343"/>
      <c r="H6" s="343"/>
      <c r="I6" s="343"/>
      <c r="J6" s="343"/>
      <c r="K6" s="343"/>
      <c r="L6" s="343"/>
      <c r="M6" s="343"/>
      <c r="N6" s="343"/>
      <c r="O6" s="343"/>
      <c r="P6" s="343"/>
      <c r="Q6" s="343"/>
      <c r="R6" s="343"/>
      <c r="S6" s="343"/>
      <c r="T6" s="343"/>
      <c r="U6" s="343"/>
      <c r="V6" s="343"/>
      <c r="W6" s="343"/>
      <c r="X6" s="343"/>
      <c r="Y6" s="343"/>
      <c r="Z6" s="343"/>
      <c r="AA6" s="343"/>
    </row>
    <row r="7" spans="1:50" s="809" customFormat="1" ht="13.9" customHeight="1" thickBot="1" x14ac:dyDescent="0.25">
      <c r="B7" s="1116" t="s">
        <v>15</v>
      </c>
      <c r="C7" s="1128" t="s">
        <v>819</v>
      </c>
      <c r="D7" s="1117"/>
      <c r="E7" s="345"/>
      <c r="F7" s="345"/>
      <c r="G7" s="345"/>
      <c r="H7" s="345"/>
      <c r="I7" s="345"/>
      <c r="J7" s="345"/>
      <c r="K7" s="345"/>
      <c r="L7" s="345"/>
      <c r="M7" s="345"/>
      <c r="N7" s="345"/>
      <c r="O7" s="345"/>
      <c r="P7" s="345"/>
      <c r="Q7" s="345"/>
      <c r="R7" s="345"/>
      <c r="S7" s="345"/>
      <c r="T7" s="345"/>
      <c r="U7" s="345"/>
      <c r="V7" s="345"/>
      <c r="W7" s="345"/>
      <c r="X7" s="345"/>
      <c r="Y7" s="345"/>
      <c r="Z7" s="345"/>
      <c r="AA7" s="345"/>
    </row>
    <row r="8" spans="1:50" s="801" customFormat="1" ht="12.75" x14ac:dyDescent="0.2">
      <c r="B8" s="348">
        <v>1</v>
      </c>
      <c r="C8" s="1129" t="s">
        <v>820</v>
      </c>
      <c r="D8" s="283" t="s">
        <v>258</v>
      </c>
      <c r="E8" s="347" t="s">
        <v>259</v>
      </c>
      <c r="F8" s="859">
        <v>0</v>
      </c>
      <c r="G8" s="1145"/>
      <c r="H8" s="343"/>
      <c r="I8" s="343"/>
      <c r="J8" s="343"/>
      <c r="K8" s="343"/>
      <c r="L8" s="343"/>
      <c r="M8" s="343"/>
      <c r="N8" s="343"/>
      <c r="O8" s="343"/>
      <c r="P8" s="343"/>
      <c r="Q8" s="343"/>
      <c r="R8" s="343"/>
      <c r="S8" s="343"/>
      <c r="T8" s="343"/>
      <c r="U8" s="343"/>
      <c r="V8" s="343"/>
      <c r="W8" s="343"/>
      <c r="X8" s="343"/>
      <c r="Y8" s="343"/>
      <c r="Z8" s="343"/>
      <c r="AA8" s="343"/>
      <c r="AD8" s="1150"/>
      <c r="AE8" s="1151"/>
    </row>
    <row r="9" spans="1:50" s="801" customFormat="1" ht="13.5" thickBot="1" x14ac:dyDescent="0.25">
      <c r="B9" s="348">
        <v>2</v>
      </c>
      <c r="C9" s="1130" t="s">
        <v>821</v>
      </c>
      <c r="D9" s="288" t="s">
        <v>260</v>
      </c>
      <c r="E9" s="349" t="s">
        <v>259</v>
      </c>
      <c r="F9" s="860">
        <v>0</v>
      </c>
      <c r="G9" s="1146"/>
      <c r="H9" s="343"/>
      <c r="I9" s="343"/>
      <c r="J9" s="343"/>
      <c r="K9" s="343"/>
      <c r="L9" s="343"/>
      <c r="M9" s="343"/>
      <c r="N9" s="343"/>
      <c r="O9" s="343"/>
      <c r="P9" s="343"/>
      <c r="Q9" s="343"/>
      <c r="R9" s="343"/>
      <c r="S9" s="343"/>
      <c r="T9" s="343"/>
      <c r="U9" s="343"/>
      <c r="V9" s="343"/>
      <c r="W9" s="343"/>
      <c r="X9" s="343"/>
      <c r="Y9" s="343"/>
      <c r="Z9" s="343"/>
      <c r="AA9" s="343"/>
      <c r="AD9" s="1152"/>
      <c r="AE9" s="1153"/>
    </row>
    <row r="10" spans="1:50" s="801" customFormat="1" ht="13.5" thickBot="1" x14ac:dyDescent="0.25">
      <c r="B10" s="348">
        <v>3</v>
      </c>
      <c r="C10" s="1131" t="s">
        <v>896</v>
      </c>
      <c r="D10" s="349"/>
      <c r="E10" s="349" t="s">
        <v>16</v>
      </c>
      <c r="F10" s="860">
        <v>3</v>
      </c>
      <c r="G10" s="345"/>
      <c r="H10" s="345"/>
      <c r="I10" s="345"/>
      <c r="J10" s="345"/>
      <c r="K10" s="345"/>
      <c r="L10" s="345"/>
      <c r="M10" s="345"/>
      <c r="N10" s="810"/>
      <c r="O10" s="810"/>
      <c r="P10" s="810"/>
      <c r="V10" s="1147"/>
      <c r="W10" s="1148"/>
      <c r="X10" s="1148"/>
      <c r="Y10" s="1148"/>
      <c r="Z10" s="1148"/>
      <c r="AA10" s="1148"/>
      <c r="AB10" s="1149"/>
      <c r="AD10" s="1152"/>
      <c r="AE10" s="1153"/>
    </row>
    <row r="11" spans="1:50" s="801" customFormat="1" ht="13.5" thickBot="1" x14ac:dyDescent="0.25">
      <c r="B11" s="350">
        <v>4</v>
      </c>
      <c r="C11" s="1132" t="s">
        <v>261</v>
      </c>
      <c r="D11" s="351" t="s">
        <v>262</v>
      </c>
      <c r="E11" s="351" t="s">
        <v>16</v>
      </c>
      <c r="F11" s="861">
        <v>3</v>
      </c>
      <c r="G11" s="345"/>
      <c r="H11" s="1147"/>
      <c r="I11" s="1148"/>
      <c r="J11" s="1148"/>
      <c r="K11" s="1148"/>
      <c r="L11" s="1148"/>
      <c r="M11" s="1148"/>
      <c r="N11" s="1148"/>
      <c r="O11" s="1148"/>
      <c r="P11" s="1148"/>
      <c r="Q11" s="1148"/>
      <c r="R11" s="1148"/>
      <c r="S11" s="1148"/>
      <c r="T11" s="1148"/>
      <c r="U11" s="1149"/>
      <c r="V11" s="808"/>
      <c r="W11" s="808"/>
      <c r="X11" s="808"/>
      <c r="Y11" s="808"/>
      <c r="Z11" s="808"/>
      <c r="AA11" s="808"/>
      <c r="AD11" s="1154"/>
      <c r="AE11" s="1155"/>
    </row>
    <row r="12" spans="1:50" s="801" customFormat="1" ht="13.9" customHeight="1" thickBot="1" x14ac:dyDescent="0.25">
      <c r="B12" s="806"/>
      <c r="C12" s="807"/>
      <c r="D12" s="808"/>
      <c r="E12" s="343"/>
      <c r="F12" s="343"/>
      <c r="G12" s="343"/>
      <c r="H12" s="343"/>
      <c r="I12" s="343"/>
      <c r="J12" s="343"/>
      <c r="K12" s="343"/>
      <c r="L12" s="343"/>
      <c r="M12" s="343"/>
      <c r="N12" s="343"/>
      <c r="O12" s="343"/>
      <c r="P12" s="343"/>
      <c r="Q12" s="343"/>
      <c r="R12" s="343"/>
      <c r="S12" s="343"/>
      <c r="T12" s="343"/>
      <c r="U12" s="343"/>
      <c r="V12" s="343"/>
      <c r="W12" s="343"/>
      <c r="X12" s="343"/>
      <c r="Y12" s="343"/>
      <c r="Z12" s="343"/>
      <c r="AA12" s="343"/>
    </row>
    <row r="13" spans="1:50" s="809" customFormat="1" ht="13.9" customHeight="1" thickBot="1" x14ac:dyDescent="0.25">
      <c r="B13" s="1116" t="s">
        <v>17</v>
      </c>
      <c r="C13" s="1128" t="s">
        <v>822</v>
      </c>
      <c r="D13" s="1117"/>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F13" s="1135"/>
      <c r="AG13" s="1135"/>
      <c r="AH13" s="1135"/>
      <c r="AI13" s="1135"/>
      <c r="AJ13" s="1135"/>
      <c r="AK13" s="1135"/>
      <c r="AL13" s="1135"/>
      <c r="AM13" s="1135"/>
      <c r="AN13" s="1135"/>
      <c r="AO13" s="1135"/>
      <c r="AP13" s="1135"/>
      <c r="AQ13" s="1135"/>
      <c r="AR13" s="1135"/>
      <c r="AS13" s="1135"/>
      <c r="AT13" s="1135"/>
      <c r="AU13" s="1135"/>
      <c r="AV13" s="1135"/>
      <c r="AW13" s="1135"/>
      <c r="AX13" s="1135"/>
    </row>
    <row r="14" spans="1:50" s="801" customFormat="1" ht="13.9" customHeight="1" x14ac:dyDescent="0.2">
      <c r="B14" s="348">
        <f>B11+1</f>
        <v>5</v>
      </c>
      <c r="C14" s="1129" t="s">
        <v>820</v>
      </c>
      <c r="D14" s="283" t="s">
        <v>258</v>
      </c>
      <c r="E14" s="347" t="s">
        <v>259</v>
      </c>
      <c r="F14" s="859">
        <v>0</v>
      </c>
      <c r="G14" s="1145"/>
      <c r="H14" s="343"/>
      <c r="I14" s="343"/>
      <c r="J14" s="343"/>
      <c r="K14" s="343"/>
      <c r="L14" s="343"/>
      <c r="M14" s="343"/>
      <c r="N14" s="343"/>
      <c r="O14" s="343"/>
      <c r="P14" s="343"/>
      <c r="Q14" s="343"/>
      <c r="R14" s="343"/>
      <c r="S14" s="343"/>
      <c r="T14" s="343"/>
      <c r="U14" s="343"/>
      <c r="V14" s="343"/>
      <c r="W14" s="343"/>
      <c r="X14" s="343"/>
      <c r="Y14" s="343"/>
      <c r="Z14" s="343"/>
      <c r="AA14" s="343"/>
      <c r="AD14" s="1150"/>
      <c r="AE14" s="1151"/>
      <c r="AF14" s="1137"/>
      <c r="AG14" s="1137"/>
      <c r="AH14" s="1137"/>
      <c r="AI14" s="1137"/>
      <c r="AJ14" s="1137"/>
      <c r="AK14" s="1137"/>
      <c r="AL14" s="1137"/>
      <c r="AM14" s="1137"/>
      <c r="AN14" s="1137"/>
      <c r="AO14" s="1137"/>
      <c r="AP14" s="1137"/>
      <c r="AQ14" s="1137"/>
      <c r="AR14" s="1137"/>
      <c r="AS14" s="1137"/>
      <c r="AT14" s="1137"/>
      <c r="AU14" s="1137"/>
      <c r="AV14" s="1137"/>
      <c r="AW14" s="1137"/>
      <c r="AX14" s="1137"/>
    </row>
    <row r="15" spans="1:50" s="801" customFormat="1" ht="13.9" customHeight="1" thickBot="1" x14ac:dyDescent="0.25">
      <c r="B15" s="348">
        <f>B14+1</f>
        <v>6</v>
      </c>
      <c r="C15" s="1130" t="s">
        <v>821</v>
      </c>
      <c r="D15" s="288" t="s">
        <v>260</v>
      </c>
      <c r="E15" s="349" t="s">
        <v>259</v>
      </c>
      <c r="F15" s="860">
        <v>0</v>
      </c>
      <c r="G15" s="1146"/>
      <c r="H15" s="343"/>
      <c r="I15" s="343"/>
      <c r="J15" s="343"/>
      <c r="K15" s="343"/>
      <c r="L15" s="343"/>
      <c r="M15" s="343"/>
      <c r="N15" s="343"/>
      <c r="O15" s="343"/>
      <c r="P15" s="343"/>
      <c r="Q15" s="343"/>
      <c r="R15" s="343"/>
      <c r="S15" s="343"/>
      <c r="T15" s="343"/>
      <c r="U15" s="343"/>
      <c r="V15" s="343"/>
      <c r="W15" s="343"/>
      <c r="X15" s="343"/>
      <c r="Y15" s="343"/>
      <c r="Z15" s="343"/>
      <c r="AA15" s="343"/>
      <c r="AD15" s="1152"/>
      <c r="AE15" s="1153"/>
      <c r="AF15" s="1137"/>
      <c r="AG15" s="1137"/>
      <c r="AH15" s="1137"/>
      <c r="AI15" s="1137"/>
      <c r="AJ15" s="1137"/>
      <c r="AK15" s="1137"/>
      <c r="AL15" s="1137"/>
      <c r="AM15" s="1137"/>
      <c r="AN15" s="1137"/>
      <c r="AO15" s="1137"/>
      <c r="AP15" s="1137"/>
      <c r="AQ15" s="1137"/>
      <c r="AR15" s="1137"/>
      <c r="AS15" s="1137"/>
      <c r="AT15" s="1137"/>
      <c r="AU15" s="1137"/>
      <c r="AV15" s="1137"/>
      <c r="AW15" s="1137"/>
      <c r="AX15" s="1137"/>
    </row>
    <row r="16" spans="1:50" s="801" customFormat="1" ht="13.9" customHeight="1" thickBot="1" x14ac:dyDescent="0.25">
      <c r="B16" s="348">
        <f t="shared" ref="B16:B17" si="0">B15+1</f>
        <v>7</v>
      </c>
      <c r="C16" s="1131" t="s">
        <v>896</v>
      </c>
      <c r="D16" s="349"/>
      <c r="E16" s="349" t="s">
        <v>16</v>
      </c>
      <c r="F16" s="860">
        <v>3</v>
      </c>
      <c r="G16" s="345"/>
      <c r="H16" s="345"/>
      <c r="I16" s="345"/>
      <c r="J16" s="345"/>
      <c r="K16" s="345"/>
      <c r="L16" s="345"/>
      <c r="M16" s="345"/>
      <c r="N16" s="810"/>
      <c r="O16" s="810"/>
      <c r="P16" s="810"/>
      <c r="V16" s="1147"/>
      <c r="W16" s="1148"/>
      <c r="X16" s="1148"/>
      <c r="Y16" s="1148"/>
      <c r="Z16" s="1148"/>
      <c r="AA16" s="1148"/>
      <c r="AB16" s="1149"/>
      <c r="AD16" s="1152"/>
      <c r="AE16" s="1153"/>
      <c r="AF16" s="1137"/>
      <c r="AG16" s="1137"/>
      <c r="AH16" s="1137"/>
      <c r="AI16" s="1137"/>
      <c r="AJ16" s="1137"/>
      <c r="AK16" s="1137"/>
      <c r="AL16" s="1137"/>
      <c r="AM16" s="1137"/>
      <c r="AN16" s="1137"/>
      <c r="AO16" s="1137"/>
      <c r="AP16" s="1137"/>
      <c r="AQ16" s="1137"/>
      <c r="AR16" s="1137"/>
      <c r="AS16" s="1137"/>
      <c r="AT16" s="1137"/>
      <c r="AU16" s="1137"/>
      <c r="AV16" s="1137"/>
      <c r="AW16" s="1137"/>
      <c r="AX16" s="1137"/>
    </row>
    <row r="17" spans="2:50" s="801" customFormat="1" ht="13.9" customHeight="1" thickBot="1" x14ac:dyDescent="0.25">
      <c r="B17" s="350">
        <f t="shared" si="0"/>
        <v>8</v>
      </c>
      <c r="C17" s="1132" t="s">
        <v>261</v>
      </c>
      <c r="D17" s="351" t="s">
        <v>262</v>
      </c>
      <c r="E17" s="351" t="s">
        <v>16</v>
      </c>
      <c r="F17" s="861">
        <v>3</v>
      </c>
      <c r="G17" s="345"/>
      <c r="H17" s="1147"/>
      <c r="I17" s="1148"/>
      <c r="J17" s="1148"/>
      <c r="K17" s="1148"/>
      <c r="L17" s="1148"/>
      <c r="M17" s="1148"/>
      <c r="N17" s="1148"/>
      <c r="O17" s="1148"/>
      <c r="P17" s="1148"/>
      <c r="Q17" s="1148"/>
      <c r="R17" s="1148"/>
      <c r="S17" s="1148"/>
      <c r="T17" s="1148"/>
      <c r="U17" s="1149"/>
      <c r="V17" s="808"/>
      <c r="W17" s="808"/>
      <c r="X17" s="808"/>
      <c r="Y17" s="808"/>
      <c r="Z17" s="808"/>
      <c r="AA17" s="808"/>
      <c r="AD17" s="1154"/>
      <c r="AE17" s="1155"/>
      <c r="AF17" s="1137"/>
      <c r="AG17" s="1137"/>
      <c r="AH17" s="1137"/>
      <c r="AI17" s="1137"/>
      <c r="AJ17" s="1137"/>
      <c r="AK17" s="1137"/>
      <c r="AL17" s="1137"/>
      <c r="AM17" s="1137"/>
      <c r="AN17" s="1137"/>
      <c r="AO17" s="1137"/>
      <c r="AP17" s="1137"/>
      <c r="AQ17" s="1137"/>
      <c r="AR17" s="1137"/>
      <c r="AS17" s="1137"/>
      <c r="AT17" s="1137"/>
      <c r="AU17" s="1137"/>
      <c r="AV17" s="1137"/>
      <c r="AW17" s="1137"/>
      <c r="AX17" s="1137"/>
    </row>
    <row r="18" spans="2:50" s="812" customFormat="1" ht="13.9" customHeight="1" thickBot="1" x14ac:dyDescent="0.25">
      <c r="B18" s="1141"/>
      <c r="C18" s="1143"/>
      <c r="D18" s="1143"/>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1135"/>
      <c r="AC18" s="1135"/>
      <c r="AD18" s="1135"/>
      <c r="AE18" s="1135"/>
      <c r="AF18" s="1135"/>
      <c r="AG18" s="1135"/>
      <c r="AH18" s="1135"/>
      <c r="AI18" s="1135"/>
      <c r="AJ18" s="1135"/>
      <c r="AK18" s="1135"/>
      <c r="AL18" s="1135"/>
      <c r="AM18" s="1135"/>
      <c r="AN18" s="1135"/>
      <c r="AO18" s="1135"/>
      <c r="AP18" s="1135"/>
      <c r="AQ18" s="1135"/>
      <c r="AR18" s="1135"/>
      <c r="AS18" s="1135"/>
      <c r="AT18" s="1135"/>
      <c r="AU18" s="1135"/>
      <c r="AV18" s="1135"/>
      <c r="AW18" s="1135"/>
      <c r="AX18" s="1135"/>
    </row>
    <row r="19" spans="2:50" s="809" customFormat="1" ht="13.9" customHeight="1" thickBot="1" x14ac:dyDescent="0.25">
      <c r="B19" s="1116" t="s">
        <v>18</v>
      </c>
      <c r="C19" s="1128" t="s">
        <v>823</v>
      </c>
      <c r="D19" s="1117"/>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F19" s="1135"/>
      <c r="AG19" s="1135"/>
      <c r="AH19" s="1135"/>
      <c r="AI19" s="1135"/>
      <c r="AJ19" s="1135"/>
      <c r="AK19" s="1135"/>
      <c r="AL19" s="1135"/>
      <c r="AM19" s="1135"/>
      <c r="AN19" s="1135"/>
      <c r="AO19" s="1135"/>
      <c r="AP19" s="1135"/>
      <c r="AQ19" s="1135"/>
      <c r="AR19" s="1135"/>
      <c r="AS19" s="1135"/>
      <c r="AT19" s="1135"/>
      <c r="AU19" s="1135"/>
      <c r="AV19" s="1135"/>
      <c r="AW19" s="1135"/>
      <c r="AX19" s="1135"/>
    </row>
    <row r="20" spans="2:50" s="801" customFormat="1" ht="13.9" customHeight="1" x14ac:dyDescent="0.2">
      <c r="B20" s="348">
        <f>B17+1</f>
        <v>9</v>
      </c>
      <c r="C20" s="1129" t="s">
        <v>820</v>
      </c>
      <c r="D20" s="283" t="s">
        <v>258</v>
      </c>
      <c r="E20" s="347" t="s">
        <v>259</v>
      </c>
      <c r="F20" s="859">
        <v>0</v>
      </c>
      <c r="G20" s="1145"/>
      <c r="H20" s="343"/>
      <c r="I20" s="343"/>
      <c r="J20" s="343"/>
      <c r="K20" s="343"/>
      <c r="L20" s="343"/>
      <c r="M20" s="343"/>
      <c r="N20" s="343"/>
      <c r="O20" s="343"/>
      <c r="P20" s="343"/>
      <c r="Q20" s="343"/>
      <c r="R20" s="343"/>
      <c r="S20" s="343"/>
      <c r="T20" s="343"/>
      <c r="U20" s="343"/>
      <c r="V20" s="343"/>
      <c r="W20" s="343"/>
      <c r="X20" s="343"/>
      <c r="Y20" s="343"/>
      <c r="Z20" s="343"/>
      <c r="AA20" s="343"/>
      <c r="AD20" s="1150"/>
      <c r="AE20" s="1151"/>
      <c r="AF20" s="1137"/>
      <c r="AG20" s="1137"/>
      <c r="AH20" s="1137"/>
      <c r="AI20" s="1137"/>
      <c r="AJ20" s="1137"/>
      <c r="AK20" s="1137"/>
      <c r="AL20" s="1137"/>
      <c r="AM20" s="1137"/>
      <c r="AN20" s="1137"/>
      <c r="AO20" s="1137"/>
      <c r="AP20" s="1137"/>
      <c r="AQ20" s="1137"/>
      <c r="AR20" s="1137"/>
      <c r="AS20" s="1137"/>
      <c r="AT20" s="1137"/>
      <c r="AU20" s="1137"/>
      <c r="AV20" s="1137"/>
      <c r="AW20" s="1137"/>
      <c r="AX20" s="1137"/>
    </row>
    <row r="21" spans="2:50" s="801" customFormat="1" ht="13.9" customHeight="1" thickBot="1" x14ac:dyDescent="0.25">
      <c r="B21" s="348">
        <f>B20+1</f>
        <v>10</v>
      </c>
      <c r="C21" s="1130" t="s">
        <v>821</v>
      </c>
      <c r="D21" s="288" t="s">
        <v>260</v>
      </c>
      <c r="E21" s="349" t="s">
        <v>259</v>
      </c>
      <c r="F21" s="860">
        <v>0</v>
      </c>
      <c r="G21" s="1146"/>
      <c r="H21" s="343"/>
      <c r="I21" s="343"/>
      <c r="J21" s="343"/>
      <c r="K21" s="343"/>
      <c r="L21" s="343"/>
      <c r="M21" s="343"/>
      <c r="N21" s="343"/>
      <c r="O21" s="343"/>
      <c r="P21" s="343"/>
      <c r="Q21" s="343"/>
      <c r="R21" s="343"/>
      <c r="S21" s="343"/>
      <c r="T21" s="343"/>
      <c r="U21" s="343"/>
      <c r="V21" s="343"/>
      <c r="W21" s="343"/>
      <c r="X21" s="343"/>
      <c r="Y21" s="343"/>
      <c r="Z21" s="343"/>
      <c r="AA21" s="343"/>
      <c r="AD21" s="1152"/>
      <c r="AE21" s="1153"/>
      <c r="AF21" s="1137"/>
      <c r="AG21" s="1137"/>
      <c r="AH21" s="1137"/>
      <c r="AI21" s="1137"/>
      <c r="AJ21" s="1137"/>
      <c r="AK21" s="1137"/>
      <c r="AL21" s="1137"/>
      <c r="AM21" s="1137"/>
      <c r="AN21" s="1137"/>
      <c r="AO21" s="1137"/>
      <c r="AP21" s="1137"/>
      <c r="AQ21" s="1137"/>
      <c r="AR21" s="1137"/>
      <c r="AS21" s="1137"/>
      <c r="AT21" s="1137"/>
      <c r="AU21" s="1137"/>
      <c r="AV21" s="1137"/>
      <c r="AW21" s="1137"/>
      <c r="AX21" s="1137"/>
    </row>
    <row r="22" spans="2:50" s="801" customFormat="1" ht="13.9" customHeight="1" thickBot="1" x14ac:dyDescent="0.25">
      <c r="B22" s="348">
        <f t="shared" ref="B22:B23" si="1">B21+1</f>
        <v>11</v>
      </c>
      <c r="C22" s="1131" t="s">
        <v>896</v>
      </c>
      <c r="D22" s="349"/>
      <c r="E22" s="349" t="s">
        <v>16</v>
      </c>
      <c r="F22" s="860">
        <v>3</v>
      </c>
      <c r="G22" s="345"/>
      <c r="H22" s="345"/>
      <c r="I22" s="345"/>
      <c r="J22" s="345"/>
      <c r="K22" s="345"/>
      <c r="L22" s="345"/>
      <c r="M22" s="345"/>
      <c r="N22" s="810"/>
      <c r="O22" s="810"/>
      <c r="P22" s="810"/>
      <c r="V22" s="1147"/>
      <c r="W22" s="1148"/>
      <c r="X22" s="1148"/>
      <c r="Y22" s="1148"/>
      <c r="Z22" s="1148"/>
      <c r="AA22" s="1148"/>
      <c r="AB22" s="1149"/>
      <c r="AD22" s="1152"/>
      <c r="AE22" s="1153"/>
      <c r="AF22" s="1137"/>
      <c r="AG22" s="1137"/>
      <c r="AH22" s="1137"/>
      <c r="AI22" s="1137"/>
      <c r="AJ22" s="1137"/>
      <c r="AK22" s="1137"/>
      <c r="AL22" s="1137"/>
      <c r="AM22" s="1137"/>
      <c r="AN22" s="1137"/>
      <c r="AO22" s="1137"/>
      <c r="AP22" s="1137"/>
      <c r="AQ22" s="1137"/>
      <c r="AR22" s="1137"/>
      <c r="AS22" s="1137"/>
      <c r="AT22" s="1137"/>
      <c r="AU22" s="1137"/>
      <c r="AV22" s="1137"/>
      <c r="AW22" s="1137"/>
      <c r="AX22" s="1137"/>
    </row>
    <row r="23" spans="2:50" s="801" customFormat="1" ht="13.9" customHeight="1" thickBot="1" x14ac:dyDescent="0.25">
      <c r="B23" s="350">
        <f t="shared" si="1"/>
        <v>12</v>
      </c>
      <c r="C23" s="1132" t="s">
        <v>261</v>
      </c>
      <c r="D23" s="351" t="s">
        <v>262</v>
      </c>
      <c r="E23" s="351" t="s">
        <v>16</v>
      </c>
      <c r="F23" s="861">
        <v>3</v>
      </c>
      <c r="G23" s="345"/>
      <c r="H23" s="1147"/>
      <c r="I23" s="1148"/>
      <c r="J23" s="1148"/>
      <c r="K23" s="1148"/>
      <c r="L23" s="1148"/>
      <c r="M23" s="1148"/>
      <c r="N23" s="1148"/>
      <c r="O23" s="1148"/>
      <c r="P23" s="1148"/>
      <c r="Q23" s="1148"/>
      <c r="R23" s="1148"/>
      <c r="S23" s="1148"/>
      <c r="T23" s="1148"/>
      <c r="U23" s="1149"/>
      <c r="V23" s="808"/>
      <c r="W23" s="808"/>
      <c r="X23" s="808"/>
      <c r="Y23" s="808"/>
      <c r="Z23" s="808"/>
      <c r="AA23" s="808"/>
      <c r="AD23" s="1154"/>
      <c r="AE23" s="1155"/>
      <c r="AF23" s="1137"/>
      <c r="AG23" s="1137"/>
      <c r="AH23" s="1137"/>
      <c r="AI23" s="1137"/>
      <c r="AJ23" s="1137"/>
      <c r="AK23" s="1137"/>
      <c r="AL23" s="1137"/>
      <c r="AM23" s="1137"/>
      <c r="AN23" s="1137"/>
      <c r="AO23" s="1137"/>
      <c r="AP23" s="1137"/>
      <c r="AQ23" s="1137"/>
      <c r="AR23" s="1137"/>
      <c r="AS23" s="1137"/>
      <c r="AT23" s="1137"/>
      <c r="AU23" s="1137"/>
      <c r="AV23" s="1137"/>
      <c r="AW23" s="1137"/>
      <c r="AX23" s="1137"/>
    </row>
    <row r="24" spans="2:50" s="812" customFormat="1" ht="13.9" customHeight="1" thickBot="1" x14ac:dyDescent="0.25">
      <c r="B24" s="1141"/>
      <c r="C24" s="1143"/>
      <c r="D24" s="1143"/>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row>
    <row r="25" spans="2:50" s="809" customFormat="1" ht="13.9" customHeight="1" thickBot="1" x14ac:dyDescent="0.25">
      <c r="B25" s="1116" t="s">
        <v>20</v>
      </c>
      <c r="C25" s="1128" t="s">
        <v>824</v>
      </c>
      <c r="D25" s="1117"/>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F25" s="1135"/>
      <c r="AG25" s="1135"/>
      <c r="AH25" s="1135"/>
      <c r="AI25" s="1135"/>
      <c r="AJ25" s="1135"/>
      <c r="AK25" s="1135"/>
      <c r="AL25" s="1135"/>
      <c r="AM25" s="1135"/>
      <c r="AN25" s="1135"/>
      <c r="AO25" s="1135"/>
      <c r="AP25" s="1135"/>
      <c r="AQ25" s="1135"/>
      <c r="AR25" s="1135"/>
      <c r="AS25" s="1135"/>
      <c r="AT25" s="1135"/>
      <c r="AU25" s="1135"/>
      <c r="AV25" s="1135"/>
      <c r="AW25" s="1135"/>
      <c r="AX25" s="1135"/>
    </row>
    <row r="26" spans="2:50" s="801" customFormat="1" ht="13.9" customHeight="1" x14ac:dyDescent="0.2">
      <c r="B26" s="348">
        <f>B23+1</f>
        <v>13</v>
      </c>
      <c r="C26" s="1129" t="s">
        <v>820</v>
      </c>
      <c r="D26" s="283" t="s">
        <v>258</v>
      </c>
      <c r="E26" s="347" t="s">
        <v>259</v>
      </c>
      <c r="F26" s="859">
        <v>0</v>
      </c>
      <c r="G26" s="1145"/>
      <c r="H26" s="343"/>
      <c r="I26" s="343"/>
      <c r="J26" s="343"/>
      <c r="K26" s="343"/>
      <c r="L26" s="343"/>
      <c r="M26" s="343"/>
      <c r="N26" s="343"/>
      <c r="O26" s="343"/>
      <c r="P26" s="343"/>
      <c r="Q26" s="343"/>
      <c r="R26" s="343"/>
      <c r="S26" s="343"/>
      <c r="T26" s="343"/>
      <c r="U26" s="343"/>
      <c r="V26" s="343"/>
      <c r="W26" s="343"/>
      <c r="X26" s="343"/>
      <c r="Y26" s="343"/>
      <c r="Z26" s="343"/>
      <c r="AA26" s="343"/>
      <c r="AD26" s="1150"/>
      <c r="AE26" s="1151"/>
      <c r="AF26" s="1137"/>
      <c r="AG26" s="1137"/>
      <c r="AH26" s="1137"/>
      <c r="AI26" s="1137"/>
      <c r="AJ26" s="1137"/>
      <c r="AK26" s="1137"/>
      <c r="AL26" s="1137"/>
      <c r="AM26" s="1137"/>
      <c r="AN26" s="1137"/>
      <c r="AO26" s="1137"/>
      <c r="AP26" s="1137"/>
      <c r="AQ26" s="1137"/>
      <c r="AR26" s="1137"/>
      <c r="AS26" s="1137"/>
      <c r="AT26" s="1137"/>
      <c r="AU26" s="1137"/>
      <c r="AV26" s="1137"/>
      <c r="AW26" s="1137"/>
      <c r="AX26" s="1137"/>
    </row>
    <row r="27" spans="2:50" s="801" customFormat="1" ht="13.9" customHeight="1" thickBot="1" x14ac:dyDescent="0.25">
      <c r="B27" s="348">
        <f>B26+1</f>
        <v>14</v>
      </c>
      <c r="C27" s="1130" t="s">
        <v>821</v>
      </c>
      <c r="D27" s="288" t="s">
        <v>260</v>
      </c>
      <c r="E27" s="349" t="s">
        <v>259</v>
      </c>
      <c r="F27" s="860">
        <v>0</v>
      </c>
      <c r="G27" s="1146"/>
      <c r="H27" s="343"/>
      <c r="I27" s="343"/>
      <c r="J27" s="343"/>
      <c r="K27" s="343"/>
      <c r="L27" s="343"/>
      <c r="M27" s="343"/>
      <c r="N27" s="343"/>
      <c r="O27" s="343"/>
      <c r="P27" s="343"/>
      <c r="Q27" s="343"/>
      <c r="R27" s="343"/>
      <c r="S27" s="343"/>
      <c r="T27" s="343"/>
      <c r="U27" s="343"/>
      <c r="V27" s="343"/>
      <c r="W27" s="343"/>
      <c r="X27" s="343"/>
      <c r="Y27" s="343"/>
      <c r="Z27" s="343"/>
      <c r="AA27" s="343"/>
      <c r="AD27" s="1152"/>
      <c r="AE27" s="1153"/>
      <c r="AF27" s="1137"/>
      <c r="AG27" s="1137"/>
      <c r="AH27" s="1137"/>
      <c r="AI27" s="1137"/>
      <c r="AJ27" s="1137"/>
      <c r="AK27" s="1137"/>
      <c r="AL27" s="1137"/>
      <c r="AM27" s="1137"/>
      <c r="AN27" s="1137"/>
      <c r="AO27" s="1137"/>
      <c r="AP27" s="1137"/>
      <c r="AQ27" s="1137"/>
      <c r="AR27" s="1137"/>
      <c r="AS27" s="1137"/>
      <c r="AT27" s="1137"/>
      <c r="AU27" s="1137"/>
      <c r="AV27" s="1137"/>
      <c r="AW27" s="1137"/>
      <c r="AX27" s="1137"/>
    </row>
    <row r="28" spans="2:50" s="801" customFormat="1" ht="13.9" customHeight="1" thickBot="1" x14ac:dyDescent="0.25">
      <c r="B28" s="348">
        <f t="shared" ref="B28:B29" si="2">B27+1</f>
        <v>15</v>
      </c>
      <c r="C28" s="1131" t="s">
        <v>896</v>
      </c>
      <c r="D28" s="349"/>
      <c r="E28" s="349" t="s">
        <v>16</v>
      </c>
      <c r="F28" s="860">
        <v>3</v>
      </c>
      <c r="G28" s="345"/>
      <c r="H28" s="345"/>
      <c r="I28" s="345"/>
      <c r="J28" s="345"/>
      <c r="K28" s="345"/>
      <c r="L28" s="345"/>
      <c r="M28" s="345"/>
      <c r="N28" s="810"/>
      <c r="O28" s="810"/>
      <c r="P28" s="810"/>
      <c r="V28" s="1147"/>
      <c r="W28" s="1148"/>
      <c r="X28" s="1148"/>
      <c r="Y28" s="1148"/>
      <c r="Z28" s="1148"/>
      <c r="AA28" s="1148"/>
      <c r="AB28" s="1149"/>
      <c r="AD28" s="1152"/>
      <c r="AE28" s="1153"/>
      <c r="AF28" s="1137"/>
      <c r="AG28" s="1137"/>
      <c r="AH28" s="1137"/>
      <c r="AI28" s="1137"/>
      <c r="AJ28" s="1137"/>
      <c r="AK28" s="1137"/>
      <c r="AL28" s="1137"/>
      <c r="AM28" s="1137"/>
      <c r="AN28" s="1137"/>
      <c r="AO28" s="1137"/>
      <c r="AP28" s="1137"/>
      <c r="AQ28" s="1137"/>
      <c r="AR28" s="1137"/>
      <c r="AS28" s="1137"/>
      <c r="AT28" s="1137"/>
      <c r="AU28" s="1137"/>
      <c r="AV28" s="1137"/>
      <c r="AW28" s="1137"/>
      <c r="AX28" s="1137"/>
    </row>
    <row r="29" spans="2:50" s="801" customFormat="1" ht="13.9" customHeight="1" thickBot="1" x14ac:dyDescent="0.25">
      <c r="B29" s="350">
        <f t="shared" si="2"/>
        <v>16</v>
      </c>
      <c r="C29" s="1132" t="s">
        <v>261</v>
      </c>
      <c r="D29" s="351" t="s">
        <v>262</v>
      </c>
      <c r="E29" s="351" t="s">
        <v>16</v>
      </c>
      <c r="F29" s="861">
        <v>3</v>
      </c>
      <c r="G29" s="345"/>
      <c r="H29" s="1147"/>
      <c r="I29" s="1148"/>
      <c r="J29" s="1148"/>
      <c r="K29" s="1148"/>
      <c r="L29" s="1148"/>
      <c r="M29" s="1148"/>
      <c r="N29" s="1148"/>
      <c r="O29" s="1148"/>
      <c r="P29" s="1148"/>
      <c r="Q29" s="1148"/>
      <c r="R29" s="1148"/>
      <c r="S29" s="1148"/>
      <c r="T29" s="1148"/>
      <c r="U29" s="1149"/>
      <c r="V29" s="808"/>
      <c r="W29" s="808"/>
      <c r="X29" s="808"/>
      <c r="Y29" s="808"/>
      <c r="Z29" s="808"/>
      <c r="AA29" s="808"/>
      <c r="AD29" s="1154"/>
      <c r="AE29" s="1155"/>
      <c r="AF29" s="1137"/>
      <c r="AG29" s="1137"/>
      <c r="AH29" s="1137"/>
      <c r="AI29" s="1137"/>
      <c r="AJ29" s="1137"/>
      <c r="AK29" s="1137"/>
      <c r="AL29" s="1137"/>
      <c r="AM29" s="1137"/>
      <c r="AN29" s="1137"/>
      <c r="AO29" s="1137"/>
      <c r="AP29" s="1137"/>
      <c r="AQ29" s="1137"/>
      <c r="AR29" s="1137"/>
      <c r="AS29" s="1137"/>
      <c r="AT29" s="1137"/>
      <c r="AU29" s="1137"/>
      <c r="AV29" s="1137"/>
      <c r="AW29" s="1137"/>
      <c r="AX29" s="1137"/>
    </row>
    <row r="30" spans="2:50" s="813" customFormat="1" ht="13.9" customHeight="1" thickBot="1" x14ac:dyDescent="0.25">
      <c r="B30" s="301"/>
      <c r="C30" s="306"/>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1137"/>
      <c r="AC30" s="1137"/>
      <c r="AD30" s="1137"/>
      <c r="AE30" s="1137"/>
      <c r="AF30" s="1137"/>
      <c r="AG30" s="1137"/>
      <c r="AH30" s="1137"/>
      <c r="AI30" s="1137"/>
      <c r="AJ30" s="1137"/>
      <c r="AK30" s="1137"/>
      <c r="AL30" s="1137"/>
      <c r="AM30" s="1137"/>
      <c r="AN30" s="1137"/>
      <c r="AO30" s="1137"/>
      <c r="AP30" s="1137"/>
      <c r="AQ30" s="1137"/>
      <c r="AR30" s="1137"/>
      <c r="AS30" s="1137"/>
      <c r="AT30" s="1137"/>
      <c r="AU30" s="1137"/>
      <c r="AV30" s="1137"/>
      <c r="AW30" s="1137"/>
      <c r="AX30" s="1137"/>
    </row>
    <row r="31" spans="2:50" s="809" customFormat="1" ht="13.9" customHeight="1" thickBot="1" x14ac:dyDescent="0.25">
      <c r="B31" s="1116" t="s">
        <v>21</v>
      </c>
      <c r="C31" s="1128" t="s">
        <v>825</v>
      </c>
      <c r="D31" s="1117"/>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F31" s="1135"/>
      <c r="AG31" s="1135"/>
      <c r="AH31" s="1135"/>
      <c r="AI31" s="1135"/>
      <c r="AJ31" s="1135"/>
      <c r="AK31" s="1135"/>
      <c r="AL31" s="1135"/>
      <c r="AM31" s="1135"/>
      <c r="AN31" s="1135"/>
      <c r="AO31" s="1135"/>
      <c r="AP31" s="1135"/>
      <c r="AQ31" s="1135"/>
      <c r="AR31" s="1135"/>
      <c r="AS31" s="1135"/>
      <c r="AT31" s="1135"/>
      <c r="AU31" s="1135"/>
      <c r="AV31" s="1135"/>
      <c r="AW31" s="1135"/>
      <c r="AX31" s="1135"/>
    </row>
    <row r="32" spans="2:50" s="801" customFormat="1" ht="13.9" customHeight="1" x14ac:dyDescent="0.2">
      <c r="B32" s="348">
        <f>B29+1</f>
        <v>17</v>
      </c>
      <c r="C32" s="1129" t="s">
        <v>820</v>
      </c>
      <c r="D32" s="283" t="s">
        <v>258</v>
      </c>
      <c r="E32" s="347" t="s">
        <v>259</v>
      </c>
      <c r="F32" s="859">
        <v>0</v>
      </c>
      <c r="G32" s="1145"/>
      <c r="H32" s="343"/>
      <c r="I32" s="343"/>
      <c r="J32" s="343"/>
      <c r="K32" s="343"/>
      <c r="L32" s="343"/>
      <c r="M32" s="343"/>
      <c r="N32" s="343"/>
      <c r="O32" s="343"/>
      <c r="P32" s="343"/>
      <c r="Q32" s="343"/>
      <c r="R32" s="343"/>
      <c r="S32" s="343"/>
      <c r="T32" s="343"/>
      <c r="U32" s="343"/>
      <c r="V32" s="343"/>
      <c r="W32" s="343"/>
      <c r="X32" s="343"/>
      <c r="Y32" s="343"/>
      <c r="Z32" s="343"/>
      <c r="AA32" s="343"/>
      <c r="AD32" s="1150"/>
      <c r="AE32" s="1151"/>
      <c r="AF32" s="1137"/>
      <c r="AG32" s="1137"/>
      <c r="AH32" s="1137"/>
      <c r="AI32" s="1137"/>
      <c r="AJ32" s="1137"/>
      <c r="AK32" s="1137"/>
      <c r="AL32" s="1137"/>
      <c r="AM32" s="1137"/>
      <c r="AN32" s="1137"/>
      <c r="AO32" s="1137"/>
      <c r="AP32" s="1137"/>
      <c r="AQ32" s="1137"/>
      <c r="AR32" s="1137"/>
      <c r="AS32" s="1137"/>
      <c r="AT32" s="1137"/>
      <c r="AU32" s="1137"/>
      <c r="AV32" s="1137"/>
      <c r="AW32" s="1137"/>
      <c r="AX32" s="1137"/>
    </row>
    <row r="33" spans="2:50" s="801" customFormat="1" ht="13.9" customHeight="1" thickBot="1" x14ac:dyDescent="0.25">
      <c r="B33" s="348">
        <f>B32+1</f>
        <v>18</v>
      </c>
      <c r="C33" s="1130" t="s">
        <v>821</v>
      </c>
      <c r="D33" s="288" t="s">
        <v>260</v>
      </c>
      <c r="E33" s="349" t="s">
        <v>259</v>
      </c>
      <c r="F33" s="860">
        <v>0</v>
      </c>
      <c r="G33" s="1146"/>
      <c r="H33" s="343"/>
      <c r="I33" s="343"/>
      <c r="J33" s="343"/>
      <c r="K33" s="343"/>
      <c r="L33" s="343"/>
      <c r="M33" s="343"/>
      <c r="N33" s="343"/>
      <c r="O33" s="343"/>
      <c r="P33" s="343"/>
      <c r="Q33" s="343"/>
      <c r="R33" s="343"/>
      <c r="S33" s="343"/>
      <c r="T33" s="343"/>
      <c r="U33" s="343"/>
      <c r="V33" s="343"/>
      <c r="W33" s="343"/>
      <c r="X33" s="343"/>
      <c r="Y33" s="343"/>
      <c r="Z33" s="343"/>
      <c r="AA33" s="343"/>
      <c r="AD33" s="1152"/>
      <c r="AE33" s="1153"/>
      <c r="AF33" s="1137"/>
      <c r="AG33" s="1137"/>
      <c r="AH33" s="1137"/>
      <c r="AI33" s="1137"/>
      <c r="AJ33" s="1137"/>
      <c r="AK33" s="1137"/>
      <c r="AL33" s="1137"/>
      <c r="AM33" s="1137"/>
      <c r="AN33" s="1137"/>
      <c r="AO33" s="1137"/>
      <c r="AP33" s="1137"/>
      <c r="AQ33" s="1137"/>
      <c r="AR33" s="1137"/>
      <c r="AS33" s="1137"/>
      <c r="AT33" s="1137"/>
      <c r="AU33" s="1137"/>
      <c r="AV33" s="1137"/>
      <c r="AW33" s="1137"/>
      <c r="AX33" s="1137"/>
    </row>
    <row r="34" spans="2:50" s="801" customFormat="1" ht="13.9" customHeight="1" thickBot="1" x14ac:dyDescent="0.25">
      <c r="B34" s="348">
        <f t="shared" ref="B34:B35" si="3">B33+1</f>
        <v>19</v>
      </c>
      <c r="C34" s="1131" t="s">
        <v>896</v>
      </c>
      <c r="D34" s="349"/>
      <c r="E34" s="349" t="s">
        <v>16</v>
      </c>
      <c r="F34" s="860">
        <v>3</v>
      </c>
      <c r="G34" s="345"/>
      <c r="H34" s="345"/>
      <c r="I34" s="345"/>
      <c r="J34" s="345"/>
      <c r="K34" s="345"/>
      <c r="L34" s="345"/>
      <c r="M34" s="345"/>
      <c r="N34" s="810"/>
      <c r="O34" s="810"/>
      <c r="P34" s="810"/>
      <c r="V34" s="1147"/>
      <c r="W34" s="1148"/>
      <c r="X34" s="1148"/>
      <c r="Y34" s="1148"/>
      <c r="Z34" s="1148"/>
      <c r="AA34" s="1148"/>
      <c r="AB34" s="1149"/>
      <c r="AD34" s="1152"/>
      <c r="AE34" s="1153"/>
      <c r="AF34" s="1137"/>
      <c r="AG34" s="1137"/>
      <c r="AH34" s="1137"/>
      <c r="AI34" s="1137"/>
      <c r="AJ34" s="1137"/>
      <c r="AK34" s="1137"/>
      <c r="AL34" s="1137"/>
      <c r="AM34" s="1137"/>
      <c r="AN34" s="1137"/>
      <c r="AO34" s="1137"/>
      <c r="AP34" s="1137"/>
      <c r="AQ34" s="1137"/>
      <c r="AR34" s="1137"/>
      <c r="AS34" s="1137"/>
      <c r="AT34" s="1137"/>
      <c r="AU34" s="1137"/>
      <c r="AV34" s="1137"/>
      <c r="AW34" s="1137"/>
      <c r="AX34" s="1137"/>
    </row>
    <row r="35" spans="2:50" s="801" customFormat="1" ht="13.9" customHeight="1" thickBot="1" x14ac:dyDescent="0.25">
      <c r="B35" s="350">
        <f t="shared" si="3"/>
        <v>20</v>
      </c>
      <c r="C35" s="1132" t="s">
        <v>261</v>
      </c>
      <c r="D35" s="351" t="s">
        <v>262</v>
      </c>
      <c r="E35" s="351" t="s">
        <v>16</v>
      </c>
      <c r="F35" s="861">
        <v>3</v>
      </c>
      <c r="G35" s="345"/>
      <c r="H35" s="1147"/>
      <c r="I35" s="1148"/>
      <c r="J35" s="1148"/>
      <c r="K35" s="1148"/>
      <c r="L35" s="1148"/>
      <c r="M35" s="1148"/>
      <c r="N35" s="1148"/>
      <c r="O35" s="1148"/>
      <c r="P35" s="1148"/>
      <c r="Q35" s="1148"/>
      <c r="R35" s="1148"/>
      <c r="S35" s="1148"/>
      <c r="T35" s="1148"/>
      <c r="U35" s="1149"/>
      <c r="V35" s="808"/>
      <c r="W35" s="808"/>
      <c r="X35" s="808"/>
      <c r="Y35" s="808"/>
      <c r="Z35" s="808"/>
      <c r="AA35" s="808"/>
      <c r="AD35" s="1154"/>
      <c r="AE35" s="1155"/>
      <c r="AF35" s="1137"/>
      <c r="AG35" s="1137"/>
      <c r="AH35" s="1137"/>
      <c r="AI35" s="1137"/>
      <c r="AJ35" s="1137"/>
      <c r="AK35" s="1137"/>
      <c r="AL35" s="1137"/>
      <c r="AM35" s="1137"/>
      <c r="AN35" s="1137"/>
      <c r="AO35" s="1137"/>
      <c r="AP35" s="1137"/>
      <c r="AQ35" s="1137"/>
      <c r="AR35" s="1137"/>
      <c r="AS35" s="1137"/>
      <c r="AT35" s="1137"/>
      <c r="AU35" s="1137"/>
      <c r="AV35" s="1137"/>
      <c r="AW35" s="1137"/>
      <c r="AX35" s="1137"/>
    </row>
    <row r="36" spans="2:50" s="812" customFormat="1" ht="13.9" customHeight="1" thickBot="1" x14ac:dyDescent="0.25">
      <c r="B36" s="1141"/>
      <c r="C36" s="1142"/>
      <c r="D36" s="1142"/>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1135"/>
      <c r="AC36" s="1135"/>
      <c r="AD36" s="1135"/>
      <c r="AE36" s="1135"/>
      <c r="AF36" s="1135"/>
      <c r="AG36" s="1135"/>
      <c r="AH36" s="1135"/>
      <c r="AI36" s="1135"/>
      <c r="AJ36" s="1135"/>
      <c r="AK36" s="1135"/>
      <c r="AL36" s="1135"/>
      <c r="AM36" s="1135"/>
      <c r="AN36" s="1135"/>
      <c r="AO36" s="1135"/>
      <c r="AP36" s="1135"/>
      <c r="AQ36" s="1135"/>
      <c r="AR36" s="1135"/>
      <c r="AS36" s="1135"/>
      <c r="AT36" s="1135"/>
      <c r="AU36" s="1135"/>
      <c r="AV36" s="1135"/>
      <c r="AW36" s="1135"/>
      <c r="AX36" s="1135"/>
    </row>
    <row r="37" spans="2:50" s="809" customFormat="1" ht="13.9" customHeight="1" thickBot="1" x14ac:dyDescent="0.25">
      <c r="B37" s="1116" t="s">
        <v>22</v>
      </c>
      <c r="C37" s="1128" t="s">
        <v>826</v>
      </c>
      <c r="D37" s="1117"/>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F37" s="1135"/>
      <c r="AG37" s="1135"/>
      <c r="AH37" s="1135"/>
      <c r="AI37" s="1135"/>
      <c r="AJ37" s="1135"/>
      <c r="AK37" s="1135"/>
      <c r="AL37" s="1135"/>
      <c r="AM37" s="1135"/>
      <c r="AN37" s="1135"/>
      <c r="AO37" s="1135"/>
      <c r="AP37" s="1135"/>
      <c r="AQ37" s="1135"/>
      <c r="AR37" s="1135"/>
      <c r="AS37" s="1135"/>
      <c r="AT37" s="1135"/>
      <c r="AU37" s="1135"/>
      <c r="AV37" s="1135"/>
      <c r="AW37" s="1135"/>
      <c r="AX37" s="1135"/>
    </row>
    <row r="38" spans="2:50" s="801" customFormat="1" ht="13.9" customHeight="1" x14ac:dyDescent="0.2">
      <c r="B38" s="348">
        <f>B35+1</f>
        <v>21</v>
      </c>
      <c r="C38" s="1129" t="s">
        <v>820</v>
      </c>
      <c r="D38" s="283" t="s">
        <v>258</v>
      </c>
      <c r="E38" s="347" t="s">
        <v>259</v>
      </c>
      <c r="F38" s="859">
        <v>0</v>
      </c>
      <c r="G38" s="1145"/>
      <c r="H38" s="343"/>
      <c r="I38" s="343"/>
      <c r="J38" s="343"/>
      <c r="K38" s="343"/>
      <c r="L38" s="343"/>
      <c r="M38" s="343"/>
      <c r="N38" s="343"/>
      <c r="O38" s="343"/>
      <c r="P38" s="343"/>
      <c r="Q38" s="343"/>
      <c r="R38" s="343"/>
      <c r="S38" s="343"/>
      <c r="T38" s="343"/>
      <c r="U38" s="343"/>
      <c r="V38" s="343"/>
      <c r="W38" s="343"/>
      <c r="X38" s="343"/>
      <c r="Y38" s="343"/>
      <c r="Z38" s="343"/>
      <c r="AA38" s="343"/>
      <c r="AD38" s="1150"/>
      <c r="AE38" s="1151"/>
      <c r="AF38" s="1137"/>
      <c r="AG38" s="1137"/>
      <c r="AH38" s="1137"/>
      <c r="AI38" s="1137"/>
      <c r="AJ38" s="1137"/>
      <c r="AK38" s="1137"/>
      <c r="AL38" s="1137"/>
      <c r="AM38" s="1137"/>
      <c r="AN38" s="1137"/>
      <c r="AO38" s="1137"/>
      <c r="AP38" s="1137"/>
      <c r="AQ38" s="1137"/>
      <c r="AR38" s="1137"/>
      <c r="AS38" s="1137"/>
      <c r="AT38" s="1137"/>
      <c r="AU38" s="1137"/>
      <c r="AV38" s="1137"/>
      <c r="AW38" s="1137"/>
      <c r="AX38" s="1137"/>
    </row>
    <row r="39" spans="2:50" s="801" customFormat="1" ht="13.9" customHeight="1" thickBot="1" x14ac:dyDescent="0.25">
      <c r="B39" s="348">
        <f>B38+1</f>
        <v>22</v>
      </c>
      <c r="C39" s="1130" t="s">
        <v>821</v>
      </c>
      <c r="D39" s="288" t="s">
        <v>260</v>
      </c>
      <c r="E39" s="349" t="s">
        <v>259</v>
      </c>
      <c r="F39" s="860">
        <v>0</v>
      </c>
      <c r="G39" s="1146"/>
      <c r="H39" s="343"/>
      <c r="I39" s="343"/>
      <c r="J39" s="343"/>
      <c r="K39" s="343"/>
      <c r="L39" s="343"/>
      <c r="M39" s="343"/>
      <c r="N39" s="343"/>
      <c r="O39" s="343"/>
      <c r="P39" s="343"/>
      <c r="Q39" s="343"/>
      <c r="R39" s="343"/>
      <c r="S39" s="343"/>
      <c r="T39" s="343"/>
      <c r="U39" s="343"/>
      <c r="V39" s="343"/>
      <c r="W39" s="343"/>
      <c r="X39" s="343"/>
      <c r="Y39" s="343"/>
      <c r="Z39" s="343"/>
      <c r="AA39" s="343"/>
      <c r="AD39" s="1152"/>
      <c r="AE39" s="1153"/>
      <c r="AF39" s="1137"/>
      <c r="AG39" s="1137"/>
      <c r="AH39" s="1137"/>
      <c r="AI39" s="1137"/>
      <c r="AJ39" s="1137"/>
      <c r="AK39" s="1137"/>
      <c r="AL39" s="1137"/>
      <c r="AM39" s="1137"/>
      <c r="AN39" s="1137"/>
      <c r="AO39" s="1137"/>
      <c r="AP39" s="1137"/>
      <c r="AQ39" s="1137"/>
      <c r="AR39" s="1137"/>
      <c r="AS39" s="1137"/>
      <c r="AT39" s="1137"/>
      <c r="AU39" s="1137"/>
      <c r="AV39" s="1137"/>
      <c r="AW39" s="1137"/>
      <c r="AX39" s="1137"/>
    </row>
    <row r="40" spans="2:50" s="801" customFormat="1" ht="13.9" customHeight="1" thickBot="1" x14ac:dyDescent="0.25">
      <c r="B40" s="348">
        <f t="shared" ref="B40:B41" si="4">B39+1</f>
        <v>23</v>
      </c>
      <c r="C40" s="1131" t="s">
        <v>896</v>
      </c>
      <c r="D40" s="349"/>
      <c r="E40" s="349" t="s">
        <v>16</v>
      </c>
      <c r="F40" s="860">
        <v>3</v>
      </c>
      <c r="G40" s="345"/>
      <c r="H40" s="345"/>
      <c r="I40" s="345"/>
      <c r="J40" s="345"/>
      <c r="K40" s="345"/>
      <c r="L40" s="345"/>
      <c r="M40" s="345"/>
      <c r="N40" s="810"/>
      <c r="O40" s="810"/>
      <c r="P40" s="810"/>
      <c r="V40" s="1147"/>
      <c r="W40" s="1148"/>
      <c r="X40" s="1148"/>
      <c r="Y40" s="1148"/>
      <c r="Z40" s="1148"/>
      <c r="AA40" s="1148"/>
      <c r="AB40" s="1149"/>
      <c r="AD40" s="1152"/>
      <c r="AE40" s="1153"/>
      <c r="AF40" s="1137"/>
      <c r="AG40" s="1137"/>
      <c r="AH40" s="1137"/>
      <c r="AI40" s="1137"/>
      <c r="AJ40" s="1137"/>
      <c r="AK40" s="1137"/>
      <c r="AL40" s="1137"/>
      <c r="AM40" s="1137"/>
      <c r="AN40" s="1137"/>
      <c r="AO40" s="1137"/>
      <c r="AP40" s="1137"/>
      <c r="AQ40" s="1137"/>
      <c r="AR40" s="1137"/>
      <c r="AS40" s="1137"/>
      <c r="AT40" s="1137"/>
      <c r="AU40" s="1137"/>
      <c r="AV40" s="1137"/>
      <c r="AW40" s="1137"/>
      <c r="AX40" s="1137"/>
    </row>
    <row r="41" spans="2:50" s="801" customFormat="1" ht="13.9" customHeight="1" thickBot="1" x14ac:dyDescent="0.25">
      <c r="B41" s="350">
        <f t="shared" si="4"/>
        <v>24</v>
      </c>
      <c r="C41" s="1132" t="s">
        <v>261</v>
      </c>
      <c r="D41" s="351" t="s">
        <v>262</v>
      </c>
      <c r="E41" s="351" t="s">
        <v>16</v>
      </c>
      <c r="F41" s="861">
        <v>3</v>
      </c>
      <c r="G41" s="345"/>
      <c r="H41" s="1147"/>
      <c r="I41" s="1148"/>
      <c r="J41" s="1148"/>
      <c r="K41" s="1148"/>
      <c r="L41" s="1148"/>
      <c r="M41" s="1148"/>
      <c r="N41" s="1148"/>
      <c r="O41" s="1148"/>
      <c r="P41" s="1148"/>
      <c r="Q41" s="1148"/>
      <c r="R41" s="1148"/>
      <c r="S41" s="1148"/>
      <c r="T41" s="1148"/>
      <c r="U41" s="1149"/>
      <c r="V41" s="808"/>
      <c r="W41" s="808"/>
      <c r="X41" s="808"/>
      <c r="Y41" s="808"/>
      <c r="Z41" s="808"/>
      <c r="AA41" s="808"/>
      <c r="AD41" s="1154"/>
      <c r="AE41" s="1155"/>
      <c r="AF41" s="1137"/>
      <c r="AG41" s="1137"/>
      <c r="AH41" s="1137"/>
      <c r="AI41" s="1137"/>
      <c r="AJ41" s="1137"/>
      <c r="AK41" s="1137"/>
      <c r="AL41" s="1137"/>
      <c r="AM41" s="1137"/>
      <c r="AN41" s="1137"/>
      <c r="AO41" s="1137"/>
      <c r="AP41" s="1137"/>
      <c r="AQ41" s="1137"/>
      <c r="AR41" s="1137"/>
      <c r="AS41" s="1137"/>
      <c r="AT41" s="1137"/>
      <c r="AU41" s="1137"/>
      <c r="AV41" s="1137"/>
      <c r="AW41" s="1137"/>
      <c r="AX41" s="1137"/>
    </row>
    <row r="42" spans="2:50" s="813" customFormat="1" ht="13.9" customHeight="1" thickBot="1" x14ac:dyDescent="0.25">
      <c r="B42" s="301"/>
      <c r="C42" s="1136"/>
      <c r="D42" s="301"/>
      <c r="E42" s="301"/>
      <c r="F42" s="301"/>
      <c r="G42" s="740"/>
      <c r="H42" s="306"/>
      <c r="I42" s="306"/>
      <c r="J42" s="306"/>
      <c r="K42" s="306"/>
      <c r="L42" s="306"/>
      <c r="M42" s="306"/>
      <c r="N42" s="306"/>
      <c r="O42" s="306"/>
      <c r="P42" s="306"/>
      <c r="Q42" s="306"/>
      <c r="R42" s="306"/>
      <c r="S42" s="306"/>
      <c r="T42" s="306"/>
      <c r="U42" s="306"/>
      <c r="V42" s="306"/>
      <c r="W42" s="306"/>
      <c r="X42" s="306"/>
      <c r="Y42" s="306"/>
      <c r="Z42" s="306"/>
      <c r="AA42" s="306"/>
      <c r="AB42" s="1137"/>
      <c r="AC42" s="1137"/>
      <c r="AD42" s="1137"/>
      <c r="AE42" s="1137"/>
      <c r="AF42" s="1137"/>
      <c r="AG42" s="1137"/>
      <c r="AH42" s="1137"/>
      <c r="AI42" s="1137"/>
      <c r="AJ42" s="1137"/>
      <c r="AK42" s="1137"/>
      <c r="AL42" s="1137"/>
      <c r="AM42" s="1137"/>
      <c r="AN42" s="1137"/>
      <c r="AO42" s="1137"/>
      <c r="AP42" s="1137"/>
      <c r="AQ42" s="1137"/>
      <c r="AR42" s="1137"/>
      <c r="AS42" s="1137"/>
      <c r="AT42" s="1137"/>
      <c r="AU42" s="1137"/>
      <c r="AV42" s="1137"/>
      <c r="AW42" s="1137"/>
      <c r="AX42" s="1137"/>
    </row>
    <row r="43" spans="2:50" s="809" customFormat="1" ht="13.9" customHeight="1" thickBot="1" x14ac:dyDescent="0.25">
      <c r="B43" s="1116" t="s">
        <v>263</v>
      </c>
      <c r="C43" s="1128" t="s">
        <v>827</v>
      </c>
      <c r="D43" s="1117"/>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F43" s="1135"/>
      <c r="AG43" s="1135"/>
      <c r="AH43" s="1135"/>
      <c r="AI43" s="1135"/>
      <c r="AJ43" s="1135"/>
      <c r="AK43" s="1135"/>
      <c r="AL43" s="1135"/>
      <c r="AM43" s="1135"/>
      <c r="AN43" s="1135"/>
      <c r="AO43" s="1135"/>
      <c r="AP43" s="1135"/>
      <c r="AQ43" s="1135"/>
      <c r="AR43" s="1135"/>
      <c r="AS43" s="1135"/>
      <c r="AT43" s="1135"/>
      <c r="AU43" s="1135"/>
      <c r="AV43" s="1135"/>
      <c r="AW43" s="1135"/>
      <c r="AX43" s="1135"/>
    </row>
    <row r="44" spans="2:50" s="801" customFormat="1" ht="13.9" customHeight="1" x14ac:dyDescent="0.2">
      <c r="B44" s="348">
        <f>B41+1</f>
        <v>25</v>
      </c>
      <c r="C44" s="1129" t="s">
        <v>820</v>
      </c>
      <c r="D44" s="283" t="s">
        <v>258</v>
      </c>
      <c r="E44" s="347" t="s">
        <v>259</v>
      </c>
      <c r="F44" s="859">
        <v>0</v>
      </c>
      <c r="G44" s="1145"/>
      <c r="H44" s="343"/>
      <c r="I44" s="343"/>
      <c r="J44" s="343"/>
      <c r="K44" s="343"/>
      <c r="L44" s="343"/>
      <c r="M44" s="343"/>
      <c r="N44" s="343"/>
      <c r="O44" s="343"/>
      <c r="P44" s="343"/>
      <c r="Q44" s="343"/>
      <c r="R44" s="343"/>
      <c r="S44" s="343"/>
      <c r="T44" s="343"/>
      <c r="U44" s="343"/>
      <c r="V44" s="343"/>
      <c r="W44" s="343"/>
      <c r="X44" s="343"/>
      <c r="Y44" s="343"/>
      <c r="Z44" s="343"/>
      <c r="AA44" s="343"/>
      <c r="AD44" s="1150"/>
      <c r="AE44" s="1151"/>
      <c r="AF44" s="1137"/>
      <c r="AG44" s="1137"/>
      <c r="AH44" s="1137"/>
      <c r="AI44" s="1137"/>
      <c r="AJ44" s="1137"/>
      <c r="AK44" s="1137"/>
      <c r="AL44" s="1137"/>
      <c r="AM44" s="1137"/>
      <c r="AN44" s="1137"/>
      <c r="AO44" s="1137"/>
      <c r="AP44" s="1137"/>
      <c r="AQ44" s="1137"/>
      <c r="AR44" s="1137"/>
      <c r="AS44" s="1137"/>
      <c r="AT44" s="1137"/>
      <c r="AU44" s="1137"/>
      <c r="AV44" s="1137"/>
      <c r="AW44" s="1137"/>
      <c r="AX44" s="1137"/>
    </row>
    <row r="45" spans="2:50" s="801" customFormat="1" ht="13.9" customHeight="1" thickBot="1" x14ac:dyDescent="0.25">
      <c r="B45" s="348">
        <f>B44+1</f>
        <v>26</v>
      </c>
      <c r="C45" s="1130" t="s">
        <v>821</v>
      </c>
      <c r="D45" s="288" t="s">
        <v>260</v>
      </c>
      <c r="E45" s="349" t="s">
        <v>259</v>
      </c>
      <c r="F45" s="860">
        <v>0</v>
      </c>
      <c r="G45" s="1146"/>
      <c r="H45" s="343"/>
      <c r="I45" s="343"/>
      <c r="J45" s="343"/>
      <c r="K45" s="343"/>
      <c r="L45" s="343"/>
      <c r="M45" s="343"/>
      <c r="N45" s="343"/>
      <c r="O45" s="343"/>
      <c r="P45" s="343"/>
      <c r="Q45" s="343"/>
      <c r="R45" s="343"/>
      <c r="S45" s="343"/>
      <c r="T45" s="343"/>
      <c r="U45" s="343"/>
      <c r="V45" s="343"/>
      <c r="W45" s="343"/>
      <c r="X45" s="343"/>
      <c r="Y45" s="343"/>
      <c r="Z45" s="343"/>
      <c r="AA45" s="343"/>
      <c r="AD45" s="1152"/>
      <c r="AE45" s="1153"/>
      <c r="AF45" s="1137"/>
      <c r="AG45" s="1137"/>
      <c r="AH45" s="1137"/>
      <c r="AI45" s="1137"/>
      <c r="AJ45" s="1137"/>
      <c r="AK45" s="1137"/>
      <c r="AL45" s="1137"/>
      <c r="AM45" s="1137"/>
      <c r="AN45" s="1137"/>
      <c r="AO45" s="1137"/>
      <c r="AP45" s="1137"/>
      <c r="AQ45" s="1137"/>
      <c r="AR45" s="1137"/>
      <c r="AS45" s="1137"/>
      <c r="AT45" s="1137"/>
      <c r="AU45" s="1137"/>
      <c r="AV45" s="1137"/>
      <c r="AW45" s="1137"/>
      <c r="AX45" s="1137"/>
    </row>
    <row r="46" spans="2:50" s="801" customFormat="1" ht="13.9" customHeight="1" thickBot="1" x14ac:dyDescent="0.25">
      <c r="B46" s="348">
        <f t="shared" ref="B46:B47" si="5">B45+1</f>
        <v>27</v>
      </c>
      <c r="C46" s="1131" t="s">
        <v>896</v>
      </c>
      <c r="D46" s="349"/>
      <c r="E46" s="349" t="s">
        <v>16</v>
      </c>
      <c r="F46" s="860">
        <v>3</v>
      </c>
      <c r="G46" s="345"/>
      <c r="H46" s="345"/>
      <c r="I46" s="345"/>
      <c r="J46" s="345"/>
      <c r="K46" s="345"/>
      <c r="L46" s="345"/>
      <c r="M46" s="345"/>
      <c r="N46" s="810"/>
      <c r="O46" s="810"/>
      <c r="P46" s="810"/>
      <c r="V46" s="1147"/>
      <c r="W46" s="1148"/>
      <c r="X46" s="1148"/>
      <c r="Y46" s="1148"/>
      <c r="Z46" s="1148"/>
      <c r="AA46" s="1148"/>
      <c r="AB46" s="1149"/>
      <c r="AD46" s="1152"/>
      <c r="AE46" s="1153"/>
      <c r="AF46" s="1137"/>
      <c r="AG46" s="1137"/>
      <c r="AH46" s="1137"/>
      <c r="AI46" s="1137"/>
      <c r="AJ46" s="1137"/>
      <c r="AK46" s="1137"/>
      <c r="AL46" s="1137"/>
      <c r="AM46" s="1137"/>
      <c r="AN46" s="1137"/>
      <c r="AO46" s="1137"/>
      <c r="AP46" s="1137"/>
      <c r="AQ46" s="1137"/>
      <c r="AR46" s="1137"/>
      <c r="AS46" s="1137"/>
      <c r="AT46" s="1137"/>
      <c r="AU46" s="1137"/>
      <c r="AV46" s="1137"/>
      <c r="AW46" s="1137"/>
      <c r="AX46" s="1137"/>
    </row>
    <row r="47" spans="2:50" s="801" customFormat="1" ht="13.9" customHeight="1" thickBot="1" x14ac:dyDescent="0.25">
      <c r="B47" s="350">
        <f t="shared" si="5"/>
        <v>28</v>
      </c>
      <c r="C47" s="1132" t="s">
        <v>261</v>
      </c>
      <c r="D47" s="351" t="s">
        <v>262</v>
      </c>
      <c r="E47" s="351" t="s">
        <v>16</v>
      </c>
      <c r="F47" s="861">
        <v>3</v>
      </c>
      <c r="G47" s="345"/>
      <c r="H47" s="1147"/>
      <c r="I47" s="1148"/>
      <c r="J47" s="1148"/>
      <c r="K47" s="1148"/>
      <c r="L47" s="1148"/>
      <c r="M47" s="1148"/>
      <c r="N47" s="1148"/>
      <c r="O47" s="1148"/>
      <c r="P47" s="1148"/>
      <c r="Q47" s="1148"/>
      <c r="R47" s="1148"/>
      <c r="S47" s="1148"/>
      <c r="T47" s="1148"/>
      <c r="U47" s="1149"/>
      <c r="V47" s="808"/>
      <c r="W47" s="808"/>
      <c r="X47" s="808"/>
      <c r="Y47" s="808"/>
      <c r="Z47" s="808"/>
      <c r="AA47" s="808"/>
      <c r="AD47" s="1154"/>
      <c r="AE47" s="1155"/>
      <c r="AF47" s="1137"/>
      <c r="AG47" s="1137"/>
      <c r="AH47" s="1137"/>
      <c r="AI47" s="1137"/>
      <c r="AJ47" s="1137"/>
      <c r="AK47" s="1137"/>
      <c r="AL47" s="1137"/>
      <c r="AM47" s="1137"/>
      <c r="AN47" s="1137"/>
      <c r="AO47" s="1137"/>
      <c r="AP47" s="1137"/>
      <c r="AQ47" s="1137"/>
      <c r="AR47" s="1137"/>
      <c r="AS47" s="1137"/>
      <c r="AT47" s="1137"/>
      <c r="AU47" s="1137"/>
      <c r="AV47" s="1137"/>
      <c r="AW47" s="1137"/>
      <c r="AX47" s="1137"/>
    </row>
    <row r="48" spans="2:50" s="813" customFormat="1" ht="13.9" customHeight="1" thickBot="1" x14ac:dyDescent="0.25">
      <c r="B48" s="301"/>
      <c r="C48" s="1136"/>
      <c r="D48" s="301"/>
      <c r="E48" s="301"/>
      <c r="F48" s="301"/>
      <c r="G48" s="740"/>
      <c r="H48" s="306"/>
      <c r="I48" s="306"/>
      <c r="J48" s="306"/>
      <c r="K48" s="306"/>
      <c r="L48" s="306"/>
      <c r="M48" s="306"/>
      <c r="N48" s="306"/>
      <c r="O48" s="306"/>
      <c r="P48" s="306"/>
      <c r="Q48" s="306"/>
      <c r="R48" s="306"/>
      <c r="S48" s="306"/>
      <c r="T48" s="306"/>
      <c r="U48" s="306"/>
      <c r="V48" s="306"/>
      <c r="W48" s="306"/>
      <c r="X48" s="306"/>
      <c r="Y48" s="306"/>
      <c r="Z48" s="306"/>
      <c r="AA48" s="306"/>
      <c r="AB48" s="1137"/>
      <c r="AC48" s="1137"/>
      <c r="AD48" s="1137"/>
      <c r="AE48" s="1137"/>
      <c r="AF48" s="1137"/>
      <c r="AG48" s="1137"/>
      <c r="AH48" s="1137"/>
      <c r="AI48" s="1137"/>
      <c r="AJ48" s="1137"/>
      <c r="AK48" s="1137"/>
      <c r="AL48" s="1137"/>
      <c r="AM48" s="1137"/>
      <c r="AN48" s="1137"/>
      <c r="AO48" s="1137"/>
      <c r="AP48" s="1137"/>
      <c r="AQ48" s="1137"/>
      <c r="AR48" s="1137"/>
      <c r="AS48" s="1137"/>
      <c r="AT48" s="1137"/>
      <c r="AU48" s="1137"/>
      <c r="AV48" s="1137"/>
      <c r="AW48" s="1137"/>
      <c r="AX48" s="1137"/>
    </row>
    <row r="49" spans="2:50" s="809" customFormat="1" ht="13.9" customHeight="1" thickBot="1" x14ac:dyDescent="0.25">
      <c r="B49" s="1116" t="s">
        <v>264</v>
      </c>
      <c r="C49" s="1128" t="s">
        <v>828</v>
      </c>
      <c r="D49" s="1117"/>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F49" s="1135"/>
      <c r="AG49" s="1135"/>
      <c r="AH49" s="1135"/>
      <c r="AI49" s="1135"/>
      <c r="AJ49" s="1135"/>
      <c r="AK49" s="1135"/>
      <c r="AL49" s="1135"/>
      <c r="AM49" s="1135"/>
      <c r="AN49" s="1135"/>
      <c r="AO49" s="1135"/>
      <c r="AP49" s="1135"/>
      <c r="AQ49" s="1135"/>
      <c r="AR49" s="1135"/>
      <c r="AS49" s="1135"/>
      <c r="AT49" s="1135"/>
      <c r="AU49" s="1135"/>
      <c r="AV49" s="1135"/>
      <c r="AW49" s="1135"/>
      <c r="AX49" s="1135"/>
    </row>
    <row r="50" spans="2:50" s="801" customFormat="1" ht="13.9" customHeight="1" x14ac:dyDescent="0.2">
      <c r="B50" s="348">
        <f>B47+1</f>
        <v>29</v>
      </c>
      <c r="C50" s="1129" t="s">
        <v>820</v>
      </c>
      <c r="D50" s="283" t="s">
        <v>258</v>
      </c>
      <c r="E50" s="347" t="s">
        <v>259</v>
      </c>
      <c r="F50" s="859">
        <v>0</v>
      </c>
      <c r="G50" s="1145"/>
      <c r="H50" s="343"/>
      <c r="I50" s="343"/>
      <c r="J50" s="343"/>
      <c r="K50" s="343"/>
      <c r="L50" s="343"/>
      <c r="M50" s="343"/>
      <c r="N50" s="343"/>
      <c r="O50" s="343"/>
      <c r="P50" s="343"/>
      <c r="Q50" s="343"/>
      <c r="R50" s="343"/>
      <c r="S50" s="343"/>
      <c r="T50" s="343"/>
      <c r="U50" s="343"/>
      <c r="V50" s="343"/>
      <c r="W50" s="343"/>
      <c r="X50" s="343"/>
      <c r="Y50" s="343"/>
      <c r="Z50" s="343"/>
      <c r="AA50" s="343"/>
      <c r="AD50" s="1150"/>
      <c r="AE50" s="1151"/>
      <c r="AF50" s="1137"/>
      <c r="AG50" s="1137"/>
      <c r="AH50" s="1137"/>
      <c r="AI50" s="1137"/>
      <c r="AJ50" s="1137"/>
      <c r="AK50" s="1137"/>
      <c r="AL50" s="1137"/>
      <c r="AM50" s="1137"/>
      <c r="AN50" s="1137"/>
      <c r="AO50" s="1137"/>
      <c r="AP50" s="1137"/>
      <c r="AQ50" s="1137"/>
      <c r="AR50" s="1137"/>
      <c r="AS50" s="1137"/>
      <c r="AT50" s="1137"/>
      <c r="AU50" s="1137"/>
      <c r="AV50" s="1137"/>
      <c r="AW50" s="1137"/>
      <c r="AX50" s="1137"/>
    </row>
    <row r="51" spans="2:50" s="801" customFormat="1" ht="13.9" customHeight="1" thickBot="1" x14ac:dyDescent="0.25">
      <c r="B51" s="348">
        <f>B50+1</f>
        <v>30</v>
      </c>
      <c r="C51" s="1130" t="s">
        <v>821</v>
      </c>
      <c r="D51" s="288" t="s">
        <v>260</v>
      </c>
      <c r="E51" s="349" t="s">
        <v>259</v>
      </c>
      <c r="F51" s="860">
        <v>0</v>
      </c>
      <c r="G51" s="1146"/>
      <c r="H51" s="343"/>
      <c r="I51" s="343"/>
      <c r="J51" s="343"/>
      <c r="K51" s="343"/>
      <c r="L51" s="343"/>
      <c r="M51" s="343"/>
      <c r="N51" s="343"/>
      <c r="O51" s="343"/>
      <c r="P51" s="343"/>
      <c r="Q51" s="343"/>
      <c r="R51" s="343"/>
      <c r="S51" s="343"/>
      <c r="T51" s="343"/>
      <c r="U51" s="343"/>
      <c r="V51" s="343"/>
      <c r="W51" s="343"/>
      <c r="X51" s="343"/>
      <c r="Y51" s="343"/>
      <c r="Z51" s="343"/>
      <c r="AA51" s="343"/>
      <c r="AD51" s="1152"/>
      <c r="AE51" s="1153"/>
      <c r="AF51" s="1137"/>
      <c r="AG51" s="1137"/>
      <c r="AH51" s="1137"/>
      <c r="AI51" s="1137"/>
      <c r="AJ51" s="1137"/>
      <c r="AK51" s="1137"/>
      <c r="AL51" s="1137"/>
      <c r="AM51" s="1137"/>
      <c r="AN51" s="1137"/>
      <c r="AO51" s="1137"/>
      <c r="AP51" s="1137"/>
      <c r="AQ51" s="1137"/>
      <c r="AR51" s="1137"/>
      <c r="AS51" s="1137"/>
      <c r="AT51" s="1137"/>
      <c r="AU51" s="1137"/>
      <c r="AV51" s="1137"/>
      <c r="AW51" s="1137"/>
      <c r="AX51" s="1137"/>
    </row>
    <row r="52" spans="2:50" s="801" customFormat="1" ht="13.9" customHeight="1" thickBot="1" x14ac:dyDescent="0.25">
      <c r="B52" s="348">
        <f t="shared" ref="B52:B53" si="6">B51+1</f>
        <v>31</v>
      </c>
      <c r="C52" s="1131" t="s">
        <v>896</v>
      </c>
      <c r="D52" s="349"/>
      <c r="E52" s="349" t="s">
        <v>16</v>
      </c>
      <c r="F52" s="860">
        <v>3</v>
      </c>
      <c r="G52" s="345"/>
      <c r="H52" s="345"/>
      <c r="I52" s="345"/>
      <c r="J52" s="345"/>
      <c r="K52" s="345"/>
      <c r="L52" s="345"/>
      <c r="M52" s="345"/>
      <c r="N52" s="810"/>
      <c r="O52" s="810"/>
      <c r="P52" s="810"/>
      <c r="V52" s="1147"/>
      <c r="W52" s="1148"/>
      <c r="X52" s="1148"/>
      <c r="Y52" s="1148"/>
      <c r="Z52" s="1148"/>
      <c r="AA52" s="1148"/>
      <c r="AB52" s="1149"/>
      <c r="AD52" s="1152"/>
      <c r="AE52" s="1153"/>
      <c r="AF52" s="1137"/>
      <c r="AG52" s="1137"/>
      <c r="AH52" s="1137"/>
      <c r="AI52" s="1137"/>
      <c r="AJ52" s="1137"/>
      <c r="AK52" s="1137"/>
      <c r="AL52" s="1137"/>
      <c r="AM52" s="1137"/>
      <c r="AN52" s="1137"/>
      <c r="AO52" s="1137"/>
      <c r="AP52" s="1137"/>
      <c r="AQ52" s="1137"/>
      <c r="AR52" s="1137"/>
      <c r="AS52" s="1137"/>
      <c r="AT52" s="1137"/>
      <c r="AU52" s="1137"/>
      <c r="AV52" s="1137"/>
      <c r="AW52" s="1137"/>
      <c r="AX52" s="1137"/>
    </row>
    <row r="53" spans="2:50" s="801" customFormat="1" ht="13.9" customHeight="1" thickBot="1" x14ac:dyDescent="0.25">
      <c r="B53" s="350">
        <f t="shared" si="6"/>
        <v>32</v>
      </c>
      <c r="C53" s="1132" t="s">
        <v>261</v>
      </c>
      <c r="D53" s="351" t="s">
        <v>262</v>
      </c>
      <c r="E53" s="351" t="s">
        <v>16</v>
      </c>
      <c r="F53" s="861">
        <v>3</v>
      </c>
      <c r="G53" s="345"/>
      <c r="H53" s="1147"/>
      <c r="I53" s="1148"/>
      <c r="J53" s="1148"/>
      <c r="K53" s="1148"/>
      <c r="L53" s="1148"/>
      <c r="M53" s="1148"/>
      <c r="N53" s="1148"/>
      <c r="O53" s="1148"/>
      <c r="P53" s="1148"/>
      <c r="Q53" s="1148"/>
      <c r="R53" s="1148"/>
      <c r="S53" s="1148"/>
      <c r="T53" s="1148"/>
      <c r="U53" s="1149"/>
      <c r="V53" s="808"/>
      <c r="W53" s="808"/>
      <c r="X53" s="808"/>
      <c r="Y53" s="808"/>
      <c r="Z53" s="808"/>
      <c r="AA53" s="808"/>
      <c r="AD53" s="1154"/>
      <c r="AE53" s="1155"/>
      <c r="AF53" s="1137"/>
      <c r="AG53" s="1137"/>
      <c r="AH53" s="1137"/>
      <c r="AI53" s="1137"/>
      <c r="AJ53" s="1137"/>
      <c r="AK53" s="1137"/>
      <c r="AL53" s="1137"/>
      <c r="AM53" s="1137"/>
      <c r="AN53" s="1137"/>
      <c r="AO53" s="1137"/>
      <c r="AP53" s="1137"/>
      <c r="AQ53" s="1137"/>
      <c r="AR53" s="1137"/>
      <c r="AS53" s="1137"/>
      <c r="AT53" s="1137"/>
      <c r="AU53" s="1137"/>
      <c r="AV53" s="1137"/>
      <c r="AW53" s="1137"/>
      <c r="AX53" s="1137"/>
    </row>
    <row r="54" spans="2:50" s="813" customFormat="1" ht="13.9" customHeight="1" thickBot="1" x14ac:dyDescent="0.25">
      <c r="B54" s="301"/>
      <c r="C54" s="1140"/>
      <c r="D54" s="301"/>
      <c r="E54" s="301"/>
      <c r="F54" s="301"/>
      <c r="G54" s="301"/>
      <c r="H54" s="301"/>
      <c r="I54" s="301"/>
      <c r="J54" s="301"/>
      <c r="K54" s="301"/>
      <c r="L54" s="301"/>
      <c r="M54" s="301"/>
      <c r="N54" s="810"/>
      <c r="O54" s="810"/>
      <c r="P54" s="810"/>
      <c r="Q54" s="1137"/>
      <c r="R54" s="1137"/>
      <c r="S54" s="1137"/>
      <c r="T54" s="1137"/>
      <c r="U54" s="1137"/>
      <c r="V54" s="740"/>
      <c r="W54" s="740"/>
      <c r="X54" s="740"/>
      <c r="Y54" s="740"/>
      <c r="Z54" s="740"/>
      <c r="AA54" s="740"/>
      <c r="AB54" s="740"/>
      <c r="AC54" s="1137"/>
      <c r="AD54" s="1137"/>
      <c r="AE54" s="1137"/>
      <c r="AF54" s="1137"/>
      <c r="AG54" s="1137"/>
      <c r="AH54" s="1137"/>
      <c r="AI54" s="1137"/>
      <c r="AJ54" s="1137"/>
      <c r="AK54" s="1137"/>
      <c r="AL54" s="1137"/>
      <c r="AM54" s="1137"/>
      <c r="AN54" s="1137"/>
      <c r="AO54" s="1137"/>
      <c r="AP54" s="1137"/>
      <c r="AQ54" s="1137"/>
      <c r="AR54" s="1137"/>
      <c r="AS54" s="1137"/>
      <c r="AT54" s="1137"/>
      <c r="AU54" s="1137"/>
      <c r="AV54" s="1137"/>
      <c r="AW54" s="1137"/>
      <c r="AX54" s="1137"/>
    </row>
    <row r="55" spans="2:50" s="809" customFormat="1" ht="13.9" customHeight="1" thickBot="1" x14ac:dyDescent="0.25">
      <c r="B55" s="1116" t="s">
        <v>265</v>
      </c>
      <c r="C55" s="1128" t="s">
        <v>829</v>
      </c>
      <c r="D55" s="1117"/>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F55" s="1135"/>
      <c r="AG55" s="1135"/>
      <c r="AH55" s="1135"/>
      <c r="AI55" s="1135"/>
      <c r="AJ55" s="1135"/>
      <c r="AK55" s="1135"/>
      <c r="AL55" s="1135"/>
      <c r="AM55" s="1135"/>
      <c r="AN55" s="1135"/>
      <c r="AO55" s="1135"/>
      <c r="AP55" s="1135"/>
      <c r="AQ55" s="1135"/>
      <c r="AR55" s="1135"/>
      <c r="AS55" s="1135"/>
      <c r="AT55" s="1135"/>
      <c r="AU55" s="1135"/>
      <c r="AV55" s="1135"/>
      <c r="AW55" s="1135"/>
      <c r="AX55" s="1135"/>
    </row>
    <row r="56" spans="2:50" s="801" customFormat="1" ht="13.9" customHeight="1" x14ac:dyDescent="0.2">
      <c r="B56" s="348">
        <f>B53+1</f>
        <v>33</v>
      </c>
      <c r="C56" s="1129" t="s">
        <v>820</v>
      </c>
      <c r="D56" s="283" t="s">
        <v>258</v>
      </c>
      <c r="E56" s="347" t="s">
        <v>259</v>
      </c>
      <c r="F56" s="859">
        <v>0</v>
      </c>
      <c r="G56" s="1145"/>
      <c r="H56" s="343"/>
      <c r="I56" s="343"/>
      <c r="J56" s="343"/>
      <c r="K56" s="343"/>
      <c r="L56" s="343"/>
      <c r="M56" s="343"/>
      <c r="N56" s="343"/>
      <c r="O56" s="343"/>
      <c r="P56" s="343"/>
      <c r="Q56" s="343"/>
      <c r="R56" s="343"/>
      <c r="S56" s="343"/>
      <c r="T56" s="343"/>
      <c r="U56" s="343"/>
      <c r="V56" s="343"/>
      <c r="W56" s="343"/>
      <c r="X56" s="343"/>
      <c r="Y56" s="343"/>
      <c r="Z56" s="343"/>
      <c r="AA56" s="343"/>
      <c r="AD56" s="1150"/>
      <c r="AE56" s="1151"/>
      <c r="AF56" s="1137"/>
      <c r="AG56" s="1137"/>
      <c r="AH56" s="1137"/>
      <c r="AI56" s="1137"/>
      <c r="AJ56" s="1137"/>
      <c r="AK56" s="1137"/>
      <c r="AL56" s="1137"/>
      <c r="AM56" s="1137"/>
      <c r="AN56" s="1137"/>
      <c r="AO56" s="1137"/>
      <c r="AP56" s="1137"/>
      <c r="AQ56" s="1137"/>
      <c r="AR56" s="1137"/>
      <c r="AS56" s="1137"/>
      <c r="AT56" s="1137"/>
      <c r="AU56" s="1137"/>
      <c r="AV56" s="1137"/>
      <c r="AW56" s="1137"/>
      <c r="AX56" s="1137"/>
    </row>
    <row r="57" spans="2:50" s="801" customFormat="1" ht="13.9" customHeight="1" thickBot="1" x14ac:dyDescent="0.25">
      <c r="B57" s="348">
        <f>B56+1</f>
        <v>34</v>
      </c>
      <c r="C57" s="1130" t="s">
        <v>821</v>
      </c>
      <c r="D57" s="288" t="s">
        <v>260</v>
      </c>
      <c r="E57" s="349" t="s">
        <v>259</v>
      </c>
      <c r="F57" s="860">
        <v>0</v>
      </c>
      <c r="G57" s="1146"/>
      <c r="H57" s="343"/>
      <c r="I57" s="343"/>
      <c r="J57" s="343"/>
      <c r="K57" s="343"/>
      <c r="L57" s="343"/>
      <c r="M57" s="343"/>
      <c r="N57" s="343"/>
      <c r="O57" s="343"/>
      <c r="P57" s="343"/>
      <c r="Q57" s="343"/>
      <c r="R57" s="343"/>
      <c r="S57" s="343"/>
      <c r="T57" s="343"/>
      <c r="U57" s="343"/>
      <c r="V57" s="343"/>
      <c r="W57" s="343"/>
      <c r="X57" s="343"/>
      <c r="Y57" s="343"/>
      <c r="Z57" s="343"/>
      <c r="AA57" s="343"/>
      <c r="AD57" s="1152"/>
      <c r="AE57" s="1153"/>
      <c r="AF57" s="1137"/>
      <c r="AG57" s="1137"/>
      <c r="AH57" s="1137"/>
      <c r="AI57" s="1137"/>
      <c r="AJ57" s="1137"/>
      <c r="AK57" s="1137"/>
      <c r="AL57" s="1137"/>
      <c r="AM57" s="1137"/>
      <c r="AN57" s="1137"/>
      <c r="AO57" s="1137"/>
      <c r="AP57" s="1137"/>
      <c r="AQ57" s="1137"/>
      <c r="AR57" s="1137"/>
      <c r="AS57" s="1137"/>
      <c r="AT57" s="1137"/>
      <c r="AU57" s="1137"/>
      <c r="AV57" s="1137"/>
      <c r="AW57" s="1137"/>
      <c r="AX57" s="1137"/>
    </row>
    <row r="58" spans="2:50" s="801" customFormat="1" ht="13.9" customHeight="1" thickBot="1" x14ac:dyDescent="0.25">
      <c r="B58" s="348">
        <f t="shared" ref="B58:B59" si="7">B57+1</f>
        <v>35</v>
      </c>
      <c r="C58" s="1131" t="s">
        <v>896</v>
      </c>
      <c r="D58" s="349"/>
      <c r="E58" s="349" t="s">
        <v>16</v>
      </c>
      <c r="F58" s="860">
        <v>3</v>
      </c>
      <c r="G58" s="345"/>
      <c r="H58" s="345"/>
      <c r="I58" s="345"/>
      <c r="J58" s="345"/>
      <c r="K58" s="345"/>
      <c r="L58" s="345"/>
      <c r="M58" s="345"/>
      <c r="N58" s="810"/>
      <c r="O58" s="810"/>
      <c r="P58" s="810"/>
      <c r="V58" s="1147"/>
      <c r="W58" s="1148"/>
      <c r="X58" s="1148"/>
      <c r="Y58" s="1148"/>
      <c r="Z58" s="1148"/>
      <c r="AA58" s="1148"/>
      <c r="AB58" s="1149"/>
      <c r="AD58" s="1152"/>
      <c r="AE58" s="1153"/>
      <c r="AF58" s="1137"/>
      <c r="AG58" s="1137"/>
      <c r="AH58" s="1137"/>
      <c r="AI58" s="1137"/>
      <c r="AJ58" s="1137"/>
      <c r="AK58" s="1137"/>
      <c r="AL58" s="1137"/>
      <c r="AM58" s="1137"/>
      <c r="AN58" s="1137"/>
      <c r="AO58" s="1137"/>
      <c r="AP58" s="1137"/>
      <c r="AQ58" s="1137"/>
      <c r="AR58" s="1137"/>
      <c r="AS58" s="1137"/>
      <c r="AT58" s="1137"/>
      <c r="AU58" s="1137"/>
      <c r="AV58" s="1137"/>
      <c r="AW58" s="1137"/>
      <c r="AX58" s="1137"/>
    </row>
    <row r="59" spans="2:50" s="801" customFormat="1" ht="13.9" customHeight="1" thickBot="1" x14ac:dyDescent="0.25">
      <c r="B59" s="350">
        <f t="shared" si="7"/>
        <v>36</v>
      </c>
      <c r="C59" s="1132" t="s">
        <v>261</v>
      </c>
      <c r="D59" s="351" t="s">
        <v>262</v>
      </c>
      <c r="E59" s="351" t="s">
        <v>16</v>
      </c>
      <c r="F59" s="861">
        <v>3</v>
      </c>
      <c r="G59" s="345"/>
      <c r="H59" s="1147"/>
      <c r="I59" s="1148"/>
      <c r="J59" s="1148"/>
      <c r="K59" s="1148"/>
      <c r="L59" s="1148"/>
      <c r="M59" s="1148"/>
      <c r="N59" s="1148"/>
      <c r="O59" s="1148"/>
      <c r="P59" s="1148"/>
      <c r="Q59" s="1148"/>
      <c r="R59" s="1148"/>
      <c r="S59" s="1148"/>
      <c r="T59" s="1148"/>
      <c r="U59" s="1149"/>
      <c r="V59" s="808"/>
      <c r="W59" s="808"/>
      <c r="X59" s="808"/>
      <c r="Y59" s="808"/>
      <c r="Z59" s="808"/>
      <c r="AA59" s="808"/>
      <c r="AD59" s="1154"/>
      <c r="AE59" s="1155"/>
      <c r="AF59" s="1137"/>
      <c r="AG59" s="1137"/>
      <c r="AH59" s="1137"/>
      <c r="AI59" s="1137"/>
      <c r="AJ59" s="1137"/>
      <c r="AK59" s="1137"/>
      <c r="AL59" s="1137"/>
      <c r="AM59" s="1137"/>
      <c r="AN59" s="1137"/>
      <c r="AO59" s="1137"/>
      <c r="AP59" s="1137"/>
      <c r="AQ59" s="1137"/>
      <c r="AR59" s="1137"/>
      <c r="AS59" s="1137"/>
      <c r="AT59" s="1137"/>
      <c r="AU59" s="1137"/>
      <c r="AV59" s="1137"/>
      <c r="AW59" s="1137"/>
      <c r="AX59" s="1137"/>
    </row>
    <row r="60" spans="2:50" s="813" customFormat="1" ht="13.9" customHeight="1" thickBot="1" x14ac:dyDescent="0.25">
      <c r="B60" s="301"/>
      <c r="C60" s="1140"/>
      <c r="D60" s="301"/>
      <c r="E60" s="301"/>
      <c r="F60" s="301"/>
      <c r="G60" s="301"/>
      <c r="H60" s="301"/>
      <c r="I60" s="301"/>
      <c r="J60" s="301"/>
      <c r="K60" s="301"/>
      <c r="L60" s="301"/>
      <c r="M60" s="301"/>
      <c r="N60" s="810"/>
      <c r="O60" s="810"/>
      <c r="P60" s="810"/>
      <c r="Q60" s="1137"/>
      <c r="R60" s="1137"/>
      <c r="S60" s="1137"/>
      <c r="T60" s="1137"/>
      <c r="U60" s="1137"/>
      <c r="V60" s="740"/>
      <c r="W60" s="740"/>
      <c r="X60" s="740"/>
      <c r="Y60" s="740"/>
      <c r="Z60" s="740"/>
      <c r="AA60" s="740"/>
      <c r="AB60" s="740"/>
      <c r="AC60" s="1137"/>
      <c r="AD60" s="1137"/>
      <c r="AE60" s="1137"/>
      <c r="AF60" s="1137"/>
      <c r="AG60" s="1137"/>
      <c r="AH60" s="1137"/>
      <c r="AI60" s="1137"/>
      <c r="AJ60" s="1137"/>
      <c r="AK60" s="1137"/>
      <c r="AL60" s="1137"/>
      <c r="AM60" s="1137"/>
      <c r="AN60" s="1137"/>
      <c r="AO60" s="1137"/>
      <c r="AP60" s="1137"/>
      <c r="AQ60" s="1137"/>
      <c r="AR60" s="1137"/>
      <c r="AS60" s="1137"/>
      <c r="AT60" s="1137"/>
      <c r="AU60" s="1137"/>
      <c r="AV60" s="1137"/>
      <c r="AW60" s="1137"/>
      <c r="AX60" s="1137"/>
    </row>
    <row r="61" spans="2:50" s="809" customFormat="1" ht="13.9" customHeight="1" thickBot="1" x14ac:dyDescent="0.25">
      <c r="B61" s="1116" t="s">
        <v>266</v>
      </c>
      <c r="C61" s="1128" t="s">
        <v>830</v>
      </c>
      <c r="D61" s="1117"/>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F61" s="1135"/>
      <c r="AG61" s="1135"/>
      <c r="AH61" s="1135"/>
      <c r="AI61" s="1135"/>
      <c r="AJ61" s="1135"/>
      <c r="AK61" s="1135"/>
      <c r="AL61" s="1135"/>
      <c r="AM61" s="1135"/>
      <c r="AN61" s="1135"/>
      <c r="AO61" s="1135"/>
      <c r="AP61" s="1135"/>
      <c r="AQ61" s="1135"/>
      <c r="AR61" s="1135"/>
      <c r="AS61" s="1135"/>
      <c r="AT61" s="1135"/>
      <c r="AU61" s="1135"/>
      <c r="AV61" s="1135"/>
      <c r="AW61" s="1135"/>
      <c r="AX61" s="1135"/>
    </row>
    <row r="62" spans="2:50" s="801" customFormat="1" ht="13.9" customHeight="1" x14ac:dyDescent="0.2">
      <c r="B62" s="348">
        <f>B59+1</f>
        <v>37</v>
      </c>
      <c r="C62" s="1129" t="s">
        <v>820</v>
      </c>
      <c r="D62" s="283" t="s">
        <v>258</v>
      </c>
      <c r="E62" s="347" t="s">
        <v>259</v>
      </c>
      <c r="F62" s="859">
        <v>0</v>
      </c>
      <c r="G62" s="1145"/>
      <c r="H62" s="343"/>
      <c r="I62" s="343"/>
      <c r="J62" s="343"/>
      <c r="K62" s="343"/>
      <c r="L62" s="343"/>
      <c r="M62" s="343"/>
      <c r="N62" s="343"/>
      <c r="O62" s="343"/>
      <c r="P62" s="343"/>
      <c r="Q62" s="343"/>
      <c r="R62" s="343"/>
      <c r="S62" s="343"/>
      <c r="T62" s="343"/>
      <c r="U62" s="343"/>
      <c r="V62" s="343"/>
      <c r="W62" s="343"/>
      <c r="X62" s="343"/>
      <c r="Y62" s="343"/>
      <c r="Z62" s="343"/>
      <c r="AA62" s="343"/>
      <c r="AD62" s="1150"/>
      <c r="AE62" s="1151"/>
      <c r="AF62" s="1137"/>
      <c r="AG62" s="1137"/>
      <c r="AH62" s="1137"/>
      <c r="AI62" s="1137"/>
      <c r="AJ62" s="1137"/>
      <c r="AK62" s="1137"/>
      <c r="AL62" s="1137"/>
      <c r="AM62" s="1137"/>
      <c r="AN62" s="1137"/>
      <c r="AO62" s="1137"/>
      <c r="AP62" s="1137"/>
      <c r="AQ62" s="1137"/>
      <c r="AR62" s="1137"/>
      <c r="AS62" s="1137"/>
      <c r="AT62" s="1137"/>
      <c r="AU62" s="1137"/>
      <c r="AV62" s="1137"/>
      <c r="AW62" s="1137"/>
      <c r="AX62" s="1137"/>
    </row>
    <row r="63" spans="2:50" s="801" customFormat="1" ht="13.9" customHeight="1" thickBot="1" x14ac:dyDescent="0.25">
      <c r="B63" s="348">
        <f>B62+1</f>
        <v>38</v>
      </c>
      <c r="C63" s="1130" t="s">
        <v>821</v>
      </c>
      <c r="D63" s="288" t="s">
        <v>260</v>
      </c>
      <c r="E63" s="349" t="s">
        <v>259</v>
      </c>
      <c r="F63" s="860">
        <v>0</v>
      </c>
      <c r="G63" s="1146"/>
      <c r="H63" s="343"/>
      <c r="I63" s="343"/>
      <c r="J63" s="343"/>
      <c r="K63" s="343"/>
      <c r="L63" s="343"/>
      <c r="M63" s="343"/>
      <c r="N63" s="343"/>
      <c r="O63" s="343"/>
      <c r="P63" s="343"/>
      <c r="Q63" s="343"/>
      <c r="R63" s="343"/>
      <c r="S63" s="343"/>
      <c r="T63" s="343"/>
      <c r="U63" s="343"/>
      <c r="V63" s="343"/>
      <c r="W63" s="343"/>
      <c r="X63" s="343"/>
      <c r="Y63" s="343"/>
      <c r="Z63" s="343"/>
      <c r="AA63" s="343"/>
      <c r="AD63" s="1152"/>
      <c r="AE63" s="1153"/>
      <c r="AF63" s="1137"/>
      <c r="AG63" s="1137"/>
      <c r="AH63" s="1137"/>
      <c r="AI63" s="1137"/>
      <c r="AJ63" s="1137"/>
      <c r="AK63" s="1137"/>
      <c r="AL63" s="1137"/>
      <c r="AM63" s="1137"/>
      <c r="AN63" s="1137"/>
      <c r="AO63" s="1137"/>
      <c r="AP63" s="1137"/>
      <c r="AQ63" s="1137"/>
      <c r="AR63" s="1137"/>
      <c r="AS63" s="1137"/>
      <c r="AT63" s="1137"/>
      <c r="AU63" s="1137"/>
      <c r="AV63" s="1137"/>
      <c r="AW63" s="1137"/>
      <c r="AX63" s="1137"/>
    </row>
    <row r="64" spans="2:50" s="801" customFormat="1" ht="13.9" customHeight="1" thickBot="1" x14ac:dyDescent="0.25">
      <c r="B64" s="348">
        <f t="shared" ref="B64:B65" si="8">B63+1</f>
        <v>39</v>
      </c>
      <c r="C64" s="1131" t="s">
        <v>896</v>
      </c>
      <c r="D64" s="349"/>
      <c r="E64" s="349" t="s">
        <v>16</v>
      </c>
      <c r="F64" s="860">
        <v>3</v>
      </c>
      <c r="G64" s="345"/>
      <c r="H64" s="345"/>
      <c r="I64" s="345"/>
      <c r="J64" s="345"/>
      <c r="K64" s="345"/>
      <c r="L64" s="345"/>
      <c r="M64" s="345"/>
      <c r="N64" s="810"/>
      <c r="O64" s="810"/>
      <c r="P64" s="810"/>
      <c r="V64" s="1147"/>
      <c r="W64" s="1148"/>
      <c r="X64" s="1148"/>
      <c r="Y64" s="1148"/>
      <c r="Z64" s="1148"/>
      <c r="AA64" s="1148"/>
      <c r="AB64" s="1149"/>
      <c r="AD64" s="1152"/>
      <c r="AE64" s="1153"/>
      <c r="AF64" s="1137"/>
      <c r="AG64" s="1137"/>
      <c r="AH64" s="1137"/>
      <c r="AI64" s="1137"/>
      <c r="AJ64" s="1137"/>
      <c r="AK64" s="1137"/>
      <c r="AL64" s="1137"/>
      <c r="AM64" s="1137"/>
      <c r="AN64" s="1137"/>
      <c r="AO64" s="1137"/>
      <c r="AP64" s="1137"/>
      <c r="AQ64" s="1137"/>
      <c r="AR64" s="1137"/>
      <c r="AS64" s="1137"/>
      <c r="AT64" s="1137"/>
      <c r="AU64" s="1137"/>
      <c r="AV64" s="1137"/>
      <c r="AW64" s="1137"/>
      <c r="AX64" s="1137"/>
    </row>
    <row r="65" spans="2:50" s="801" customFormat="1" ht="13.9" customHeight="1" thickBot="1" x14ac:dyDescent="0.25">
      <c r="B65" s="350">
        <f t="shared" si="8"/>
        <v>40</v>
      </c>
      <c r="C65" s="1132" t="s">
        <v>261</v>
      </c>
      <c r="D65" s="351" t="s">
        <v>262</v>
      </c>
      <c r="E65" s="351" t="s">
        <v>16</v>
      </c>
      <c r="F65" s="861">
        <v>3</v>
      </c>
      <c r="G65" s="345"/>
      <c r="H65" s="1147"/>
      <c r="I65" s="1148"/>
      <c r="J65" s="1148"/>
      <c r="K65" s="1148"/>
      <c r="L65" s="1148"/>
      <c r="M65" s="1148"/>
      <c r="N65" s="1148"/>
      <c r="O65" s="1148"/>
      <c r="P65" s="1148"/>
      <c r="Q65" s="1148"/>
      <c r="R65" s="1148"/>
      <c r="S65" s="1148"/>
      <c r="T65" s="1148"/>
      <c r="U65" s="1149"/>
      <c r="V65" s="808"/>
      <c r="W65" s="808"/>
      <c r="X65" s="808"/>
      <c r="Y65" s="808"/>
      <c r="Z65" s="808"/>
      <c r="AA65" s="808"/>
      <c r="AD65" s="1154"/>
      <c r="AE65" s="1155"/>
      <c r="AF65" s="1137"/>
      <c r="AG65" s="1137"/>
      <c r="AH65" s="1137"/>
      <c r="AI65" s="1137"/>
      <c r="AJ65" s="1137"/>
      <c r="AK65" s="1137"/>
      <c r="AL65" s="1137"/>
      <c r="AM65" s="1137"/>
      <c r="AN65" s="1137"/>
      <c r="AO65" s="1137"/>
      <c r="AP65" s="1137"/>
      <c r="AQ65" s="1137"/>
      <c r="AR65" s="1137"/>
      <c r="AS65" s="1137"/>
      <c r="AT65" s="1137"/>
      <c r="AU65" s="1137"/>
      <c r="AV65" s="1137"/>
      <c r="AW65" s="1137"/>
      <c r="AX65" s="1137"/>
    </row>
    <row r="66" spans="2:50" s="813" customFormat="1" ht="13.9" customHeight="1" thickBot="1" x14ac:dyDescent="0.25">
      <c r="B66" s="301"/>
      <c r="C66" s="1139"/>
      <c r="D66" s="301"/>
      <c r="E66" s="301"/>
      <c r="F66" s="301"/>
      <c r="G66" s="301"/>
      <c r="H66" s="1138"/>
      <c r="I66" s="1138"/>
      <c r="J66" s="1138"/>
      <c r="K66" s="1138"/>
      <c r="L66" s="1138"/>
      <c r="M66" s="1138"/>
      <c r="N66" s="1138"/>
      <c r="O66" s="1138"/>
      <c r="P66" s="1138"/>
      <c r="Q66" s="1138"/>
      <c r="R66" s="1138"/>
      <c r="S66" s="1138"/>
      <c r="T66" s="1138"/>
      <c r="U66" s="306"/>
      <c r="V66" s="306"/>
      <c r="W66" s="306"/>
      <c r="X66" s="306"/>
      <c r="Y66" s="306"/>
      <c r="Z66" s="306"/>
      <c r="AA66" s="306"/>
      <c r="AB66" s="1137"/>
      <c r="AC66" s="1137"/>
      <c r="AD66" s="1137"/>
      <c r="AE66" s="1137"/>
      <c r="AF66" s="1137"/>
      <c r="AG66" s="1137"/>
      <c r="AH66" s="1137"/>
      <c r="AI66" s="1137"/>
      <c r="AJ66" s="1137"/>
      <c r="AK66" s="1137"/>
      <c r="AL66" s="1137"/>
      <c r="AM66" s="1137"/>
      <c r="AN66" s="1137"/>
      <c r="AO66" s="1137"/>
      <c r="AP66" s="1137"/>
      <c r="AQ66" s="1137"/>
      <c r="AR66" s="1137"/>
      <c r="AS66" s="1137"/>
      <c r="AT66" s="1137"/>
      <c r="AU66" s="1137"/>
      <c r="AV66" s="1137"/>
      <c r="AW66" s="1137"/>
      <c r="AX66" s="1137"/>
    </row>
    <row r="67" spans="2:50" s="809" customFormat="1" ht="13.9" customHeight="1" thickBot="1" x14ac:dyDescent="0.25">
      <c r="B67" s="1116" t="s">
        <v>267</v>
      </c>
      <c r="C67" s="1128" t="s">
        <v>831</v>
      </c>
      <c r="D67" s="1117"/>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F67" s="1135"/>
      <c r="AG67" s="1135"/>
      <c r="AH67" s="1135"/>
      <c r="AI67" s="1135"/>
      <c r="AJ67" s="1135"/>
      <c r="AK67" s="1135"/>
      <c r="AL67" s="1135"/>
      <c r="AM67" s="1135"/>
      <c r="AN67" s="1135"/>
      <c r="AO67" s="1135"/>
      <c r="AP67" s="1135"/>
      <c r="AQ67" s="1135"/>
      <c r="AR67" s="1135"/>
      <c r="AS67" s="1135"/>
      <c r="AT67" s="1135"/>
      <c r="AU67" s="1135"/>
      <c r="AV67" s="1135"/>
      <c r="AW67" s="1135"/>
      <c r="AX67" s="1135"/>
    </row>
    <row r="68" spans="2:50" s="801" customFormat="1" ht="13.9" customHeight="1" x14ac:dyDescent="0.2">
      <c r="B68" s="348">
        <f>B65+1</f>
        <v>41</v>
      </c>
      <c r="C68" s="1129" t="s">
        <v>820</v>
      </c>
      <c r="D68" s="283" t="s">
        <v>258</v>
      </c>
      <c r="E68" s="347" t="s">
        <v>259</v>
      </c>
      <c r="F68" s="859">
        <v>0</v>
      </c>
      <c r="G68" s="1145"/>
      <c r="H68" s="343"/>
      <c r="I68" s="343"/>
      <c r="J68" s="343"/>
      <c r="K68" s="343"/>
      <c r="L68" s="343"/>
      <c r="M68" s="343"/>
      <c r="N68" s="343"/>
      <c r="O68" s="343"/>
      <c r="P68" s="343"/>
      <c r="Q68" s="343"/>
      <c r="R68" s="343"/>
      <c r="S68" s="343"/>
      <c r="T68" s="343"/>
      <c r="U68" s="343"/>
      <c r="V68" s="343"/>
      <c r="W68" s="343"/>
      <c r="X68" s="343"/>
      <c r="Y68" s="343"/>
      <c r="Z68" s="343"/>
      <c r="AA68" s="343"/>
      <c r="AD68" s="1150"/>
      <c r="AE68" s="1151"/>
      <c r="AF68" s="1137"/>
      <c r="AG68" s="1137"/>
      <c r="AH68" s="1137"/>
      <c r="AI68" s="1137"/>
      <c r="AJ68" s="1137"/>
      <c r="AK68" s="1137"/>
      <c r="AL68" s="1137"/>
      <c r="AM68" s="1137"/>
      <c r="AN68" s="1137"/>
      <c r="AO68" s="1137"/>
      <c r="AP68" s="1137"/>
      <c r="AQ68" s="1137"/>
      <c r="AR68" s="1137"/>
      <c r="AS68" s="1137"/>
      <c r="AT68" s="1137"/>
      <c r="AU68" s="1137"/>
      <c r="AV68" s="1137"/>
      <c r="AW68" s="1137"/>
      <c r="AX68" s="1137"/>
    </row>
    <row r="69" spans="2:50" s="801" customFormat="1" ht="13.9" customHeight="1" thickBot="1" x14ac:dyDescent="0.25">
      <c r="B69" s="348">
        <f>B68+1</f>
        <v>42</v>
      </c>
      <c r="C69" s="1130" t="s">
        <v>821</v>
      </c>
      <c r="D69" s="288" t="s">
        <v>260</v>
      </c>
      <c r="E69" s="349" t="s">
        <v>259</v>
      </c>
      <c r="F69" s="860">
        <v>0</v>
      </c>
      <c r="G69" s="1146"/>
      <c r="H69" s="343"/>
      <c r="I69" s="343"/>
      <c r="J69" s="343"/>
      <c r="K69" s="343"/>
      <c r="L69" s="343"/>
      <c r="M69" s="343"/>
      <c r="N69" s="343"/>
      <c r="O69" s="343"/>
      <c r="P69" s="343"/>
      <c r="Q69" s="343"/>
      <c r="R69" s="343"/>
      <c r="S69" s="343"/>
      <c r="T69" s="343"/>
      <c r="U69" s="343"/>
      <c r="V69" s="343"/>
      <c r="W69" s="343"/>
      <c r="X69" s="343"/>
      <c r="Y69" s="343"/>
      <c r="Z69" s="343"/>
      <c r="AA69" s="343"/>
      <c r="AD69" s="1152"/>
      <c r="AE69" s="1153"/>
      <c r="AF69" s="1137"/>
      <c r="AG69" s="1137"/>
      <c r="AH69" s="1137"/>
      <c r="AI69" s="1137"/>
      <c r="AJ69" s="1137"/>
      <c r="AK69" s="1137"/>
      <c r="AL69" s="1137"/>
      <c r="AM69" s="1137"/>
      <c r="AN69" s="1137"/>
      <c r="AO69" s="1137"/>
      <c r="AP69" s="1137"/>
      <c r="AQ69" s="1137"/>
      <c r="AR69" s="1137"/>
      <c r="AS69" s="1137"/>
      <c r="AT69" s="1137"/>
      <c r="AU69" s="1137"/>
      <c r="AV69" s="1137"/>
      <c r="AW69" s="1137"/>
      <c r="AX69" s="1137"/>
    </row>
    <row r="70" spans="2:50" s="801" customFormat="1" ht="13.9" customHeight="1" thickBot="1" x14ac:dyDescent="0.25">
      <c r="B70" s="348">
        <f t="shared" ref="B70:B71" si="9">B69+1</f>
        <v>43</v>
      </c>
      <c r="C70" s="1131" t="s">
        <v>896</v>
      </c>
      <c r="D70" s="349"/>
      <c r="E70" s="349" t="s">
        <v>16</v>
      </c>
      <c r="F70" s="860">
        <v>3</v>
      </c>
      <c r="G70" s="345"/>
      <c r="H70" s="345"/>
      <c r="I70" s="345"/>
      <c r="J70" s="345"/>
      <c r="K70" s="345"/>
      <c r="L70" s="345"/>
      <c r="M70" s="345"/>
      <c r="N70" s="810"/>
      <c r="O70" s="810"/>
      <c r="P70" s="810"/>
      <c r="V70" s="1147"/>
      <c r="W70" s="1148"/>
      <c r="X70" s="1148"/>
      <c r="Y70" s="1148"/>
      <c r="Z70" s="1148"/>
      <c r="AA70" s="1148"/>
      <c r="AB70" s="1149"/>
      <c r="AD70" s="1152"/>
      <c r="AE70" s="1153"/>
      <c r="AF70" s="1137"/>
      <c r="AG70" s="1137"/>
      <c r="AH70" s="1137"/>
      <c r="AI70" s="1137"/>
      <c r="AJ70" s="1137"/>
      <c r="AK70" s="1137"/>
      <c r="AL70" s="1137"/>
      <c r="AM70" s="1137"/>
      <c r="AN70" s="1137"/>
      <c r="AO70" s="1137"/>
      <c r="AP70" s="1137"/>
      <c r="AQ70" s="1137"/>
      <c r="AR70" s="1137"/>
      <c r="AS70" s="1137"/>
      <c r="AT70" s="1137"/>
      <c r="AU70" s="1137"/>
      <c r="AV70" s="1137"/>
      <c r="AW70" s="1137"/>
      <c r="AX70" s="1137"/>
    </row>
    <row r="71" spans="2:50" s="801" customFormat="1" ht="13.9" customHeight="1" thickBot="1" x14ac:dyDescent="0.25">
      <c r="B71" s="350">
        <f t="shared" si="9"/>
        <v>44</v>
      </c>
      <c r="C71" s="1132" t="s">
        <v>261</v>
      </c>
      <c r="D71" s="351" t="s">
        <v>262</v>
      </c>
      <c r="E71" s="351" t="s">
        <v>16</v>
      </c>
      <c r="F71" s="861">
        <v>3</v>
      </c>
      <c r="G71" s="345"/>
      <c r="H71" s="1147"/>
      <c r="I71" s="1148"/>
      <c r="J71" s="1148"/>
      <c r="K71" s="1148"/>
      <c r="L71" s="1148"/>
      <c r="M71" s="1148"/>
      <c r="N71" s="1148"/>
      <c r="O71" s="1148"/>
      <c r="P71" s="1148"/>
      <c r="Q71" s="1148"/>
      <c r="R71" s="1148"/>
      <c r="S71" s="1148"/>
      <c r="T71" s="1148"/>
      <c r="U71" s="1149"/>
      <c r="V71" s="808"/>
      <c r="W71" s="808"/>
      <c r="X71" s="808"/>
      <c r="Y71" s="808"/>
      <c r="Z71" s="808"/>
      <c r="AA71" s="808"/>
      <c r="AD71" s="1154"/>
      <c r="AE71" s="1155"/>
      <c r="AF71" s="1137"/>
      <c r="AG71" s="1137"/>
      <c r="AH71" s="1137"/>
      <c r="AI71" s="1137"/>
      <c r="AJ71" s="1137"/>
      <c r="AK71" s="1137"/>
      <c r="AL71" s="1137"/>
      <c r="AM71" s="1137"/>
      <c r="AN71" s="1137"/>
      <c r="AO71" s="1137"/>
      <c r="AP71" s="1137"/>
      <c r="AQ71" s="1137"/>
      <c r="AR71" s="1137"/>
      <c r="AS71" s="1137"/>
      <c r="AT71" s="1137"/>
      <c r="AU71" s="1137"/>
      <c r="AV71" s="1137"/>
      <c r="AW71" s="1137"/>
      <c r="AX71" s="1137"/>
    </row>
    <row r="72" spans="2:50" s="813" customFormat="1" ht="13.9" customHeight="1" thickBot="1" x14ac:dyDescent="0.25">
      <c r="B72" s="1144"/>
      <c r="C72" s="1144"/>
      <c r="D72" s="1144"/>
      <c r="E72" s="1144"/>
      <c r="F72" s="1144"/>
      <c r="G72" s="1144"/>
      <c r="H72" s="1144"/>
      <c r="I72" s="1144"/>
      <c r="J72" s="1144"/>
      <c r="K72" s="1144"/>
      <c r="L72" s="1144"/>
      <c r="M72" s="1144"/>
      <c r="N72" s="1144"/>
      <c r="O72" s="1144"/>
      <c r="P72" s="1144"/>
      <c r="Q72" s="1144"/>
      <c r="R72" s="1144"/>
      <c r="S72" s="1144"/>
      <c r="T72" s="1144"/>
      <c r="U72" s="1144"/>
      <c r="V72" s="1144"/>
      <c r="W72" s="1144"/>
      <c r="X72" s="1144"/>
      <c r="Y72" s="1144"/>
      <c r="Z72" s="1144"/>
      <c r="AA72" s="1144"/>
      <c r="AB72" s="1137"/>
      <c r="AC72" s="1137"/>
      <c r="AD72" s="1137"/>
      <c r="AE72" s="1137"/>
      <c r="AF72" s="1137"/>
      <c r="AG72" s="1137"/>
      <c r="AH72" s="1137"/>
      <c r="AI72" s="1137"/>
      <c r="AJ72" s="1137"/>
      <c r="AK72" s="1137"/>
      <c r="AL72" s="1137"/>
      <c r="AM72" s="1137"/>
      <c r="AN72" s="1137"/>
      <c r="AO72" s="1137"/>
      <c r="AP72" s="1137"/>
      <c r="AQ72" s="1137"/>
      <c r="AR72" s="1137"/>
      <c r="AS72" s="1137"/>
      <c r="AT72" s="1137"/>
      <c r="AU72" s="1137"/>
      <c r="AV72" s="1137"/>
      <c r="AW72" s="1137"/>
      <c r="AX72" s="1137"/>
    </row>
    <row r="73" spans="2:50" s="818" customFormat="1" ht="13.9" customHeight="1" thickBot="1" x14ac:dyDescent="0.25">
      <c r="B73" s="1116" t="s">
        <v>268</v>
      </c>
      <c r="C73" s="1128" t="s">
        <v>832</v>
      </c>
      <c r="D73" s="1117"/>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809"/>
      <c r="AC73" s="809"/>
      <c r="AD73" s="809"/>
      <c r="AE73" s="809"/>
      <c r="AF73" s="1135"/>
      <c r="AG73" s="1135"/>
      <c r="AH73" s="1135"/>
      <c r="AI73" s="1135"/>
      <c r="AJ73" s="1135"/>
      <c r="AK73" s="1135"/>
      <c r="AL73" s="1135"/>
      <c r="AM73" s="1135"/>
      <c r="AN73" s="1135"/>
      <c r="AO73" s="1135"/>
      <c r="AP73" s="1135"/>
      <c r="AQ73" s="1135"/>
      <c r="AR73" s="1135"/>
      <c r="AS73" s="1135"/>
      <c r="AT73" s="1135"/>
      <c r="AU73" s="1135"/>
      <c r="AV73" s="1135"/>
      <c r="AW73" s="1135"/>
      <c r="AX73" s="1135"/>
    </row>
    <row r="74" spans="2:50" s="801" customFormat="1" ht="13.9" customHeight="1" x14ac:dyDescent="0.2">
      <c r="B74" s="348">
        <f>B71+1</f>
        <v>45</v>
      </c>
      <c r="C74" s="1129" t="s">
        <v>820</v>
      </c>
      <c r="D74" s="283" t="s">
        <v>258</v>
      </c>
      <c r="E74" s="347" t="s">
        <v>259</v>
      </c>
      <c r="F74" s="859">
        <v>0</v>
      </c>
      <c r="G74" s="1145"/>
      <c r="H74" s="343"/>
      <c r="I74" s="343"/>
      <c r="J74" s="343"/>
      <c r="K74" s="343"/>
      <c r="L74" s="343"/>
      <c r="M74" s="343"/>
      <c r="N74" s="343"/>
      <c r="O74" s="343"/>
      <c r="P74" s="343"/>
      <c r="Q74" s="343"/>
      <c r="R74" s="343"/>
      <c r="S74" s="343"/>
      <c r="T74" s="343"/>
      <c r="U74" s="343"/>
      <c r="V74" s="343"/>
      <c r="W74" s="343"/>
      <c r="X74" s="343"/>
      <c r="Y74" s="343"/>
      <c r="Z74" s="343"/>
      <c r="AA74" s="343"/>
      <c r="AD74" s="1150"/>
      <c r="AE74" s="1151"/>
      <c r="AF74" s="1137"/>
      <c r="AG74" s="1137"/>
      <c r="AH74" s="1137"/>
      <c r="AI74" s="1137"/>
      <c r="AJ74" s="1137"/>
      <c r="AK74" s="1137"/>
      <c r="AL74" s="1137"/>
      <c r="AM74" s="1137"/>
      <c r="AN74" s="1137"/>
      <c r="AO74" s="1137"/>
      <c r="AP74" s="1137"/>
      <c r="AQ74" s="1137"/>
      <c r="AR74" s="1137"/>
      <c r="AS74" s="1137"/>
      <c r="AT74" s="1137"/>
      <c r="AU74" s="1137"/>
      <c r="AV74" s="1137"/>
      <c r="AW74" s="1137"/>
      <c r="AX74" s="1137"/>
    </row>
    <row r="75" spans="2:50" s="801" customFormat="1" ht="13.9" customHeight="1" thickBot="1" x14ac:dyDescent="0.25">
      <c r="B75" s="348">
        <f>B74+1</f>
        <v>46</v>
      </c>
      <c r="C75" s="1130" t="s">
        <v>821</v>
      </c>
      <c r="D75" s="288" t="s">
        <v>260</v>
      </c>
      <c r="E75" s="349" t="s">
        <v>259</v>
      </c>
      <c r="F75" s="860">
        <v>0</v>
      </c>
      <c r="G75" s="1146"/>
      <c r="H75" s="343"/>
      <c r="I75" s="343"/>
      <c r="J75" s="343"/>
      <c r="K75" s="343"/>
      <c r="L75" s="343"/>
      <c r="M75" s="343"/>
      <c r="N75" s="343"/>
      <c r="O75" s="343"/>
      <c r="P75" s="343"/>
      <c r="Q75" s="343"/>
      <c r="R75" s="343"/>
      <c r="S75" s="343"/>
      <c r="T75" s="343"/>
      <c r="U75" s="343"/>
      <c r="V75" s="343"/>
      <c r="W75" s="343"/>
      <c r="X75" s="343"/>
      <c r="Y75" s="343"/>
      <c r="Z75" s="343"/>
      <c r="AA75" s="343"/>
      <c r="AD75" s="1152"/>
      <c r="AE75" s="1153"/>
      <c r="AF75" s="1137"/>
      <c r="AG75" s="1137"/>
      <c r="AH75" s="1137"/>
      <c r="AI75" s="1137"/>
      <c r="AJ75" s="1137"/>
      <c r="AK75" s="1137"/>
      <c r="AL75" s="1137"/>
      <c r="AM75" s="1137"/>
      <c r="AN75" s="1137"/>
      <c r="AO75" s="1137"/>
      <c r="AP75" s="1137"/>
      <c r="AQ75" s="1137"/>
      <c r="AR75" s="1137"/>
      <c r="AS75" s="1137"/>
      <c r="AT75" s="1137"/>
      <c r="AU75" s="1137"/>
      <c r="AV75" s="1137"/>
      <c r="AW75" s="1137"/>
      <c r="AX75" s="1137"/>
    </row>
    <row r="76" spans="2:50" s="801" customFormat="1" ht="13.9" customHeight="1" thickBot="1" x14ac:dyDescent="0.25">
      <c r="B76" s="348">
        <f t="shared" ref="B76:B77" si="10">B75+1</f>
        <v>47</v>
      </c>
      <c r="C76" s="1131" t="s">
        <v>896</v>
      </c>
      <c r="D76" s="349"/>
      <c r="E76" s="349" t="s">
        <v>16</v>
      </c>
      <c r="F76" s="860">
        <v>3</v>
      </c>
      <c r="G76" s="345"/>
      <c r="H76" s="345"/>
      <c r="I76" s="345"/>
      <c r="J76" s="345"/>
      <c r="K76" s="345"/>
      <c r="L76" s="345"/>
      <c r="M76" s="345"/>
      <c r="N76" s="810"/>
      <c r="O76" s="810"/>
      <c r="P76" s="810"/>
      <c r="V76" s="1147"/>
      <c r="W76" s="1148"/>
      <c r="X76" s="1148"/>
      <c r="Y76" s="1148"/>
      <c r="Z76" s="1148"/>
      <c r="AA76" s="1148"/>
      <c r="AB76" s="1149"/>
      <c r="AD76" s="1152"/>
      <c r="AE76" s="1153"/>
      <c r="AF76" s="1137"/>
      <c r="AG76" s="1137"/>
      <c r="AH76" s="1137"/>
      <c r="AI76" s="1137"/>
      <c r="AJ76" s="1137"/>
      <c r="AK76" s="1137"/>
      <c r="AL76" s="1137"/>
      <c r="AM76" s="1137"/>
      <c r="AN76" s="1137"/>
      <c r="AO76" s="1137"/>
      <c r="AP76" s="1137"/>
      <c r="AQ76" s="1137"/>
      <c r="AR76" s="1137"/>
      <c r="AS76" s="1137"/>
      <c r="AT76" s="1137"/>
      <c r="AU76" s="1137"/>
      <c r="AV76" s="1137"/>
      <c r="AW76" s="1137"/>
      <c r="AX76" s="1137"/>
    </row>
    <row r="77" spans="2:50" s="801" customFormat="1" ht="13.9" customHeight="1" thickBot="1" x14ac:dyDescent="0.25">
      <c r="B77" s="350">
        <f t="shared" si="10"/>
        <v>48</v>
      </c>
      <c r="C77" s="1132" t="s">
        <v>261</v>
      </c>
      <c r="D77" s="351" t="s">
        <v>262</v>
      </c>
      <c r="E77" s="351" t="s">
        <v>16</v>
      </c>
      <c r="F77" s="861">
        <v>3</v>
      </c>
      <c r="G77" s="345"/>
      <c r="H77" s="1147"/>
      <c r="I77" s="1148"/>
      <c r="J77" s="1148"/>
      <c r="K77" s="1148"/>
      <c r="L77" s="1148"/>
      <c r="M77" s="1148"/>
      <c r="N77" s="1148"/>
      <c r="O77" s="1148"/>
      <c r="P77" s="1148"/>
      <c r="Q77" s="1148"/>
      <c r="R77" s="1148"/>
      <c r="S77" s="1148"/>
      <c r="T77" s="1148"/>
      <c r="U77" s="1149"/>
      <c r="V77" s="808"/>
      <c r="W77" s="808"/>
      <c r="X77" s="808"/>
      <c r="Y77" s="808"/>
      <c r="Z77" s="808"/>
      <c r="AA77" s="808"/>
      <c r="AD77" s="1154"/>
      <c r="AE77" s="1155"/>
      <c r="AF77" s="1137"/>
      <c r="AG77" s="1137"/>
      <c r="AH77" s="1137"/>
      <c r="AI77" s="1137"/>
      <c r="AJ77" s="1137"/>
      <c r="AK77" s="1137"/>
      <c r="AL77" s="1137"/>
      <c r="AM77" s="1137"/>
      <c r="AN77" s="1137"/>
      <c r="AO77" s="1137"/>
      <c r="AP77" s="1137"/>
      <c r="AQ77" s="1137"/>
      <c r="AR77" s="1137"/>
      <c r="AS77" s="1137"/>
      <c r="AT77" s="1137"/>
      <c r="AU77" s="1137"/>
      <c r="AV77" s="1137"/>
      <c r="AW77" s="1137"/>
      <c r="AX77" s="1137"/>
    </row>
    <row r="78" spans="2:50" s="812" customFormat="1" ht="13.9" customHeight="1" thickBot="1" x14ac:dyDescent="0.25">
      <c r="B78" s="1141"/>
      <c r="C78" s="1142"/>
      <c r="D78" s="1142"/>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1135"/>
      <c r="AC78" s="1135"/>
      <c r="AD78" s="1135"/>
      <c r="AE78" s="1135"/>
      <c r="AF78" s="1135"/>
      <c r="AG78" s="1135"/>
      <c r="AH78" s="1135"/>
      <c r="AI78" s="1135"/>
      <c r="AJ78" s="1135"/>
      <c r="AK78" s="1135"/>
      <c r="AL78" s="1135"/>
      <c r="AM78" s="1135"/>
      <c r="AN78" s="1135"/>
      <c r="AO78" s="1135"/>
      <c r="AP78" s="1135"/>
      <c r="AQ78" s="1135"/>
      <c r="AR78" s="1135"/>
      <c r="AS78" s="1135"/>
      <c r="AT78" s="1135"/>
      <c r="AU78" s="1135"/>
      <c r="AV78" s="1135"/>
      <c r="AW78" s="1135"/>
      <c r="AX78" s="1135"/>
    </row>
    <row r="79" spans="2:50" s="818" customFormat="1" ht="13.9" customHeight="1" thickBot="1" x14ac:dyDescent="0.25">
      <c r="B79" s="1116" t="s">
        <v>269</v>
      </c>
      <c r="C79" s="1128" t="s">
        <v>833</v>
      </c>
      <c r="D79" s="1117"/>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809"/>
      <c r="AC79" s="809"/>
      <c r="AD79" s="809"/>
      <c r="AE79" s="809"/>
      <c r="AF79" s="1135"/>
      <c r="AG79" s="1135"/>
      <c r="AH79" s="1135"/>
      <c r="AI79" s="1135"/>
      <c r="AJ79" s="1135"/>
      <c r="AK79" s="1135"/>
      <c r="AL79" s="1135"/>
      <c r="AM79" s="1135"/>
      <c r="AN79" s="1135"/>
      <c r="AO79" s="1135"/>
      <c r="AP79" s="1135"/>
      <c r="AQ79" s="1135"/>
      <c r="AR79" s="1135"/>
      <c r="AS79" s="1135"/>
      <c r="AT79" s="1135"/>
      <c r="AU79" s="1135"/>
      <c r="AV79" s="1135"/>
      <c r="AW79" s="1135"/>
      <c r="AX79" s="1135"/>
    </row>
    <row r="80" spans="2:50" s="801" customFormat="1" ht="13.9" customHeight="1" x14ac:dyDescent="0.2">
      <c r="B80" s="348">
        <f>B77+1</f>
        <v>49</v>
      </c>
      <c r="C80" s="1129" t="s">
        <v>820</v>
      </c>
      <c r="D80" s="283" t="s">
        <v>258</v>
      </c>
      <c r="E80" s="347" t="s">
        <v>259</v>
      </c>
      <c r="F80" s="859">
        <v>0</v>
      </c>
      <c r="G80" s="1145"/>
      <c r="H80" s="343"/>
      <c r="I80" s="343"/>
      <c r="J80" s="343"/>
      <c r="K80" s="343"/>
      <c r="L80" s="343"/>
      <c r="M80" s="343"/>
      <c r="N80" s="343"/>
      <c r="O80" s="343"/>
      <c r="P80" s="343"/>
      <c r="Q80" s="343"/>
      <c r="R80" s="343"/>
      <c r="S80" s="343"/>
      <c r="T80" s="343"/>
      <c r="U80" s="343"/>
      <c r="V80" s="343"/>
      <c r="W80" s="343"/>
      <c r="X80" s="343"/>
      <c r="Y80" s="343"/>
      <c r="Z80" s="343"/>
      <c r="AA80" s="343"/>
      <c r="AD80" s="1150"/>
      <c r="AE80" s="1151"/>
      <c r="AF80" s="1137"/>
      <c r="AG80" s="1137"/>
      <c r="AH80" s="1137"/>
      <c r="AI80" s="1137"/>
      <c r="AJ80" s="1137"/>
      <c r="AK80" s="1137"/>
      <c r="AL80" s="1137"/>
      <c r="AM80" s="1137"/>
      <c r="AN80" s="1137"/>
      <c r="AO80" s="1137"/>
      <c r="AP80" s="1137"/>
      <c r="AQ80" s="1137"/>
      <c r="AR80" s="1137"/>
      <c r="AS80" s="1137"/>
      <c r="AT80" s="1137"/>
      <c r="AU80" s="1137"/>
      <c r="AV80" s="1137"/>
      <c r="AW80" s="1137"/>
      <c r="AX80" s="1137"/>
    </row>
    <row r="81" spans="2:50" s="801" customFormat="1" ht="13.9" customHeight="1" thickBot="1" x14ac:dyDescent="0.25">
      <c r="B81" s="348">
        <f>B80+1</f>
        <v>50</v>
      </c>
      <c r="C81" s="1130" t="s">
        <v>821</v>
      </c>
      <c r="D81" s="288" t="s">
        <v>260</v>
      </c>
      <c r="E81" s="349" t="s">
        <v>259</v>
      </c>
      <c r="F81" s="860">
        <v>0</v>
      </c>
      <c r="G81" s="1146"/>
      <c r="H81" s="343"/>
      <c r="I81" s="343"/>
      <c r="J81" s="343"/>
      <c r="K81" s="343"/>
      <c r="L81" s="343"/>
      <c r="M81" s="343"/>
      <c r="N81" s="343"/>
      <c r="O81" s="343"/>
      <c r="P81" s="343"/>
      <c r="Q81" s="343"/>
      <c r="R81" s="343"/>
      <c r="S81" s="343"/>
      <c r="T81" s="343"/>
      <c r="U81" s="343"/>
      <c r="V81" s="343"/>
      <c r="W81" s="343"/>
      <c r="X81" s="343"/>
      <c r="Y81" s="343"/>
      <c r="Z81" s="343"/>
      <c r="AA81" s="343"/>
      <c r="AD81" s="1152"/>
      <c r="AE81" s="1153"/>
      <c r="AF81" s="1137"/>
      <c r="AG81" s="1137"/>
      <c r="AH81" s="1137"/>
      <c r="AI81" s="1137"/>
      <c r="AJ81" s="1137"/>
      <c r="AK81" s="1137"/>
      <c r="AL81" s="1137"/>
      <c r="AM81" s="1137"/>
      <c r="AN81" s="1137"/>
      <c r="AO81" s="1137"/>
      <c r="AP81" s="1137"/>
      <c r="AQ81" s="1137"/>
      <c r="AR81" s="1137"/>
      <c r="AS81" s="1137"/>
      <c r="AT81" s="1137"/>
      <c r="AU81" s="1137"/>
      <c r="AV81" s="1137"/>
      <c r="AW81" s="1137"/>
      <c r="AX81" s="1137"/>
    </row>
    <row r="82" spans="2:50" s="801" customFormat="1" ht="13.9" customHeight="1" thickBot="1" x14ac:dyDescent="0.25">
      <c r="B82" s="348">
        <f t="shared" ref="B82:B83" si="11">B81+1</f>
        <v>51</v>
      </c>
      <c r="C82" s="1131" t="s">
        <v>896</v>
      </c>
      <c r="D82" s="349"/>
      <c r="E82" s="349" t="s">
        <v>16</v>
      </c>
      <c r="F82" s="860">
        <v>3</v>
      </c>
      <c r="G82" s="345"/>
      <c r="H82" s="345"/>
      <c r="I82" s="345"/>
      <c r="J82" s="345"/>
      <c r="K82" s="345"/>
      <c r="L82" s="345"/>
      <c r="M82" s="345"/>
      <c r="N82" s="810"/>
      <c r="O82" s="810"/>
      <c r="P82" s="810"/>
      <c r="V82" s="1147"/>
      <c r="W82" s="1148"/>
      <c r="X82" s="1148"/>
      <c r="Y82" s="1148"/>
      <c r="Z82" s="1148"/>
      <c r="AA82" s="1148"/>
      <c r="AB82" s="1149"/>
      <c r="AD82" s="1152"/>
      <c r="AE82" s="1153"/>
      <c r="AF82" s="1137"/>
      <c r="AG82" s="1137"/>
      <c r="AH82" s="1137"/>
      <c r="AI82" s="1137"/>
      <c r="AJ82" s="1137"/>
      <c r="AK82" s="1137"/>
      <c r="AL82" s="1137"/>
      <c r="AM82" s="1137"/>
      <c r="AN82" s="1137"/>
      <c r="AO82" s="1137"/>
      <c r="AP82" s="1137"/>
      <c r="AQ82" s="1137"/>
      <c r="AR82" s="1137"/>
      <c r="AS82" s="1137"/>
      <c r="AT82" s="1137"/>
      <c r="AU82" s="1137"/>
      <c r="AV82" s="1137"/>
      <c r="AW82" s="1137"/>
      <c r="AX82" s="1137"/>
    </row>
    <row r="83" spans="2:50" s="801" customFormat="1" ht="13.9" customHeight="1" thickBot="1" x14ac:dyDescent="0.25">
      <c r="B83" s="350">
        <f t="shared" si="11"/>
        <v>52</v>
      </c>
      <c r="C83" s="1132" t="s">
        <v>261</v>
      </c>
      <c r="D83" s="351" t="s">
        <v>262</v>
      </c>
      <c r="E83" s="351" t="s">
        <v>16</v>
      </c>
      <c r="F83" s="861">
        <v>3</v>
      </c>
      <c r="G83" s="345"/>
      <c r="H83" s="1147"/>
      <c r="I83" s="1148"/>
      <c r="J83" s="1148"/>
      <c r="K83" s="1148"/>
      <c r="L83" s="1148"/>
      <c r="M83" s="1148"/>
      <c r="N83" s="1148"/>
      <c r="O83" s="1148"/>
      <c r="P83" s="1148"/>
      <c r="Q83" s="1148"/>
      <c r="R83" s="1148"/>
      <c r="S83" s="1148"/>
      <c r="T83" s="1148"/>
      <c r="U83" s="1149"/>
      <c r="V83" s="808"/>
      <c r="W83" s="808"/>
      <c r="X83" s="808"/>
      <c r="Y83" s="808"/>
      <c r="Z83" s="808"/>
      <c r="AA83" s="808"/>
      <c r="AD83" s="1154"/>
      <c r="AE83" s="1155"/>
      <c r="AF83" s="1137"/>
      <c r="AG83" s="1137"/>
      <c r="AH83" s="1137"/>
      <c r="AI83" s="1137"/>
      <c r="AJ83" s="1137"/>
      <c r="AK83" s="1137"/>
      <c r="AL83" s="1137"/>
      <c r="AM83" s="1137"/>
      <c r="AN83" s="1137"/>
      <c r="AO83" s="1137"/>
      <c r="AP83" s="1137"/>
      <c r="AQ83" s="1137"/>
      <c r="AR83" s="1137"/>
      <c r="AS83" s="1137"/>
      <c r="AT83" s="1137"/>
      <c r="AU83" s="1137"/>
      <c r="AV83" s="1137"/>
      <c r="AW83" s="1137"/>
      <c r="AX83" s="1137"/>
    </row>
    <row r="84" spans="2:50" s="813" customFormat="1" ht="13.9" customHeight="1" thickBot="1" x14ac:dyDescent="0.25">
      <c r="B84" s="301"/>
      <c r="C84" s="1136"/>
      <c r="D84" s="301"/>
      <c r="E84" s="301"/>
      <c r="F84" s="301"/>
      <c r="G84" s="740"/>
      <c r="H84" s="306"/>
      <c r="I84" s="306"/>
      <c r="J84" s="306"/>
      <c r="K84" s="306"/>
      <c r="L84" s="306"/>
      <c r="M84" s="306"/>
      <c r="N84" s="306"/>
      <c r="O84" s="306"/>
      <c r="P84" s="306"/>
      <c r="Q84" s="306"/>
      <c r="R84" s="306"/>
      <c r="S84" s="306"/>
      <c r="T84" s="306"/>
      <c r="U84" s="306"/>
      <c r="V84" s="306"/>
      <c r="W84" s="306"/>
      <c r="X84" s="306"/>
      <c r="Y84" s="306"/>
      <c r="Z84" s="306"/>
      <c r="AA84" s="306"/>
      <c r="AB84" s="1137"/>
      <c r="AC84" s="1137"/>
      <c r="AD84" s="1137"/>
      <c r="AE84" s="1137"/>
      <c r="AF84" s="1137"/>
      <c r="AG84" s="1137"/>
      <c r="AH84" s="1137"/>
      <c r="AI84" s="1137"/>
      <c r="AJ84" s="1137"/>
      <c r="AK84" s="1137"/>
      <c r="AL84" s="1137"/>
      <c r="AM84" s="1137"/>
      <c r="AN84" s="1137"/>
      <c r="AO84" s="1137"/>
      <c r="AP84" s="1137"/>
      <c r="AQ84" s="1137"/>
      <c r="AR84" s="1137"/>
      <c r="AS84" s="1137"/>
      <c r="AT84" s="1137"/>
      <c r="AU84" s="1137"/>
      <c r="AV84" s="1137"/>
      <c r="AW84" s="1137"/>
      <c r="AX84" s="1137"/>
    </row>
    <row r="85" spans="2:50" s="818" customFormat="1" ht="13.9" customHeight="1" thickBot="1" x14ac:dyDescent="0.25">
      <c r="B85" s="1116" t="s">
        <v>270</v>
      </c>
      <c r="C85" s="1128" t="s">
        <v>834</v>
      </c>
      <c r="D85" s="1117"/>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809"/>
      <c r="AC85" s="809"/>
      <c r="AD85" s="809"/>
      <c r="AE85" s="809"/>
      <c r="AF85" s="1135"/>
      <c r="AG85" s="1135"/>
      <c r="AH85" s="1135"/>
      <c r="AI85" s="1135"/>
      <c r="AJ85" s="1135"/>
      <c r="AK85" s="1135"/>
      <c r="AL85" s="1135"/>
      <c r="AM85" s="1135"/>
      <c r="AN85" s="1135"/>
      <c r="AO85" s="1135"/>
      <c r="AP85" s="1135"/>
      <c r="AQ85" s="1135"/>
      <c r="AR85" s="1135"/>
      <c r="AS85" s="1135"/>
      <c r="AT85" s="1135"/>
      <c r="AU85" s="1135"/>
      <c r="AV85" s="1135"/>
      <c r="AW85" s="1135"/>
      <c r="AX85" s="1135"/>
    </row>
    <row r="86" spans="2:50" s="801" customFormat="1" ht="13.9" customHeight="1" x14ac:dyDescent="0.2">
      <c r="B86" s="348">
        <f>B83+1</f>
        <v>53</v>
      </c>
      <c r="C86" s="1129" t="s">
        <v>820</v>
      </c>
      <c r="D86" s="283" t="s">
        <v>258</v>
      </c>
      <c r="E86" s="347" t="s">
        <v>259</v>
      </c>
      <c r="F86" s="859">
        <v>0</v>
      </c>
      <c r="G86" s="1145"/>
      <c r="H86" s="343"/>
      <c r="I86" s="343"/>
      <c r="J86" s="343"/>
      <c r="K86" s="343"/>
      <c r="L86" s="343"/>
      <c r="M86" s="343"/>
      <c r="N86" s="343"/>
      <c r="O86" s="343"/>
      <c r="P86" s="343"/>
      <c r="Q86" s="343"/>
      <c r="R86" s="343"/>
      <c r="S86" s="343"/>
      <c r="T86" s="343"/>
      <c r="U86" s="343"/>
      <c r="V86" s="343"/>
      <c r="W86" s="343"/>
      <c r="X86" s="343"/>
      <c r="Y86" s="343"/>
      <c r="Z86" s="343"/>
      <c r="AA86" s="343"/>
      <c r="AD86" s="1150"/>
      <c r="AE86" s="1151"/>
      <c r="AF86" s="1137"/>
      <c r="AG86" s="1137"/>
      <c r="AH86" s="1137"/>
      <c r="AI86" s="1137"/>
      <c r="AJ86" s="1137"/>
      <c r="AK86" s="1137"/>
      <c r="AL86" s="1137"/>
      <c r="AM86" s="1137"/>
      <c r="AN86" s="1137"/>
      <c r="AO86" s="1137"/>
      <c r="AP86" s="1137"/>
      <c r="AQ86" s="1137"/>
      <c r="AR86" s="1137"/>
      <c r="AS86" s="1137"/>
      <c r="AT86" s="1137"/>
      <c r="AU86" s="1137"/>
      <c r="AV86" s="1137"/>
      <c r="AW86" s="1137"/>
      <c r="AX86" s="1137"/>
    </row>
    <row r="87" spans="2:50" s="801" customFormat="1" ht="13.9" customHeight="1" thickBot="1" x14ac:dyDescent="0.25">
      <c r="B87" s="348">
        <f>B86+1</f>
        <v>54</v>
      </c>
      <c r="C87" s="1130" t="s">
        <v>821</v>
      </c>
      <c r="D87" s="288" t="s">
        <v>260</v>
      </c>
      <c r="E87" s="349" t="s">
        <v>259</v>
      </c>
      <c r="F87" s="860">
        <v>0</v>
      </c>
      <c r="G87" s="1146"/>
      <c r="H87" s="343"/>
      <c r="I87" s="343"/>
      <c r="J87" s="343"/>
      <c r="K87" s="343"/>
      <c r="L87" s="343"/>
      <c r="M87" s="343"/>
      <c r="N87" s="343"/>
      <c r="O87" s="343"/>
      <c r="P87" s="343"/>
      <c r="Q87" s="343"/>
      <c r="R87" s="343"/>
      <c r="S87" s="343"/>
      <c r="T87" s="343"/>
      <c r="U87" s="343"/>
      <c r="V87" s="343"/>
      <c r="W87" s="343"/>
      <c r="X87" s="343"/>
      <c r="Y87" s="343"/>
      <c r="Z87" s="343"/>
      <c r="AA87" s="343"/>
      <c r="AD87" s="1152"/>
      <c r="AE87" s="1153"/>
      <c r="AF87" s="1137"/>
      <c r="AG87" s="1137"/>
      <c r="AH87" s="1137"/>
      <c r="AI87" s="1137"/>
      <c r="AJ87" s="1137"/>
      <c r="AK87" s="1137"/>
      <c r="AL87" s="1137"/>
      <c r="AM87" s="1137"/>
      <c r="AN87" s="1137"/>
      <c r="AO87" s="1137"/>
      <c r="AP87" s="1137"/>
      <c r="AQ87" s="1137"/>
      <c r="AR87" s="1137"/>
      <c r="AS87" s="1137"/>
      <c r="AT87" s="1137"/>
      <c r="AU87" s="1137"/>
      <c r="AV87" s="1137"/>
      <c r="AW87" s="1137"/>
      <c r="AX87" s="1137"/>
    </row>
    <row r="88" spans="2:50" s="801" customFormat="1" ht="13.9" customHeight="1" thickBot="1" x14ac:dyDescent="0.25">
      <c r="B88" s="348">
        <f t="shared" ref="B88:B89" si="12">B87+1</f>
        <v>55</v>
      </c>
      <c r="C88" s="1131" t="s">
        <v>896</v>
      </c>
      <c r="D88" s="349"/>
      <c r="E88" s="349" t="s">
        <v>16</v>
      </c>
      <c r="F88" s="860">
        <v>3</v>
      </c>
      <c r="G88" s="345"/>
      <c r="H88" s="345"/>
      <c r="I88" s="345"/>
      <c r="J88" s="345"/>
      <c r="K88" s="345"/>
      <c r="L88" s="345"/>
      <c r="M88" s="345"/>
      <c r="N88" s="810"/>
      <c r="O88" s="810"/>
      <c r="P88" s="810"/>
      <c r="V88" s="1147"/>
      <c r="W88" s="1148"/>
      <c r="X88" s="1148"/>
      <c r="Y88" s="1148"/>
      <c r="Z88" s="1148"/>
      <c r="AA88" s="1148"/>
      <c r="AB88" s="1149"/>
      <c r="AD88" s="1152"/>
      <c r="AE88" s="1153"/>
      <c r="AF88" s="1137"/>
      <c r="AG88" s="1137"/>
      <c r="AH88" s="1137"/>
      <c r="AI88" s="1137"/>
      <c r="AJ88" s="1137"/>
      <c r="AK88" s="1137"/>
      <c r="AL88" s="1137"/>
      <c r="AM88" s="1137"/>
      <c r="AN88" s="1137"/>
      <c r="AO88" s="1137"/>
      <c r="AP88" s="1137"/>
      <c r="AQ88" s="1137"/>
      <c r="AR88" s="1137"/>
      <c r="AS88" s="1137"/>
      <c r="AT88" s="1137"/>
      <c r="AU88" s="1137"/>
      <c r="AV88" s="1137"/>
      <c r="AW88" s="1137"/>
      <c r="AX88" s="1137"/>
    </row>
    <row r="89" spans="2:50" s="801" customFormat="1" ht="13.9" customHeight="1" thickBot="1" x14ac:dyDescent="0.25">
      <c r="B89" s="350">
        <f t="shared" si="12"/>
        <v>56</v>
      </c>
      <c r="C89" s="1132" t="s">
        <v>261</v>
      </c>
      <c r="D89" s="351" t="s">
        <v>262</v>
      </c>
      <c r="E89" s="351" t="s">
        <v>16</v>
      </c>
      <c r="F89" s="861">
        <v>3</v>
      </c>
      <c r="G89" s="345"/>
      <c r="H89" s="1147"/>
      <c r="I89" s="1148"/>
      <c r="J89" s="1148"/>
      <c r="K89" s="1148"/>
      <c r="L89" s="1148"/>
      <c r="M89" s="1148"/>
      <c r="N89" s="1148"/>
      <c r="O89" s="1148"/>
      <c r="P89" s="1148"/>
      <c r="Q89" s="1148"/>
      <c r="R89" s="1148"/>
      <c r="S89" s="1148"/>
      <c r="T89" s="1148"/>
      <c r="U89" s="1149"/>
      <c r="V89" s="808"/>
      <c r="W89" s="808"/>
      <c r="X89" s="808"/>
      <c r="Y89" s="808"/>
      <c r="Z89" s="808"/>
      <c r="AA89" s="808"/>
      <c r="AD89" s="1154"/>
      <c r="AE89" s="1155"/>
      <c r="AF89" s="1137"/>
      <c r="AG89" s="1137"/>
      <c r="AH89" s="1137"/>
      <c r="AI89" s="1137"/>
      <c r="AJ89" s="1137"/>
      <c r="AK89" s="1137"/>
      <c r="AL89" s="1137"/>
      <c r="AM89" s="1137"/>
      <c r="AN89" s="1137"/>
      <c r="AO89" s="1137"/>
      <c r="AP89" s="1137"/>
      <c r="AQ89" s="1137"/>
      <c r="AR89" s="1137"/>
      <c r="AS89" s="1137"/>
      <c r="AT89" s="1137"/>
      <c r="AU89" s="1137"/>
      <c r="AV89" s="1137"/>
      <c r="AW89" s="1137"/>
      <c r="AX89" s="1137"/>
    </row>
    <row r="90" spans="2:50" s="813" customFormat="1" ht="13.9" customHeight="1" thickBot="1" x14ac:dyDescent="0.25">
      <c r="B90" s="301"/>
      <c r="C90" s="1136"/>
      <c r="D90" s="301"/>
      <c r="E90" s="301"/>
      <c r="F90" s="301"/>
      <c r="G90" s="740"/>
      <c r="H90" s="306"/>
      <c r="I90" s="306"/>
      <c r="J90" s="306"/>
      <c r="K90" s="306"/>
      <c r="L90" s="306"/>
      <c r="M90" s="306"/>
      <c r="N90" s="306"/>
      <c r="O90" s="306"/>
      <c r="P90" s="306"/>
      <c r="Q90" s="306"/>
      <c r="R90" s="306"/>
      <c r="S90" s="306"/>
      <c r="T90" s="306"/>
      <c r="U90" s="306"/>
      <c r="V90" s="306"/>
      <c r="W90" s="306"/>
      <c r="X90" s="306"/>
      <c r="Y90" s="306"/>
      <c r="Z90" s="306"/>
      <c r="AA90" s="306"/>
      <c r="AB90" s="1137"/>
      <c r="AC90" s="1137"/>
      <c r="AD90" s="1137"/>
      <c r="AE90" s="1137"/>
      <c r="AF90" s="1137"/>
      <c r="AG90" s="1137"/>
      <c r="AH90" s="1137"/>
      <c r="AI90" s="1137"/>
      <c r="AJ90" s="1137"/>
      <c r="AK90" s="1137"/>
      <c r="AL90" s="1137"/>
      <c r="AM90" s="1137"/>
      <c r="AN90" s="1137"/>
      <c r="AO90" s="1137"/>
      <c r="AP90" s="1137"/>
      <c r="AQ90" s="1137"/>
      <c r="AR90" s="1137"/>
      <c r="AS90" s="1137"/>
      <c r="AT90" s="1137"/>
      <c r="AU90" s="1137"/>
      <c r="AV90" s="1137"/>
      <c r="AW90" s="1137"/>
      <c r="AX90" s="1137"/>
    </row>
    <row r="91" spans="2:50" s="818" customFormat="1" ht="13.9" customHeight="1" thickBot="1" x14ac:dyDescent="0.25">
      <c r="B91" s="1116" t="s">
        <v>271</v>
      </c>
      <c r="C91" s="1128" t="s">
        <v>835</v>
      </c>
      <c r="D91" s="1117"/>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809"/>
      <c r="AC91" s="809"/>
      <c r="AD91" s="809"/>
      <c r="AE91" s="809"/>
      <c r="AF91" s="1135"/>
      <c r="AG91" s="1135"/>
      <c r="AH91" s="1135"/>
      <c r="AI91" s="1135"/>
      <c r="AJ91" s="1135"/>
      <c r="AK91" s="1135"/>
      <c r="AL91" s="1135"/>
      <c r="AM91" s="1135"/>
      <c r="AN91" s="1135"/>
      <c r="AO91" s="1135"/>
      <c r="AP91" s="1135"/>
      <c r="AQ91" s="1135"/>
      <c r="AR91" s="1135"/>
      <c r="AS91" s="1135"/>
      <c r="AT91" s="1135"/>
      <c r="AU91" s="1135"/>
      <c r="AV91" s="1135"/>
      <c r="AW91" s="1135"/>
      <c r="AX91" s="1135"/>
    </row>
    <row r="92" spans="2:50" s="801" customFormat="1" ht="13.9" customHeight="1" x14ac:dyDescent="0.2">
      <c r="B92" s="348">
        <f>B89+1</f>
        <v>57</v>
      </c>
      <c r="C92" s="1129" t="s">
        <v>820</v>
      </c>
      <c r="D92" s="283" t="s">
        <v>258</v>
      </c>
      <c r="E92" s="347" t="s">
        <v>259</v>
      </c>
      <c r="F92" s="859">
        <v>0</v>
      </c>
      <c r="G92" s="1145"/>
      <c r="H92" s="343"/>
      <c r="I92" s="343"/>
      <c r="J92" s="343"/>
      <c r="K92" s="343"/>
      <c r="L92" s="343"/>
      <c r="M92" s="343"/>
      <c r="N92" s="343"/>
      <c r="O92" s="343"/>
      <c r="P92" s="343"/>
      <c r="Q92" s="343"/>
      <c r="R92" s="343"/>
      <c r="S92" s="343"/>
      <c r="T92" s="343"/>
      <c r="U92" s="343"/>
      <c r="V92" s="343"/>
      <c r="W92" s="343"/>
      <c r="X92" s="343"/>
      <c r="Y92" s="343"/>
      <c r="Z92" s="343"/>
      <c r="AA92" s="343"/>
      <c r="AD92" s="1150"/>
      <c r="AE92" s="1151"/>
      <c r="AF92" s="1137"/>
      <c r="AG92" s="1137"/>
      <c r="AH92" s="1137"/>
      <c r="AI92" s="1137"/>
      <c r="AJ92" s="1137"/>
      <c r="AK92" s="1137"/>
      <c r="AL92" s="1137"/>
      <c r="AM92" s="1137"/>
      <c r="AN92" s="1137"/>
      <c r="AO92" s="1137"/>
      <c r="AP92" s="1137"/>
      <c r="AQ92" s="1137"/>
      <c r="AR92" s="1137"/>
      <c r="AS92" s="1137"/>
      <c r="AT92" s="1137"/>
      <c r="AU92" s="1137"/>
      <c r="AV92" s="1137"/>
      <c r="AW92" s="1137"/>
      <c r="AX92" s="1137"/>
    </row>
    <row r="93" spans="2:50" s="801" customFormat="1" ht="13.9" customHeight="1" thickBot="1" x14ac:dyDescent="0.25">
      <c r="B93" s="348">
        <f>B92+1</f>
        <v>58</v>
      </c>
      <c r="C93" s="1130" t="s">
        <v>821</v>
      </c>
      <c r="D93" s="288" t="s">
        <v>260</v>
      </c>
      <c r="E93" s="349" t="s">
        <v>259</v>
      </c>
      <c r="F93" s="860">
        <v>0</v>
      </c>
      <c r="G93" s="1146"/>
      <c r="H93" s="343"/>
      <c r="I93" s="343"/>
      <c r="J93" s="343"/>
      <c r="K93" s="343"/>
      <c r="L93" s="343"/>
      <c r="M93" s="343"/>
      <c r="N93" s="343"/>
      <c r="O93" s="343"/>
      <c r="P93" s="343"/>
      <c r="Q93" s="343"/>
      <c r="R93" s="343"/>
      <c r="S93" s="343"/>
      <c r="T93" s="343"/>
      <c r="U93" s="343"/>
      <c r="V93" s="343"/>
      <c r="W93" s="343"/>
      <c r="X93" s="343"/>
      <c r="Y93" s="343"/>
      <c r="Z93" s="343"/>
      <c r="AA93" s="343"/>
      <c r="AD93" s="1152"/>
      <c r="AE93" s="1153"/>
      <c r="AF93" s="1137"/>
      <c r="AG93" s="1137"/>
      <c r="AH93" s="1137"/>
      <c r="AI93" s="1137"/>
      <c r="AJ93" s="1137"/>
      <c r="AK93" s="1137"/>
      <c r="AL93" s="1137"/>
      <c r="AM93" s="1137"/>
      <c r="AN93" s="1137"/>
      <c r="AO93" s="1137"/>
      <c r="AP93" s="1137"/>
      <c r="AQ93" s="1137"/>
      <c r="AR93" s="1137"/>
      <c r="AS93" s="1137"/>
      <c r="AT93" s="1137"/>
      <c r="AU93" s="1137"/>
      <c r="AV93" s="1137"/>
      <c r="AW93" s="1137"/>
      <c r="AX93" s="1137"/>
    </row>
    <row r="94" spans="2:50" s="801" customFormat="1" ht="13.9" customHeight="1" thickBot="1" x14ac:dyDescent="0.25">
      <c r="B94" s="348">
        <f t="shared" ref="B94:B95" si="13">B93+1</f>
        <v>59</v>
      </c>
      <c r="C94" s="1131" t="s">
        <v>896</v>
      </c>
      <c r="D94" s="349"/>
      <c r="E94" s="349" t="s">
        <v>16</v>
      </c>
      <c r="F94" s="860">
        <v>3</v>
      </c>
      <c r="G94" s="345"/>
      <c r="H94" s="345"/>
      <c r="I94" s="345"/>
      <c r="J94" s="345"/>
      <c r="K94" s="345"/>
      <c r="L94" s="345"/>
      <c r="M94" s="345"/>
      <c r="N94" s="810"/>
      <c r="O94" s="810"/>
      <c r="P94" s="810"/>
      <c r="V94" s="1147"/>
      <c r="W94" s="1148"/>
      <c r="X94" s="1148"/>
      <c r="Y94" s="1148"/>
      <c r="Z94" s="1148"/>
      <c r="AA94" s="1148"/>
      <c r="AB94" s="1149"/>
      <c r="AD94" s="1152"/>
      <c r="AE94" s="1153"/>
      <c r="AF94" s="1137"/>
      <c r="AG94" s="1137"/>
      <c r="AH94" s="1137"/>
      <c r="AI94" s="1137"/>
      <c r="AJ94" s="1137"/>
      <c r="AK94" s="1137"/>
      <c r="AL94" s="1137"/>
      <c r="AM94" s="1137"/>
      <c r="AN94" s="1137"/>
      <c r="AO94" s="1137"/>
      <c r="AP94" s="1137"/>
      <c r="AQ94" s="1137"/>
      <c r="AR94" s="1137"/>
      <c r="AS94" s="1137"/>
      <c r="AT94" s="1137"/>
      <c r="AU94" s="1137"/>
      <c r="AV94" s="1137"/>
      <c r="AW94" s="1137"/>
      <c r="AX94" s="1137"/>
    </row>
    <row r="95" spans="2:50" s="801" customFormat="1" ht="13.9" customHeight="1" thickBot="1" x14ac:dyDescent="0.25">
      <c r="B95" s="350">
        <f t="shared" si="13"/>
        <v>60</v>
      </c>
      <c r="C95" s="1132" t="s">
        <v>261</v>
      </c>
      <c r="D95" s="351" t="s">
        <v>262</v>
      </c>
      <c r="E95" s="351" t="s">
        <v>16</v>
      </c>
      <c r="F95" s="861">
        <v>3</v>
      </c>
      <c r="G95" s="345"/>
      <c r="H95" s="1147"/>
      <c r="I95" s="1148"/>
      <c r="J95" s="1148"/>
      <c r="K95" s="1148"/>
      <c r="L95" s="1148"/>
      <c r="M95" s="1148"/>
      <c r="N95" s="1148"/>
      <c r="O95" s="1148"/>
      <c r="P95" s="1148"/>
      <c r="Q95" s="1148"/>
      <c r="R95" s="1148"/>
      <c r="S95" s="1148"/>
      <c r="T95" s="1148"/>
      <c r="U95" s="1149"/>
      <c r="V95" s="808"/>
      <c r="W95" s="808"/>
      <c r="X95" s="808"/>
      <c r="Y95" s="808"/>
      <c r="Z95" s="808"/>
      <c r="AA95" s="808"/>
      <c r="AD95" s="1154"/>
      <c r="AE95" s="1155"/>
      <c r="AF95" s="1137"/>
      <c r="AG95" s="1137"/>
      <c r="AH95" s="1137"/>
      <c r="AI95" s="1137"/>
      <c r="AJ95" s="1137"/>
      <c r="AK95" s="1137"/>
      <c r="AL95" s="1137"/>
      <c r="AM95" s="1137"/>
      <c r="AN95" s="1137"/>
      <c r="AO95" s="1137"/>
      <c r="AP95" s="1137"/>
      <c r="AQ95" s="1137"/>
      <c r="AR95" s="1137"/>
      <c r="AS95" s="1137"/>
      <c r="AT95" s="1137"/>
      <c r="AU95" s="1137"/>
      <c r="AV95" s="1137"/>
      <c r="AW95" s="1137"/>
      <c r="AX95" s="1137"/>
    </row>
    <row r="96" spans="2:50" s="813" customFormat="1" ht="13.9" customHeight="1" thickBot="1" x14ac:dyDescent="0.25">
      <c r="B96" s="301"/>
      <c r="C96" s="1140"/>
      <c r="D96" s="301"/>
      <c r="E96" s="301"/>
      <c r="F96" s="301"/>
      <c r="G96" s="301"/>
      <c r="H96" s="301"/>
      <c r="I96" s="301"/>
      <c r="J96" s="301"/>
      <c r="K96" s="301"/>
      <c r="L96" s="301"/>
      <c r="M96" s="301"/>
      <c r="N96" s="810"/>
      <c r="O96" s="810"/>
      <c r="P96" s="810"/>
      <c r="Q96" s="1137"/>
      <c r="R96" s="1137"/>
      <c r="S96" s="1137"/>
      <c r="T96" s="1137"/>
      <c r="U96" s="1137"/>
      <c r="V96" s="740"/>
      <c r="W96" s="740"/>
      <c r="X96" s="740"/>
      <c r="Y96" s="740"/>
      <c r="Z96" s="740"/>
      <c r="AA96" s="740"/>
      <c r="AB96" s="740"/>
      <c r="AC96" s="1137"/>
      <c r="AD96" s="1137"/>
      <c r="AE96" s="1137"/>
      <c r="AF96" s="1137"/>
      <c r="AG96" s="1137"/>
      <c r="AH96" s="1137"/>
      <c r="AI96" s="1137"/>
      <c r="AJ96" s="1137"/>
      <c r="AK96" s="1137"/>
      <c r="AL96" s="1137"/>
      <c r="AM96" s="1137"/>
      <c r="AN96" s="1137"/>
      <c r="AO96" s="1137"/>
      <c r="AP96" s="1137"/>
      <c r="AQ96" s="1137"/>
      <c r="AR96" s="1137"/>
      <c r="AS96" s="1137"/>
      <c r="AT96" s="1137"/>
      <c r="AU96" s="1137"/>
      <c r="AV96" s="1137"/>
      <c r="AW96" s="1137"/>
      <c r="AX96" s="1137"/>
    </row>
    <row r="97" spans="2:50" s="818" customFormat="1" ht="13.9" customHeight="1" thickBot="1" x14ac:dyDescent="0.25">
      <c r="B97" s="1116" t="s">
        <v>272</v>
      </c>
      <c r="C97" s="1128" t="s">
        <v>836</v>
      </c>
      <c r="D97" s="1117"/>
      <c r="E97" s="345"/>
      <c r="F97" s="345"/>
      <c r="G97" s="345"/>
      <c r="H97" s="345"/>
      <c r="I97" s="345"/>
      <c r="J97" s="345"/>
      <c r="K97" s="345"/>
      <c r="L97" s="345"/>
      <c r="M97" s="345"/>
      <c r="N97" s="345"/>
      <c r="O97" s="345"/>
      <c r="P97" s="345"/>
      <c r="Q97" s="345"/>
      <c r="R97" s="345"/>
      <c r="S97" s="345"/>
      <c r="T97" s="345"/>
      <c r="U97" s="345"/>
      <c r="V97" s="345"/>
      <c r="W97" s="345"/>
      <c r="X97" s="345"/>
      <c r="Y97" s="345"/>
      <c r="Z97" s="345"/>
      <c r="AA97" s="345"/>
      <c r="AB97" s="809"/>
      <c r="AC97" s="809"/>
      <c r="AD97" s="809"/>
      <c r="AE97" s="809"/>
      <c r="AF97" s="1135"/>
      <c r="AG97" s="1135"/>
      <c r="AH97" s="1135"/>
      <c r="AI97" s="1135"/>
      <c r="AJ97" s="1135"/>
      <c r="AK97" s="1135"/>
      <c r="AL97" s="1135"/>
      <c r="AM97" s="1135"/>
      <c r="AN97" s="1135"/>
      <c r="AO97" s="1135"/>
      <c r="AP97" s="1135"/>
      <c r="AQ97" s="1135"/>
      <c r="AR97" s="1135"/>
      <c r="AS97" s="1135"/>
      <c r="AT97" s="1135"/>
      <c r="AU97" s="1135"/>
      <c r="AV97" s="1135"/>
      <c r="AW97" s="1135"/>
      <c r="AX97" s="1135"/>
    </row>
    <row r="98" spans="2:50" s="801" customFormat="1" ht="13.9" customHeight="1" x14ac:dyDescent="0.2">
      <c r="B98" s="348">
        <f>B95+1</f>
        <v>61</v>
      </c>
      <c r="C98" s="1129" t="s">
        <v>820</v>
      </c>
      <c r="D98" s="283" t="s">
        <v>258</v>
      </c>
      <c r="E98" s="347" t="s">
        <v>259</v>
      </c>
      <c r="F98" s="859">
        <v>0</v>
      </c>
      <c r="G98" s="1145"/>
      <c r="H98" s="343"/>
      <c r="I98" s="343"/>
      <c r="J98" s="343"/>
      <c r="K98" s="343"/>
      <c r="L98" s="343"/>
      <c r="M98" s="343"/>
      <c r="N98" s="343"/>
      <c r="O98" s="343"/>
      <c r="P98" s="343"/>
      <c r="Q98" s="343"/>
      <c r="R98" s="343"/>
      <c r="S98" s="343"/>
      <c r="T98" s="343"/>
      <c r="U98" s="343"/>
      <c r="V98" s="343"/>
      <c r="W98" s="343"/>
      <c r="X98" s="343"/>
      <c r="Y98" s="343"/>
      <c r="Z98" s="343"/>
      <c r="AA98" s="343"/>
      <c r="AD98" s="1150"/>
      <c r="AE98" s="1151"/>
      <c r="AF98" s="1137"/>
      <c r="AG98" s="1137"/>
      <c r="AH98" s="1137"/>
      <c r="AI98" s="1137"/>
      <c r="AJ98" s="1137"/>
      <c r="AK98" s="1137"/>
      <c r="AL98" s="1137"/>
      <c r="AM98" s="1137"/>
      <c r="AN98" s="1137"/>
      <c r="AO98" s="1137"/>
      <c r="AP98" s="1137"/>
      <c r="AQ98" s="1137"/>
      <c r="AR98" s="1137"/>
      <c r="AS98" s="1137"/>
      <c r="AT98" s="1137"/>
      <c r="AU98" s="1137"/>
      <c r="AV98" s="1137"/>
      <c r="AW98" s="1137"/>
      <c r="AX98" s="1137"/>
    </row>
    <row r="99" spans="2:50" s="801" customFormat="1" ht="13.9" customHeight="1" thickBot="1" x14ac:dyDescent="0.25">
      <c r="B99" s="348">
        <f>B98+1</f>
        <v>62</v>
      </c>
      <c r="C99" s="1130" t="s">
        <v>821</v>
      </c>
      <c r="D99" s="288" t="s">
        <v>260</v>
      </c>
      <c r="E99" s="349" t="s">
        <v>259</v>
      </c>
      <c r="F99" s="860">
        <v>0</v>
      </c>
      <c r="G99" s="1146"/>
      <c r="H99" s="343"/>
      <c r="I99" s="343"/>
      <c r="J99" s="343"/>
      <c r="K99" s="343"/>
      <c r="L99" s="343"/>
      <c r="M99" s="343"/>
      <c r="N99" s="343"/>
      <c r="O99" s="343"/>
      <c r="P99" s="343"/>
      <c r="Q99" s="343"/>
      <c r="R99" s="343"/>
      <c r="S99" s="343"/>
      <c r="T99" s="343"/>
      <c r="U99" s="343"/>
      <c r="V99" s="343"/>
      <c r="W99" s="343"/>
      <c r="X99" s="343"/>
      <c r="Y99" s="343"/>
      <c r="Z99" s="343"/>
      <c r="AA99" s="343"/>
      <c r="AD99" s="1152"/>
      <c r="AE99" s="1153"/>
      <c r="AF99" s="1137"/>
      <c r="AG99" s="1137"/>
      <c r="AH99" s="1137"/>
      <c r="AI99" s="1137"/>
      <c r="AJ99" s="1137"/>
      <c r="AK99" s="1137"/>
      <c r="AL99" s="1137"/>
      <c r="AM99" s="1137"/>
      <c r="AN99" s="1137"/>
      <c r="AO99" s="1137"/>
      <c r="AP99" s="1137"/>
      <c r="AQ99" s="1137"/>
      <c r="AR99" s="1137"/>
      <c r="AS99" s="1137"/>
      <c r="AT99" s="1137"/>
      <c r="AU99" s="1137"/>
      <c r="AV99" s="1137"/>
      <c r="AW99" s="1137"/>
      <c r="AX99" s="1137"/>
    </row>
    <row r="100" spans="2:50" s="801" customFormat="1" ht="13.9" customHeight="1" thickBot="1" x14ac:dyDescent="0.25">
      <c r="B100" s="348">
        <f t="shared" ref="B100:B101" si="14">B99+1</f>
        <v>63</v>
      </c>
      <c r="C100" s="1131" t="s">
        <v>896</v>
      </c>
      <c r="D100" s="349"/>
      <c r="E100" s="349" t="s">
        <v>16</v>
      </c>
      <c r="F100" s="860">
        <v>3</v>
      </c>
      <c r="G100" s="345"/>
      <c r="H100" s="345"/>
      <c r="I100" s="345"/>
      <c r="J100" s="345"/>
      <c r="K100" s="345"/>
      <c r="L100" s="345"/>
      <c r="M100" s="345"/>
      <c r="N100" s="810"/>
      <c r="O100" s="810"/>
      <c r="P100" s="810"/>
      <c r="V100" s="1147"/>
      <c r="W100" s="1148"/>
      <c r="X100" s="1148"/>
      <c r="Y100" s="1148"/>
      <c r="Z100" s="1148"/>
      <c r="AA100" s="1148"/>
      <c r="AB100" s="1149"/>
      <c r="AD100" s="1152"/>
      <c r="AE100" s="1153"/>
      <c r="AF100" s="1137"/>
      <c r="AG100" s="1137"/>
      <c r="AH100" s="1137"/>
      <c r="AI100" s="1137"/>
      <c r="AJ100" s="1137"/>
      <c r="AK100" s="1137"/>
      <c r="AL100" s="1137"/>
      <c r="AM100" s="1137"/>
      <c r="AN100" s="1137"/>
      <c r="AO100" s="1137"/>
      <c r="AP100" s="1137"/>
      <c r="AQ100" s="1137"/>
      <c r="AR100" s="1137"/>
      <c r="AS100" s="1137"/>
      <c r="AT100" s="1137"/>
      <c r="AU100" s="1137"/>
      <c r="AV100" s="1137"/>
      <c r="AW100" s="1137"/>
      <c r="AX100" s="1137"/>
    </row>
    <row r="101" spans="2:50" s="801" customFormat="1" ht="13.9" customHeight="1" thickBot="1" x14ac:dyDescent="0.25">
      <c r="B101" s="350">
        <f t="shared" si="14"/>
        <v>64</v>
      </c>
      <c r="C101" s="1132" t="s">
        <v>261</v>
      </c>
      <c r="D101" s="351" t="s">
        <v>262</v>
      </c>
      <c r="E101" s="351" t="s">
        <v>16</v>
      </c>
      <c r="F101" s="861">
        <v>3</v>
      </c>
      <c r="G101" s="345"/>
      <c r="H101" s="1147"/>
      <c r="I101" s="1148"/>
      <c r="J101" s="1148"/>
      <c r="K101" s="1148"/>
      <c r="L101" s="1148"/>
      <c r="M101" s="1148"/>
      <c r="N101" s="1148"/>
      <c r="O101" s="1148"/>
      <c r="P101" s="1148"/>
      <c r="Q101" s="1148"/>
      <c r="R101" s="1148"/>
      <c r="S101" s="1148"/>
      <c r="T101" s="1148"/>
      <c r="U101" s="1149"/>
      <c r="V101" s="808"/>
      <c r="W101" s="808"/>
      <c r="X101" s="808"/>
      <c r="Y101" s="808"/>
      <c r="Z101" s="808"/>
      <c r="AA101" s="808"/>
      <c r="AD101" s="1154"/>
      <c r="AE101" s="1155"/>
      <c r="AF101" s="1137"/>
      <c r="AG101" s="1137"/>
      <c r="AH101" s="1137"/>
      <c r="AI101" s="1137"/>
      <c r="AJ101" s="1137"/>
      <c r="AK101" s="1137"/>
      <c r="AL101" s="1137"/>
      <c r="AM101" s="1137"/>
      <c r="AN101" s="1137"/>
      <c r="AO101" s="1137"/>
      <c r="AP101" s="1137"/>
      <c r="AQ101" s="1137"/>
      <c r="AR101" s="1137"/>
      <c r="AS101" s="1137"/>
      <c r="AT101" s="1137"/>
      <c r="AU101" s="1137"/>
      <c r="AV101" s="1137"/>
      <c r="AW101" s="1137"/>
      <c r="AX101" s="1137"/>
    </row>
    <row r="102" spans="2:50" s="813" customFormat="1" ht="12.75" x14ac:dyDescent="0.2">
      <c r="B102" s="806"/>
      <c r="C102" s="815"/>
      <c r="D102" s="811"/>
      <c r="E102" s="811"/>
      <c r="F102" s="811"/>
      <c r="G102" s="811"/>
      <c r="H102" s="811"/>
      <c r="I102" s="811"/>
      <c r="J102" s="811"/>
      <c r="K102" s="811"/>
      <c r="L102" s="811"/>
      <c r="M102" s="811"/>
      <c r="N102" s="816"/>
      <c r="O102" s="816"/>
      <c r="P102" s="816"/>
      <c r="V102" s="814"/>
      <c r="W102" s="814"/>
      <c r="X102" s="814"/>
      <c r="Y102" s="814"/>
      <c r="Z102" s="814"/>
      <c r="AA102" s="814"/>
      <c r="AB102" s="814"/>
    </row>
    <row r="103" spans="2:50" s="813" customFormat="1" x14ac:dyDescent="0.2">
      <c r="B103" s="33" t="s">
        <v>23</v>
      </c>
      <c r="C103" s="902"/>
      <c r="D103" s="589"/>
      <c r="E103" s="589"/>
      <c r="F103" s="589"/>
      <c r="G103" s="901"/>
      <c r="H103" s="323"/>
      <c r="I103" s="323"/>
      <c r="J103" s="323"/>
      <c r="K103" s="323"/>
      <c r="L103" s="323"/>
      <c r="M103" s="323"/>
      <c r="N103" s="323"/>
      <c r="O103" s="323"/>
      <c r="P103" s="323"/>
      <c r="Q103" s="47"/>
      <c r="R103" s="47"/>
      <c r="S103" s="817"/>
      <c r="T103" s="817"/>
      <c r="U103" s="808"/>
      <c r="V103" s="808"/>
      <c r="W103" s="808"/>
      <c r="X103" s="808"/>
      <c r="Y103" s="808"/>
      <c r="Z103" s="808"/>
      <c r="AA103" s="808"/>
    </row>
    <row r="104" spans="2:50" s="819" customFormat="1" x14ac:dyDescent="0.2">
      <c r="B104" s="36"/>
      <c r="C104" s="37" t="s">
        <v>24</v>
      </c>
      <c r="D104" s="589"/>
      <c r="E104" s="589"/>
      <c r="F104" s="589"/>
      <c r="G104" s="901"/>
      <c r="H104" s="323"/>
      <c r="I104" s="323"/>
      <c r="J104" s="323"/>
      <c r="K104" s="323" t="s">
        <v>812</v>
      </c>
      <c r="L104" s="323"/>
      <c r="M104" s="323"/>
      <c r="N104" s="323"/>
      <c r="O104" s="323"/>
      <c r="P104" s="323"/>
      <c r="Q104" s="47"/>
      <c r="R104" s="47"/>
    </row>
    <row r="105" spans="2:50" s="353" customFormat="1" x14ac:dyDescent="0.2">
      <c r="B105" s="38"/>
      <c r="C105" s="37" t="s">
        <v>25</v>
      </c>
      <c r="D105" s="589"/>
      <c r="E105" s="589"/>
      <c r="F105" s="589"/>
      <c r="G105" s="797" t="s">
        <v>813</v>
      </c>
      <c r="H105" s="323" t="s">
        <v>814</v>
      </c>
      <c r="I105" s="323"/>
      <c r="J105" s="323"/>
      <c r="K105" s="323"/>
      <c r="L105" s="323"/>
      <c r="M105" s="323"/>
      <c r="N105" s="323" t="s">
        <v>815</v>
      </c>
      <c r="O105" s="323"/>
      <c r="P105" s="323"/>
      <c r="Q105" s="47"/>
      <c r="R105" s="47"/>
    </row>
    <row r="106" spans="2:50" s="353" customFormat="1" x14ac:dyDescent="0.2">
      <c r="B106" s="39"/>
      <c r="C106" s="37" t="s">
        <v>26</v>
      </c>
      <c r="D106" s="589"/>
      <c r="E106" s="589"/>
      <c r="F106" s="589"/>
      <c r="G106" s="901"/>
      <c r="H106" s="323"/>
      <c r="I106" s="323"/>
      <c r="J106" s="323"/>
      <c r="K106" s="323"/>
      <c r="L106" s="323"/>
      <c r="M106" s="323"/>
      <c r="N106" s="323"/>
      <c r="O106" s="323"/>
      <c r="P106" s="323"/>
      <c r="Q106" s="47"/>
      <c r="R106" s="47"/>
    </row>
    <row r="107" spans="2:50" s="353" customFormat="1" x14ac:dyDescent="0.2">
      <c r="B107" s="40"/>
      <c r="C107" s="37" t="s">
        <v>27</v>
      </c>
      <c r="D107" s="589"/>
      <c r="E107" s="589"/>
      <c r="F107" s="589"/>
      <c r="G107" s="901"/>
      <c r="H107" s="323"/>
      <c r="I107" s="323"/>
      <c r="J107" s="323"/>
      <c r="K107" s="323"/>
      <c r="L107" s="323"/>
      <c r="M107" s="323"/>
      <c r="N107" s="323"/>
      <c r="O107" s="323" t="s">
        <v>816</v>
      </c>
      <c r="P107" s="323"/>
      <c r="Q107" s="47"/>
      <c r="R107" s="47"/>
    </row>
    <row r="108" spans="2:50" s="353" customFormat="1" ht="15" thickBot="1" x14ac:dyDescent="0.25">
      <c r="B108" s="68"/>
      <c r="C108" s="37"/>
      <c r="D108" s="589"/>
      <c r="E108" s="589"/>
      <c r="F108" s="589"/>
      <c r="G108" s="901"/>
      <c r="H108" s="323"/>
      <c r="I108" s="323"/>
      <c r="J108" s="323"/>
      <c r="K108" s="323"/>
      <c r="L108" s="323"/>
      <c r="M108" s="323"/>
      <c r="N108" s="323"/>
      <c r="O108" s="323"/>
      <c r="P108" s="323"/>
      <c r="Q108" s="47"/>
      <c r="R108" s="47"/>
    </row>
    <row r="109" spans="2:50" s="353" customFormat="1" ht="16.5" thickBot="1" x14ac:dyDescent="0.25">
      <c r="B109" s="1815" t="s">
        <v>897</v>
      </c>
      <c r="C109" s="1816"/>
      <c r="D109" s="1816"/>
      <c r="E109" s="1816"/>
      <c r="F109" s="1816"/>
      <c r="G109" s="1816"/>
      <c r="H109" s="1816"/>
      <c r="I109" s="1816"/>
      <c r="J109" s="1816"/>
      <c r="K109" s="1816"/>
      <c r="L109" s="1816"/>
      <c r="M109" s="1816"/>
      <c r="N109" s="1816"/>
      <c r="O109" s="1816"/>
      <c r="P109" s="1816"/>
      <c r="Q109" s="1816"/>
      <c r="R109" s="1817"/>
    </row>
    <row r="110" spans="2:50" s="801" customFormat="1" ht="13.5" thickBot="1" x14ac:dyDescent="0.25">
      <c r="B110" s="306"/>
      <c r="C110" s="306"/>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row>
    <row r="111" spans="2:50" s="801" customFormat="1" ht="75" customHeight="1" thickBot="1" x14ac:dyDescent="0.25">
      <c r="B111" s="1808" t="s">
        <v>1549</v>
      </c>
      <c r="C111" s="1809"/>
      <c r="D111" s="1809"/>
      <c r="E111" s="1809"/>
      <c r="F111" s="1809"/>
      <c r="G111" s="1809"/>
      <c r="H111" s="1809"/>
      <c r="I111" s="1809"/>
      <c r="J111" s="1809"/>
      <c r="K111" s="1809"/>
      <c r="L111" s="1809"/>
      <c r="M111" s="1809"/>
      <c r="N111" s="1809"/>
      <c r="O111" s="1809"/>
      <c r="P111" s="1809"/>
      <c r="Q111" s="1809"/>
      <c r="R111" s="1810"/>
      <c r="S111" s="353"/>
      <c r="T111" s="353"/>
      <c r="U111" s="353"/>
      <c r="V111" s="353"/>
      <c r="W111" s="353"/>
      <c r="X111" s="353"/>
      <c r="Y111" s="353"/>
      <c r="Z111" s="353"/>
      <c r="AA111" s="353"/>
    </row>
    <row r="112" spans="2:50" s="801" customFormat="1" ht="15" thickBot="1" x14ac:dyDescent="0.25">
      <c r="B112" s="64"/>
      <c r="C112" s="65" t="s">
        <v>273</v>
      </c>
      <c r="D112" s="16"/>
      <c r="E112" s="16"/>
      <c r="F112" s="16"/>
      <c r="G112" s="16"/>
      <c r="H112" s="52"/>
      <c r="I112" s="52"/>
      <c r="J112" s="52"/>
      <c r="K112" s="52"/>
      <c r="L112" s="52"/>
      <c r="M112" s="52"/>
      <c r="N112" s="30"/>
      <c r="O112" s="67"/>
      <c r="P112" s="914"/>
      <c r="Q112" s="914"/>
      <c r="R112" s="914"/>
      <c r="S112" s="353"/>
      <c r="T112" s="353"/>
      <c r="U112" s="353"/>
      <c r="V112" s="353"/>
      <c r="W112" s="353"/>
      <c r="X112" s="353"/>
      <c r="Y112" s="353"/>
      <c r="Z112" s="353"/>
      <c r="AA112" s="353"/>
    </row>
    <row r="113" spans="2:27" s="801" customFormat="1" ht="13.5" x14ac:dyDescent="0.2">
      <c r="B113" s="222" t="s">
        <v>28</v>
      </c>
      <c r="C113" s="1877" t="s">
        <v>139</v>
      </c>
      <c r="D113" s="1863"/>
      <c r="E113" s="1863"/>
      <c r="F113" s="1863"/>
      <c r="G113" s="1863"/>
      <c r="H113" s="1863"/>
      <c r="I113" s="1863"/>
      <c r="J113" s="1863"/>
      <c r="K113" s="1863"/>
      <c r="L113" s="1863"/>
      <c r="M113" s="1863"/>
      <c r="N113" s="1863"/>
      <c r="O113" s="1863"/>
      <c r="P113" s="1863"/>
      <c r="Q113" s="1863"/>
      <c r="R113" s="1864"/>
      <c r="S113" s="353"/>
      <c r="T113" s="353"/>
      <c r="U113" s="353"/>
      <c r="V113" s="353"/>
      <c r="W113" s="353"/>
      <c r="X113" s="353"/>
      <c r="Y113" s="353"/>
      <c r="Z113" s="353"/>
      <c r="AA113" s="353"/>
    </row>
    <row r="114" spans="2:27" s="801" customFormat="1" ht="30" customHeight="1" x14ac:dyDescent="0.2">
      <c r="B114" s="1156">
        <v>1</v>
      </c>
      <c r="C114" s="1854" t="s">
        <v>899</v>
      </c>
      <c r="D114" s="1855"/>
      <c r="E114" s="1855"/>
      <c r="F114" s="1855"/>
      <c r="G114" s="1855"/>
      <c r="H114" s="1855"/>
      <c r="I114" s="1855"/>
      <c r="J114" s="1855"/>
      <c r="K114" s="1855"/>
      <c r="L114" s="1855"/>
      <c r="M114" s="1855"/>
      <c r="N114" s="1855"/>
      <c r="O114" s="1855"/>
      <c r="P114" s="1855"/>
      <c r="Q114" s="1855"/>
      <c r="R114" s="1856"/>
      <c r="S114" s="353"/>
      <c r="T114" s="353"/>
      <c r="U114" s="353"/>
      <c r="V114" s="353"/>
      <c r="W114" s="353"/>
      <c r="X114" s="353"/>
      <c r="Y114" s="353"/>
      <c r="Z114" s="353"/>
      <c r="AA114" s="353"/>
    </row>
    <row r="115" spans="2:27" s="801" customFormat="1" ht="15" customHeight="1" x14ac:dyDescent="0.2">
      <c r="B115" s="1157">
        <v>2</v>
      </c>
      <c r="C115" s="1854" t="s">
        <v>837</v>
      </c>
      <c r="D115" s="1855"/>
      <c r="E115" s="1855"/>
      <c r="F115" s="1855"/>
      <c r="G115" s="1855"/>
      <c r="H115" s="1855"/>
      <c r="I115" s="1855"/>
      <c r="J115" s="1855"/>
      <c r="K115" s="1855"/>
      <c r="L115" s="1855"/>
      <c r="M115" s="1855"/>
      <c r="N115" s="1855"/>
      <c r="O115" s="1855"/>
      <c r="P115" s="1855"/>
      <c r="Q115" s="1855"/>
      <c r="R115" s="1856"/>
      <c r="S115" s="353"/>
      <c r="T115" s="353"/>
      <c r="U115" s="353"/>
      <c r="V115" s="353"/>
      <c r="W115" s="353"/>
      <c r="X115" s="353"/>
      <c r="Y115" s="353"/>
      <c r="Z115" s="353"/>
      <c r="AA115" s="353"/>
    </row>
    <row r="116" spans="2:27" s="801" customFormat="1" ht="15" customHeight="1" x14ac:dyDescent="0.2">
      <c r="B116" s="1158">
        <v>3</v>
      </c>
      <c r="C116" s="1854" t="s">
        <v>900</v>
      </c>
      <c r="D116" s="1855"/>
      <c r="E116" s="1855"/>
      <c r="F116" s="1855"/>
      <c r="G116" s="1855"/>
      <c r="H116" s="1855"/>
      <c r="I116" s="1855"/>
      <c r="J116" s="1855"/>
      <c r="K116" s="1855"/>
      <c r="L116" s="1855"/>
      <c r="M116" s="1855"/>
      <c r="N116" s="1855"/>
      <c r="O116" s="1855"/>
      <c r="P116" s="1855"/>
      <c r="Q116" s="1855"/>
      <c r="R116" s="1856"/>
      <c r="S116" s="353"/>
      <c r="T116" s="353"/>
      <c r="U116" s="353"/>
      <c r="V116" s="353"/>
      <c r="W116" s="353"/>
      <c r="X116" s="353"/>
      <c r="Y116" s="353"/>
      <c r="Z116" s="353"/>
      <c r="AA116" s="353"/>
    </row>
    <row r="117" spans="2:27" s="801" customFormat="1" ht="15" customHeight="1" x14ac:dyDescent="0.2">
      <c r="B117" s="1158">
        <v>4</v>
      </c>
      <c r="C117" s="1854" t="s">
        <v>901</v>
      </c>
      <c r="D117" s="1855"/>
      <c r="E117" s="1855"/>
      <c r="F117" s="1855"/>
      <c r="G117" s="1855"/>
      <c r="H117" s="1855"/>
      <c r="I117" s="1855"/>
      <c r="J117" s="1855"/>
      <c r="K117" s="1855"/>
      <c r="L117" s="1855"/>
      <c r="M117" s="1855"/>
      <c r="N117" s="1855"/>
      <c r="O117" s="1855"/>
      <c r="P117" s="1855"/>
      <c r="Q117" s="1855"/>
      <c r="R117" s="1856"/>
      <c r="S117" s="353"/>
      <c r="T117" s="353"/>
      <c r="U117" s="353"/>
      <c r="V117" s="353"/>
      <c r="W117" s="353"/>
      <c r="X117" s="353"/>
      <c r="Y117" s="353"/>
      <c r="Z117" s="353"/>
      <c r="AA117" s="353"/>
    </row>
    <row r="118" spans="2:27" s="801" customFormat="1" ht="15" customHeight="1" thickBot="1" x14ac:dyDescent="0.25">
      <c r="B118" s="421" t="s">
        <v>898</v>
      </c>
      <c r="C118" s="1857" t="s">
        <v>902</v>
      </c>
      <c r="D118" s="1858"/>
      <c r="E118" s="1858"/>
      <c r="F118" s="1858"/>
      <c r="G118" s="1858"/>
      <c r="H118" s="1858"/>
      <c r="I118" s="1858"/>
      <c r="J118" s="1858"/>
      <c r="K118" s="1858"/>
      <c r="L118" s="1858"/>
      <c r="M118" s="1858"/>
      <c r="N118" s="1858"/>
      <c r="O118" s="1858"/>
      <c r="P118" s="1858"/>
      <c r="Q118" s="1858"/>
      <c r="R118" s="1859"/>
      <c r="S118" s="353"/>
      <c r="T118" s="353"/>
      <c r="U118" s="353"/>
      <c r="V118" s="353"/>
      <c r="W118" s="353"/>
      <c r="X118" s="353"/>
      <c r="Y118" s="353"/>
      <c r="Z118" s="353"/>
      <c r="AA118" s="353"/>
    </row>
  </sheetData>
  <mergeCells count="14">
    <mergeCell ref="C118:R118"/>
    <mergeCell ref="C115:R115"/>
    <mergeCell ref="C116:R116"/>
    <mergeCell ref="C117:R117"/>
    <mergeCell ref="X5:AB5"/>
    <mergeCell ref="B109:R109"/>
    <mergeCell ref="B111:R111"/>
    <mergeCell ref="C113:R113"/>
    <mergeCell ref="C114:R114"/>
    <mergeCell ref="B3:C3"/>
    <mergeCell ref="B5:G5"/>
    <mergeCell ref="H5:M5"/>
    <mergeCell ref="N5:R5"/>
    <mergeCell ref="S5:W5"/>
  </mergeCells>
  <pageMargins left="0.70866141732283472" right="0.70866141732283472" top="0.74803149606299213" bottom="0.74803149606299213" header="0.31496062992125984" footer="0.31496062992125984"/>
  <pageSetup paperSize="8" scale="42"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O87"/>
  <sheetViews>
    <sheetView zoomScale="80" zoomScaleNormal="80" workbookViewId="0"/>
  </sheetViews>
  <sheetFormatPr defaultColWidth="9.75" defaultRowHeight="14.25" x14ac:dyDescent="0.2"/>
  <cols>
    <col min="1" max="1" width="1.75" style="2" customWidth="1"/>
    <col min="2" max="2" width="4.75" style="2" customWidth="1"/>
    <col min="3" max="3" width="83.75" style="2" bestFit="1" customWidth="1"/>
    <col min="4" max="4" width="11.75" style="2" customWidth="1"/>
    <col min="5" max="6" width="5.75" style="2" customWidth="1"/>
    <col min="7" max="11" width="9.75" style="2"/>
    <col min="12" max="12" width="2.75" style="2" customWidth="1"/>
    <col min="13" max="13" width="30.5" style="2" bestFit="1" customWidth="1"/>
    <col min="14" max="14" width="17.375" style="2" customWidth="1"/>
    <col min="15" max="16384" width="9.75" style="2"/>
  </cols>
  <sheetData>
    <row r="1" spans="2:14" ht="20.25" x14ac:dyDescent="0.2">
      <c r="B1" s="74" t="s">
        <v>1312</v>
      </c>
      <c r="C1" s="74"/>
      <c r="D1" s="74"/>
      <c r="E1" s="74"/>
      <c r="F1" s="74"/>
      <c r="G1" s="74"/>
      <c r="H1" s="74"/>
      <c r="I1" s="74"/>
      <c r="J1" s="74"/>
      <c r="K1" s="77" t="s">
        <v>0</v>
      </c>
      <c r="L1" s="623"/>
      <c r="M1" s="78" t="s">
        <v>1</v>
      </c>
      <c r="N1" s="78"/>
    </row>
    <row r="2" spans="2:14" ht="15" thickBot="1" x14ac:dyDescent="0.25">
      <c r="B2" s="353"/>
      <c r="C2" s="275"/>
      <c r="D2" s="275"/>
      <c r="E2" s="275"/>
      <c r="F2" s="275"/>
      <c r="G2" s="354"/>
      <c r="H2" s="354"/>
      <c r="I2" s="354"/>
      <c r="J2" s="354"/>
      <c r="K2" s="354"/>
      <c r="L2" s="280"/>
      <c r="M2" s="275"/>
      <c r="N2" s="275"/>
    </row>
    <row r="3" spans="2:14" ht="15" thickBot="1" x14ac:dyDescent="0.25">
      <c r="B3" s="241"/>
      <c r="C3" s="272"/>
      <c r="D3" s="272"/>
      <c r="E3" s="272"/>
      <c r="F3" s="272"/>
      <c r="G3" s="1803" t="s">
        <v>7</v>
      </c>
      <c r="H3" s="1804"/>
      <c r="I3" s="1804"/>
      <c r="J3" s="1804"/>
      <c r="K3" s="1805"/>
      <c r="L3" s="280"/>
      <c r="M3" s="271"/>
      <c r="N3" s="271"/>
    </row>
    <row r="4" spans="2:14" ht="41.25" thickBot="1" x14ac:dyDescent="0.25">
      <c r="B4" s="1806" t="s">
        <v>2</v>
      </c>
      <c r="C4" s="1807"/>
      <c r="D4" s="79" t="s">
        <v>3</v>
      </c>
      <c r="E4" s="80" t="s">
        <v>4</v>
      </c>
      <c r="F4" s="81" t="s">
        <v>5</v>
      </c>
      <c r="G4" s="822" t="s">
        <v>44</v>
      </c>
      <c r="H4" s="79" t="s">
        <v>45</v>
      </c>
      <c r="I4" s="79" t="s">
        <v>46</v>
      </c>
      <c r="J4" s="355" t="s">
        <v>47</v>
      </c>
      <c r="K4" s="81" t="s">
        <v>48</v>
      </c>
      <c r="L4" s="280"/>
      <c r="M4" s="833" t="s">
        <v>839</v>
      </c>
      <c r="N4" s="196" t="s">
        <v>14</v>
      </c>
    </row>
    <row r="5" spans="2:14" ht="15" thickBot="1" x14ac:dyDescent="0.25">
      <c r="B5" s="356"/>
      <c r="C5" s="356"/>
      <c r="D5" s="356"/>
      <c r="E5" s="356"/>
      <c r="F5" s="356"/>
      <c r="G5" s="356"/>
      <c r="H5" s="356"/>
      <c r="I5" s="356"/>
      <c r="J5" s="356"/>
      <c r="K5" s="356"/>
      <c r="L5" s="280"/>
      <c r="M5" s="344"/>
      <c r="N5" s="344"/>
    </row>
    <row r="6" spans="2:14" s="914" customFormat="1" ht="15" thickBot="1" x14ac:dyDescent="0.25">
      <c r="B6" s="1894" t="s">
        <v>327</v>
      </c>
      <c r="C6" s="1895"/>
      <c r="D6" s="1895"/>
      <c r="E6" s="1895"/>
      <c r="F6" s="1895"/>
      <c r="G6" s="1897" t="s">
        <v>838</v>
      </c>
      <c r="H6" s="1898"/>
      <c r="I6" s="1898"/>
      <c r="J6" s="1898"/>
      <c r="K6" s="1899"/>
      <c r="L6" s="280"/>
      <c r="M6" s="344"/>
      <c r="N6" s="344"/>
    </row>
    <row r="7" spans="2:14" s="914" customFormat="1" ht="15" thickBot="1" x14ac:dyDescent="0.25">
      <c r="B7" s="356"/>
      <c r="C7" s="356"/>
      <c r="D7" s="356"/>
      <c r="E7" s="356"/>
      <c r="F7" s="356"/>
      <c r="G7" s="356"/>
      <c r="H7" s="356"/>
      <c r="I7" s="356"/>
      <c r="J7" s="356"/>
      <c r="K7" s="356"/>
      <c r="L7" s="280"/>
      <c r="M7" s="344"/>
      <c r="N7" s="344"/>
    </row>
    <row r="8" spans="2:14" ht="15" thickBot="1" x14ac:dyDescent="0.25">
      <c r="B8" s="357" t="s">
        <v>15</v>
      </c>
      <c r="C8" s="358" t="s">
        <v>274</v>
      </c>
      <c r="D8" s="356"/>
      <c r="E8" s="356"/>
      <c r="F8" s="356"/>
      <c r="G8" s="356"/>
      <c r="H8" s="356"/>
      <c r="I8" s="356"/>
      <c r="J8" s="356"/>
      <c r="K8" s="356"/>
      <c r="L8" s="280"/>
      <c r="M8" s="862"/>
      <c r="N8" s="862"/>
    </row>
    <row r="9" spans="2:14" x14ac:dyDescent="0.2">
      <c r="B9" s="346">
        <v>1</v>
      </c>
      <c r="C9" s="359" t="s">
        <v>1347</v>
      </c>
      <c r="D9" s="347"/>
      <c r="E9" s="347" t="s">
        <v>16</v>
      </c>
      <c r="F9" s="859">
        <v>3</v>
      </c>
      <c r="G9" s="333"/>
      <c r="H9" s="284"/>
      <c r="I9" s="284"/>
      <c r="J9" s="284"/>
      <c r="K9" s="334">
        <f>SUM(G9:J9)</f>
        <v>0</v>
      </c>
      <c r="L9" s="280"/>
      <c r="M9" s="968"/>
      <c r="N9" s="969"/>
    </row>
    <row r="10" spans="2:14" x14ac:dyDescent="0.2">
      <c r="B10" s="348">
        <v>1.1000000000000001</v>
      </c>
      <c r="C10" s="360" t="s">
        <v>1348</v>
      </c>
      <c r="D10" s="349"/>
      <c r="E10" s="349" t="s">
        <v>16</v>
      </c>
      <c r="F10" s="860">
        <v>3</v>
      </c>
      <c r="G10" s="338"/>
      <c r="H10" s="289"/>
      <c r="I10" s="289"/>
      <c r="J10" s="289"/>
      <c r="K10" s="293">
        <f t="shared" ref="K10:K38" si="0">SUM(G10:J10)</f>
        <v>0</v>
      </c>
      <c r="L10" s="280"/>
      <c r="M10" s="981"/>
      <c r="N10" s="982"/>
    </row>
    <row r="11" spans="2:14" x14ac:dyDescent="0.2">
      <c r="B11" s="348">
        <v>2</v>
      </c>
      <c r="C11" s="360" t="s">
        <v>119</v>
      </c>
      <c r="D11" s="349"/>
      <c r="E11" s="349" t="s">
        <v>16</v>
      </c>
      <c r="F11" s="860">
        <v>3</v>
      </c>
      <c r="G11" s="338"/>
      <c r="H11" s="289"/>
      <c r="I11" s="289"/>
      <c r="J11" s="289"/>
      <c r="K11" s="293">
        <f t="shared" si="0"/>
        <v>0</v>
      </c>
      <c r="L11" s="280"/>
      <c r="M11" s="981"/>
      <c r="N11" s="982"/>
    </row>
    <row r="12" spans="2:14" x14ac:dyDescent="0.2">
      <c r="B12" s="348">
        <v>3</v>
      </c>
      <c r="C12" s="360" t="s">
        <v>121</v>
      </c>
      <c r="D12" s="349"/>
      <c r="E12" s="349" t="s">
        <v>16</v>
      </c>
      <c r="F12" s="860">
        <v>3</v>
      </c>
      <c r="G12" s="338"/>
      <c r="H12" s="289"/>
      <c r="I12" s="289"/>
      <c r="J12" s="289"/>
      <c r="K12" s="293">
        <f t="shared" si="0"/>
        <v>0</v>
      </c>
      <c r="L12" s="280"/>
      <c r="M12" s="981"/>
      <c r="N12" s="982"/>
    </row>
    <row r="13" spans="2:14" x14ac:dyDescent="0.2">
      <c r="B13" s="348">
        <v>4</v>
      </c>
      <c r="C13" s="360" t="s">
        <v>123</v>
      </c>
      <c r="D13" s="349"/>
      <c r="E13" s="349" t="s">
        <v>16</v>
      </c>
      <c r="F13" s="860">
        <v>3</v>
      </c>
      <c r="G13" s="338"/>
      <c r="H13" s="289"/>
      <c r="I13" s="289"/>
      <c r="J13" s="289"/>
      <c r="K13" s="293">
        <f t="shared" si="0"/>
        <v>0</v>
      </c>
      <c r="L13" s="280"/>
      <c r="M13" s="981"/>
      <c r="N13" s="982"/>
    </row>
    <row r="14" spans="2:14" x14ac:dyDescent="0.2">
      <c r="B14" s="348">
        <v>5</v>
      </c>
      <c r="C14" s="360" t="s">
        <v>125</v>
      </c>
      <c r="D14" s="349"/>
      <c r="E14" s="349" t="s">
        <v>16</v>
      </c>
      <c r="F14" s="860">
        <v>3</v>
      </c>
      <c r="G14" s="338"/>
      <c r="H14" s="289"/>
      <c r="I14" s="289"/>
      <c r="J14" s="289"/>
      <c r="K14" s="293">
        <f t="shared" si="0"/>
        <v>0</v>
      </c>
      <c r="L14" s="280"/>
      <c r="M14" s="981"/>
      <c r="N14" s="982"/>
    </row>
    <row r="15" spans="2:14" x14ac:dyDescent="0.2">
      <c r="B15" s="348">
        <v>6</v>
      </c>
      <c r="C15" s="360" t="s">
        <v>126</v>
      </c>
      <c r="D15" s="349"/>
      <c r="E15" s="349" t="s">
        <v>16</v>
      </c>
      <c r="F15" s="860">
        <v>3</v>
      </c>
      <c r="G15" s="338"/>
      <c r="H15" s="289"/>
      <c r="I15" s="289"/>
      <c r="J15" s="289"/>
      <c r="K15" s="293">
        <f t="shared" si="0"/>
        <v>0</v>
      </c>
      <c r="L15" s="280"/>
      <c r="M15" s="981"/>
      <c r="N15" s="982"/>
    </row>
    <row r="16" spans="2:14" x14ac:dyDescent="0.2">
      <c r="B16" s="348">
        <v>7</v>
      </c>
      <c r="C16" s="360" t="s">
        <v>127</v>
      </c>
      <c r="D16" s="349"/>
      <c r="E16" s="349" t="s">
        <v>16</v>
      </c>
      <c r="F16" s="860">
        <v>3</v>
      </c>
      <c r="G16" s="338"/>
      <c r="H16" s="289"/>
      <c r="I16" s="289"/>
      <c r="J16" s="289"/>
      <c r="K16" s="293">
        <f t="shared" si="0"/>
        <v>0</v>
      </c>
      <c r="L16" s="280"/>
      <c r="M16" s="981"/>
      <c r="N16" s="982"/>
    </row>
    <row r="17" spans="2:14" x14ac:dyDescent="0.2">
      <c r="B17" s="348">
        <v>8</v>
      </c>
      <c r="C17" s="360" t="s">
        <v>128</v>
      </c>
      <c r="D17" s="349"/>
      <c r="E17" s="349" t="s">
        <v>16</v>
      </c>
      <c r="F17" s="860">
        <v>3</v>
      </c>
      <c r="G17" s="338"/>
      <c r="H17" s="289"/>
      <c r="I17" s="289"/>
      <c r="J17" s="289"/>
      <c r="K17" s="293">
        <f t="shared" si="0"/>
        <v>0</v>
      </c>
      <c r="L17" s="280"/>
      <c r="M17" s="981"/>
      <c r="N17" s="982"/>
    </row>
    <row r="18" spans="2:14" x14ac:dyDescent="0.2">
      <c r="B18" s="348">
        <v>9</v>
      </c>
      <c r="C18" s="360" t="s">
        <v>129</v>
      </c>
      <c r="D18" s="349"/>
      <c r="E18" s="349" t="s">
        <v>16</v>
      </c>
      <c r="F18" s="860">
        <v>3</v>
      </c>
      <c r="G18" s="338"/>
      <c r="H18" s="289"/>
      <c r="I18" s="289"/>
      <c r="J18" s="289"/>
      <c r="K18" s="293">
        <f t="shared" si="0"/>
        <v>0</v>
      </c>
      <c r="L18" s="280"/>
      <c r="M18" s="981"/>
      <c r="N18" s="982"/>
    </row>
    <row r="19" spans="2:14" x14ac:dyDescent="0.2">
      <c r="B19" s="348">
        <v>10</v>
      </c>
      <c r="C19" s="360" t="s">
        <v>131</v>
      </c>
      <c r="D19" s="349"/>
      <c r="E19" s="349" t="s">
        <v>16</v>
      </c>
      <c r="F19" s="860">
        <v>3</v>
      </c>
      <c r="G19" s="338"/>
      <c r="H19" s="289"/>
      <c r="I19" s="289"/>
      <c r="J19" s="289"/>
      <c r="K19" s="293">
        <f t="shared" si="0"/>
        <v>0</v>
      </c>
      <c r="L19" s="280"/>
      <c r="M19" s="981"/>
      <c r="N19" s="982"/>
    </row>
    <row r="20" spans="2:14" x14ac:dyDescent="0.2">
      <c r="B20" s="348">
        <v>11</v>
      </c>
      <c r="C20" s="360" t="s">
        <v>133</v>
      </c>
      <c r="D20" s="349"/>
      <c r="E20" s="349" t="s">
        <v>16</v>
      </c>
      <c r="F20" s="860">
        <v>3</v>
      </c>
      <c r="G20" s="338"/>
      <c r="H20" s="289"/>
      <c r="I20" s="289"/>
      <c r="J20" s="289"/>
      <c r="K20" s="293">
        <f t="shared" si="0"/>
        <v>0</v>
      </c>
      <c r="L20" s="280"/>
      <c r="M20" s="981"/>
      <c r="N20" s="982"/>
    </row>
    <row r="21" spans="2:14" x14ac:dyDescent="0.2">
      <c r="B21" s="348">
        <v>12</v>
      </c>
      <c r="C21" s="360" t="s">
        <v>135</v>
      </c>
      <c r="D21" s="349"/>
      <c r="E21" s="349" t="s">
        <v>16</v>
      </c>
      <c r="F21" s="860">
        <v>3</v>
      </c>
      <c r="G21" s="338"/>
      <c r="H21" s="289"/>
      <c r="I21" s="289"/>
      <c r="J21" s="289"/>
      <c r="K21" s="293">
        <f t="shared" si="0"/>
        <v>0</v>
      </c>
      <c r="L21" s="280"/>
      <c r="M21" s="981"/>
      <c r="N21" s="982"/>
    </row>
    <row r="22" spans="2:14" x14ac:dyDescent="0.2">
      <c r="B22" s="348">
        <v>13</v>
      </c>
      <c r="C22" s="360" t="s">
        <v>1349</v>
      </c>
      <c r="D22" s="349"/>
      <c r="E22" s="349" t="s">
        <v>16</v>
      </c>
      <c r="F22" s="860">
        <v>3</v>
      </c>
      <c r="G22" s="338"/>
      <c r="H22" s="289"/>
      <c r="I22" s="289"/>
      <c r="J22" s="289"/>
      <c r="K22" s="293">
        <f t="shared" si="0"/>
        <v>0</v>
      </c>
      <c r="L22" s="280"/>
      <c r="M22" s="981"/>
      <c r="N22" s="982"/>
    </row>
    <row r="23" spans="2:14" x14ac:dyDescent="0.2">
      <c r="B23" s="348">
        <v>14</v>
      </c>
      <c r="C23" s="361" t="s">
        <v>1350</v>
      </c>
      <c r="D23" s="349"/>
      <c r="E23" s="349" t="s">
        <v>16</v>
      </c>
      <c r="F23" s="860">
        <v>3</v>
      </c>
      <c r="G23" s="338"/>
      <c r="H23" s="289"/>
      <c r="I23" s="289"/>
      <c r="J23" s="289"/>
      <c r="K23" s="293">
        <f t="shared" si="0"/>
        <v>0</v>
      </c>
      <c r="L23" s="280"/>
      <c r="M23" s="981"/>
      <c r="N23" s="982"/>
    </row>
    <row r="24" spans="2:14" x14ac:dyDescent="0.2">
      <c r="B24" s="348">
        <v>15</v>
      </c>
      <c r="C24" s="361" t="s">
        <v>1351</v>
      </c>
      <c r="D24" s="349"/>
      <c r="E24" s="349" t="s">
        <v>16</v>
      </c>
      <c r="F24" s="860">
        <v>3</v>
      </c>
      <c r="G24" s="338"/>
      <c r="H24" s="289"/>
      <c r="I24" s="289"/>
      <c r="J24" s="289"/>
      <c r="K24" s="293">
        <f t="shared" si="0"/>
        <v>0</v>
      </c>
      <c r="L24" s="280"/>
      <c r="M24" s="981"/>
      <c r="N24" s="982"/>
    </row>
    <row r="25" spans="2:14" s="914" customFormat="1" x14ac:dyDescent="0.2">
      <c r="B25" s="348">
        <v>16</v>
      </c>
      <c r="C25" s="361" t="s">
        <v>137</v>
      </c>
      <c r="D25" s="349"/>
      <c r="E25" s="349" t="s">
        <v>16</v>
      </c>
      <c r="F25" s="860">
        <v>3</v>
      </c>
      <c r="G25" s="338"/>
      <c r="H25" s="289"/>
      <c r="I25" s="289"/>
      <c r="J25" s="289"/>
      <c r="K25" s="293">
        <f t="shared" ref="K25:K28" si="1">SUM(G25:J25)</f>
        <v>0</v>
      </c>
      <c r="L25" s="280"/>
      <c r="M25" s="981"/>
      <c r="N25" s="982"/>
    </row>
    <row r="26" spans="2:14" s="914" customFormat="1" x14ac:dyDescent="0.2">
      <c r="B26" s="348">
        <v>17</v>
      </c>
      <c r="C26" s="361" t="s">
        <v>1365</v>
      </c>
      <c r="D26" s="349"/>
      <c r="E26" s="349" t="s">
        <v>16</v>
      </c>
      <c r="F26" s="860">
        <v>3</v>
      </c>
      <c r="G26" s="338"/>
      <c r="H26" s="289"/>
      <c r="I26" s="289"/>
      <c r="J26" s="289"/>
      <c r="K26" s="293">
        <f t="shared" si="1"/>
        <v>0</v>
      </c>
      <c r="L26" s="280"/>
      <c r="M26" s="981"/>
      <c r="N26" s="982"/>
    </row>
    <row r="27" spans="2:14" s="914" customFormat="1" x14ac:dyDescent="0.2">
      <c r="B27" s="348">
        <v>18</v>
      </c>
      <c r="C27" s="361" t="s">
        <v>1366</v>
      </c>
      <c r="D27" s="349"/>
      <c r="E27" s="349" t="s">
        <v>16</v>
      </c>
      <c r="F27" s="860">
        <v>3</v>
      </c>
      <c r="G27" s="338"/>
      <c r="H27" s="289"/>
      <c r="I27" s="289"/>
      <c r="J27" s="289"/>
      <c r="K27" s="293">
        <f t="shared" si="1"/>
        <v>0</v>
      </c>
      <c r="L27" s="280"/>
      <c r="M27" s="981"/>
      <c r="N27" s="982"/>
    </row>
    <row r="28" spans="2:14" s="914" customFormat="1" x14ac:dyDescent="0.2">
      <c r="B28" s="348">
        <v>19</v>
      </c>
      <c r="C28" s="361" t="s">
        <v>1378</v>
      </c>
      <c r="D28" s="349"/>
      <c r="E28" s="349" t="s">
        <v>16</v>
      </c>
      <c r="F28" s="860">
        <v>3</v>
      </c>
      <c r="G28" s="338"/>
      <c r="H28" s="289"/>
      <c r="I28" s="289"/>
      <c r="J28" s="289"/>
      <c r="K28" s="293">
        <f t="shared" si="1"/>
        <v>0</v>
      </c>
      <c r="L28" s="280"/>
      <c r="M28" s="981"/>
      <c r="N28" s="982"/>
    </row>
    <row r="29" spans="2:14" x14ac:dyDescent="0.2">
      <c r="B29" s="348">
        <v>20</v>
      </c>
      <c r="C29" s="362" t="s">
        <v>1368</v>
      </c>
      <c r="D29" s="349"/>
      <c r="E29" s="349" t="s">
        <v>16</v>
      </c>
      <c r="F29" s="860">
        <v>3</v>
      </c>
      <c r="G29" s="338"/>
      <c r="H29" s="289"/>
      <c r="I29" s="289"/>
      <c r="J29" s="289"/>
      <c r="K29" s="293">
        <f t="shared" si="0"/>
        <v>0</v>
      </c>
      <c r="L29" s="280"/>
      <c r="M29" s="981"/>
      <c r="N29" s="982"/>
    </row>
    <row r="30" spans="2:14" x14ac:dyDescent="0.2">
      <c r="B30" s="348">
        <v>21</v>
      </c>
      <c r="C30" s="362" t="s">
        <v>1369</v>
      </c>
      <c r="D30" s="349"/>
      <c r="E30" s="349" t="s">
        <v>16</v>
      </c>
      <c r="F30" s="860">
        <v>3</v>
      </c>
      <c r="G30" s="338"/>
      <c r="H30" s="289"/>
      <c r="I30" s="289"/>
      <c r="J30" s="289"/>
      <c r="K30" s="293">
        <f t="shared" si="0"/>
        <v>0</v>
      </c>
      <c r="L30" s="280"/>
      <c r="M30" s="981"/>
      <c r="N30" s="982"/>
    </row>
    <row r="31" spans="2:14" x14ac:dyDescent="0.2">
      <c r="B31" s="348">
        <v>22</v>
      </c>
      <c r="C31" s="362" t="s">
        <v>1370</v>
      </c>
      <c r="D31" s="349"/>
      <c r="E31" s="349" t="s">
        <v>16</v>
      </c>
      <c r="F31" s="860">
        <v>3</v>
      </c>
      <c r="G31" s="338"/>
      <c r="H31" s="289"/>
      <c r="I31" s="289"/>
      <c r="J31" s="289"/>
      <c r="K31" s="293">
        <f t="shared" si="0"/>
        <v>0</v>
      </c>
      <c r="L31" s="280"/>
      <c r="M31" s="981"/>
      <c r="N31" s="982"/>
    </row>
    <row r="32" spans="2:14" x14ac:dyDescent="0.2">
      <c r="B32" s="348">
        <v>23</v>
      </c>
      <c r="C32" s="362" t="s">
        <v>1371</v>
      </c>
      <c r="D32" s="349"/>
      <c r="E32" s="349" t="s">
        <v>16</v>
      </c>
      <c r="F32" s="860">
        <v>3</v>
      </c>
      <c r="G32" s="338"/>
      <c r="H32" s="289"/>
      <c r="I32" s="289"/>
      <c r="J32" s="289"/>
      <c r="K32" s="293">
        <f t="shared" si="0"/>
        <v>0</v>
      </c>
      <c r="L32" s="280"/>
      <c r="M32" s="981"/>
      <c r="N32" s="982"/>
    </row>
    <row r="33" spans="2:14" x14ac:dyDescent="0.2">
      <c r="B33" s="348">
        <v>24</v>
      </c>
      <c r="C33" s="362" t="s">
        <v>1372</v>
      </c>
      <c r="D33" s="349"/>
      <c r="E33" s="349" t="s">
        <v>16</v>
      </c>
      <c r="F33" s="860">
        <v>3</v>
      </c>
      <c r="G33" s="338"/>
      <c r="H33" s="289"/>
      <c r="I33" s="289"/>
      <c r="J33" s="289"/>
      <c r="K33" s="293">
        <f t="shared" si="0"/>
        <v>0</v>
      </c>
      <c r="L33" s="280"/>
      <c r="M33" s="981"/>
      <c r="N33" s="982"/>
    </row>
    <row r="34" spans="2:14" x14ac:dyDescent="0.2">
      <c r="B34" s="348">
        <v>25</v>
      </c>
      <c r="C34" s="362" t="s">
        <v>1373</v>
      </c>
      <c r="D34" s="349"/>
      <c r="E34" s="349" t="s">
        <v>16</v>
      </c>
      <c r="F34" s="860">
        <v>3</v>
      </c>
      <c r="G34" s="338"/>
      <c r="H34" s="289"/>
      <c r="I34" s="289"/>
      <c r="J34" s="289"/>
      <c r="K34" s="293">
        <f t="shared" si="0"/>
        <v>0</v>
      </c>
      <c r="L34" s="280"/>
      <c r="M34" s="981"/>
      <c r="N34" s="982"/>
    </row>
    <row r="35" spans="2:14" x14ac:dyDescent="0.2">
      <c r="B35" s="348">
        <v>26</v>
      </c>
      <c r="C35" s="362" t="s">
        <v>1374</v>
      </c>
      <c r="D35" s="349"/>
      <c r="E35" s="349" t="s">
        <v>16</v>
      </c>
      <c r="F35" s="860">
        <v>3</v>
      </c>
      <c r="G35" s="338"/>
      <c r="H35" s="289"/>
      <c r="I35" s="289"/>
      <c r="J35" s="289"/>
      <c r="K35" s="293">
        <f t="shared" si="0"/>
        <v>0</v>
      </c>
      <c r="L35" s="280"/>
      <c r="M35" s="981"/>
      <c r="N35" s="982"/>
    </row>
    <row r="36" spans="2:14" x14ac:dyDescent="0.2">
      <c r="B36" s="348">
        <v>27</v>
      </c>
      <c r="C36" s="362" t="s">
        <v>1375</v>
      </c>
      <c r="D36" s="349"/>
      <c r="E36" s="349" t="s">
        <v>16</v>
      </c>
      <c r="F36" s="860">
        <v>3</v>
      </c>
      <c r="G36" s="338"/>
      <c r="H36" s="289"/>
      <c r="I36" s="289"/>
      <c r="J36" s="289"/>
      <c r="K36" s="293">
        <f t="shared" si="0"/>
        <v>0</v>
      </c>
      <c r="L36" s="280"/>
      <c r="M36" s="981"/>
      <c r="N36" s="982"/>
    </row>
    <row r="37" spans="2:14" x14ac:dyDescent="0.2">
      <c r="B37" s="348">
        <v>28</v>
      </c>
      <c r="C37" s="362" t="s">
        <v>1376</v>
      </c>
      <c r="D37" s="349"/>
      <c r="E37" s="349" t="s">
        <v>16</v>
      </c>
      <c r="F37" s="860">
        <v>3</v>
      </c>
      <c r="G37" s="338"/>
      <c r="H37" s="289"/>
      <c r="I37" s="289"/>
      <c r="J37" s="289"/>
      <c r="K37" s="293">
        <f t="shared" si="0"/>
        <v>0</v>
      </c>
      <c r="L37" s="280"/>
      <c r="M37" s="981"/>
      <c r="N37" s="982"/>
    </row>
    <row r="38" spans="2:14" x14ac:dyDescent="0.2">
      <c r="B38" s="348">
        <v>29</v>
      </c>
      <c r="C38" s="362" t="s">
        <v>1377</v>
      </c>
      <c r="D38" s="349"/>
      <c r="E38" s="349" t="s">
        <v>16</v>
      </c>
      <c r="F38" s="860">
        <v>3</v>
      </c>
      <c r="G38" s="338"/>
      <c r="H38" s="289"/>
      <c r="I38" s="289"/>
      <c r="J38" s="289"/>
      <c r="K38" s="293">
        <f t="shared" si="0"/>
        <v>0</v>
      </c>
      <c r="L38" s="280"/>
      <c r="M38" s="981"/>
      <c r="N38" s="982"/>
    </row>
    <row r="39" spans="2:14" s="914" customFormat="1" x14ac:dyDescent="0.2">
      <c r="B39" s="1389">
        <v>30</v>
      </c>
      <c r="C39" s="1390" t="s">
        <v>1041</v>
      </c>
      <c r="D39" s="349"/>
      <c r="E39" s="349" t="s">
        <v>16</v>
      </c>
      <c r="F39" s="860">
        <v>3</v>
      </c>
      <c r="G39" s="338"/>
      <c r="H39" s="289"/>
      <c r="I39" s="289"/>
      <c r="J39" s="289"/>
      <c r="K39" s="293">
        <f t="shared" ref="K39:K42" si="2">SUM(G39:J39)</f>
        <v>0</v>
      </c>
      <c r="L39" s="280"/>
      <c r="M39" s="981"/>
      <c r="N39" s="982"/>
    </row>
    <row r="40" spans="2:14" s="914" customFormat="1" x14ac:dyDescent="0.2">
      <c r="B40" s="348">
        <v>31</v>
      </c>
      <c r="C40" s="98" t="s">
        <v>1044</v>
      </c>
      <c r="D40" s="349"/>
      <c r="E40" s="349" t="s">
        <v>16</v>
      </c>
      <c r="F40" s="860">
        <v>3</v>
      </c>
      <c r="G40" s="338"/>
      <c r="H40" s="289"/>
      <c r="I40" s="289"/>
      <c r="J40" s="289"/>
      <c r="K40" s="293">
        <f t="shared" si="2"/>
        <v>0</v>
      </c>
      <c r="L40" s="280"/>
      <c r="M40" s="981"/>
      <c r="N40" s="982"/>
    </row>
    <row r="41" spans="2:14" s="914" customFormat="1" x14ac:dyDescent="0.2">
      <c r="B41" s="348">
        <v>32</v>
      </c>
      <c r="C41" s="98" t="s">
        <v>1042</v>
      </c>
      <c r="D41" s="349"/>
      <c r="E41" s="349" t="s">
        <v>16</v>
      </c>
      <c r="F41" s="860">
        <v>3</v>
      </c>
      <c r="G41" s="338"/>
      <c r="H41" s="289"/>
      <c r="I41" s="289"/>
      <c r="J41" s="289"/>
      <c r="K41" s="293">
        <f t="shared" si="2"/>
        <v>0</v>
      </c>
      <c r="L41" s="280"/>
      <c r="M41" s="981"/>
      <c r="N41" s="982"/>
    </row>
    <row r="42" spans="2:14" s="914" customFormat="1" ht="15" thickBot="1" x14ac:dyDescent="0.25">
      <c r="B42" s="350">
        <v>33</v>
      </c>
      <c r="C42" s="116" t="s">
        <v>1043</v>
      </c>
      <c r="D42" s="351"/>
      <c r="E42" s="351" t="s">
        <v>16</v>
      </c>
      <c r="F42" s="861">
        <v>3</v>
      </c>
      <c r="G42" s="1538"/>
      <c r="H42" s="342"/>
      <c r="I42" s="342"/>
      <c r="J42" s="342"/>
      <c r="K42" s="299">
        <f t="shared" si="2"/>
        <v>0</v>
      </c>
      <c r="L42" s="280"/>
      <c r="M42" s="1576"/>
      <c r="N42" s="1577"/>
    </row>
    <row r="43" spans="2:14" ht="15" thickBot="1" x14ac:dyDescent="0.25">
      <c r="B43" s="352"/>
      <c r="C43" s="343"/>
      <c r="D43" s="363"/>
      <c r="E43" s="363"/>
      <c r="F43" s="363"/>
      <c r="G43" s="303"/>
      <c r="H43" s="303"/>
      <c r="I43" s="303"/>
      <c r="J43" s="303"/>
      <c r="K43" s="303"/>
      <c r="L43" s="280"/>
      <c r="M43" s="983"/>
      <c r="N43" s="983"/>
    </row>
    <row r="44" spans="2:14" ht="15" thickBot="1" x14ac:dyDescent="0.25">
      <c r="B44" s="357" t="s">
        <v>17</v>
      </c>
      <c r="C44" s="358" t="s">
        <v>275</v>
      </c>
      <c r="D44" s="363"/>
      <c r="E44" s="363"/>
      <c r="F44" s="363"/>
      <c r="G44" s="303"/>
      <c r="H44" s="303"/>
      <c r="I44" s="303"/>
      <c r="J44" s="303"/>
      <c r="K44" s="303"/>
      <c r="L44" s="280"/>
      <c r="M44" s="983"/>
      <c r="N44" s="983"/>
    </row>
    <row r="45" spans="2:14" x14ac:dyDescent="0.2">
      <c r="B45" s="346">
        <v>34</v>
      </c>
      <c r="C45" s="364" t="s">
        <v>1262</v>
      </c>
      <c r="D45" s="347" t="s">
        <v>276</v>
      </c>
      <c r="E45" s="347" t="s">
        <v>16</v>
      </c>
      <c r="F45" s="859">
        <v>3</v>
      </c>
      <c r="G45" s="1537">
        <f>SUM(G9:G42)</f>
        <v>0</v>
      </c>
      <c r="H45" s="863">
        <f>SUM(H9:H42)</f>
        <v>0</v>
      </c>
      <c r="I45" s="863">
        <f>SUM(I9:I42)</f>
        <v>0</v>
      </c>
      <c r="J45" s="863">
        <f>SUM(J9:J42)</f>
        <v>0</v>
      </c>
      <c r="K45" s="365">
        <f>SUM(G45:J45)</f>
        <v>0</v>
      </c>
      <c r="L45" s="280"/>
      <c r="M45" s="984" t="s">
        <v>1404</v>
      </c>
      <c r="N45" s="985"/>
    </row>
    <row r="46" spans="2:14" x14ac:dyDescent="0.2">
      <c r="B46" s="348">
        <v>35</v>
      </c>
      <c r="C46" s="366" t="s">
        <v>1257</v>
      </c>
      <c r="D46" s="349" t="s">
        <v>277</v>
      </c>
      <c r="E46" s="349" t="s">
        <v>16</v>
      </c>
      <c r="F46" s="860">
        <v>3</v>
      </c>
      <c r="G46" s="338">
        <v>0</v>
      </c>
      <c r="H46" s="289">
        <v>0</v>
      </c>
      <c r="I46" s="289">
        <v>0</v>
      </c>
      <c r="J46" s="289">
        <v>0</v>
      </c>
      <c r="K46" s="367">
        <f t="shared" ref="K46" si="3">SUM(G46:J46)</f>
        <v>0</v>
      </c>
      <c r="L46" s="280"/>
      <c r="M46" s="986"/>
      <c r="N46" s="982"/>
    </row>
    <row r="47" spans="2:14" ht="15" customHeight="1" thickBot="1" x14ac:dyDescent="0.25">
      <c r="B47" s="350">
        <v>36</v>
      </c>
      <c r="C47" s="368" t="s">
        <v>1263</v>
      </c>
      <c r="D47" s="351" t="s">
        <v>278</v>
      </c>
      <c r="E47" s="351" t="s">
        <v>16</v>
      </c>
      <c r="F47" s="861">
        <v>3</v>
      </c>
      <c r="G47" s="864">
        <f>G45-SUM(G46:G46)</f>
        <v>0</v>
      </c>
      <c r="H47" s="865">
        <f>H45-SUM(H46:H46)</f>
        <v>0</v>
      </c>
      <c r="I47" s="865">
        <f>I45-SUM(I46:I46)</f>
        <v>0</v>
      </c>
      <c r="J47" s="865">
        <f>J45-SUM(J46:J46)</f>
        <v>0</v>
      </c>
      <c r="K47" s="369">
        <f>SUM(G47:J47)</f>
        <v>0</v>
      </c>
      <c r="L47" s="280"/>
      <c r="M47" s="987" t="s">
        <v>1405</v>
      </c>
      <c r="N47" s="988"/>
    </row>
    <row r="48" spans="2:14" ht="15" customHeight="1" x14ac:dyDescent="0.2">
      <c r="B48" s="352"/>
      <c r="C48" s="343"/>
      <c r="D48" s="345"/>
      <c r="E48" s="345"/>
      <c r="F48" s="345"/>
      <c r="G48" s="345"/>
      <c r="H48" s="345"/>
      <c r="I48" s="345"/>
      <c r="J48" s="345"/>
      <c r="K48" s="345"/>
      <c r="L48" s="280"/>
      <c r="M48" s="272"/>
      <c r="N48" s="73"/>
    </row>
    <row r="49" spans="2:15" ht="15" customHeight="1" x14ac:dyDescent="0.2">
      <c r="B49" s="152" t="s">
        <v>23</v>
      </c>
      <c r="C49" s="34"/>
      <c r="D49" s="216"/>
      <c r="E49" s="217"/>
      <c r="F49" s="218"/>
      <c r="G49" s="218"/>
      <c r="H49" s="218"/>
      <c r="I49" s="321"/>
      <c r="J49" s="321"/>
      <c r="K49" s="321"/>
      <c r="L49" s="280"/>
      <c r="M49" s="272"/>
      <c r="N49" s="73"/>
    </row>
    <row r="50" spans="2:15" ht="15" customHeight="1" x14ac:dyDescent="0.2">
      <c r="B50" s="36"/>
      <c r="C50" s="37" t="s">
        <v>24</v>
      </c>
      <c r="D50" s="216"/>
      <c r="E50" s="217"/>
      <c r="F50" s="218"/>
      <c r="G50" s="218"/>
      <c r="H50" s="218"/>
      <c r="I50" s="321"/>
      <c r="J50" s="321"/>
      <c r="K50" s="321"/>
      <c r="L50" s="280"/>
      <c r="M50" s="272"/>
      <c r="N50" s="73"/>
    </row>
    <row r="51" spans="2:15" ht="15" customHeight="1" x14ac:dyDescent="0.2">
      <c r="B51" s="38"/>
      <c r="C51" s="37" t="s">
        <v>25</v>
      </c>
      <c r="D51" s="219"/>
      <c r="E51" s="220"/>
      <c r="F51" s="220"/>
      <c r="G51" s="323"/>
      <c r="H51" s="323"/>
      <c r="I51" s="323"/>
      <c r="J51" s="323"/>
      <c r="K51" s="323"/>
      <c r="L51" s="280"/>
      <c r="M51" s="272"/>
      <c r="N51" s="73"/>
    </row>
    <row r="52" spans="2:15" ht="15" customHeight="1" x14ac:dyDescent="0.2">
      <c r="B52" s="39"/>
      <c r="C52" s="37" t="s">
        <v>26</v>
      </c>
      <c r="D52" s="221"/>
      <c r="E52" s="220"/>
      <c r="F52" s="220"/>
      <c r="G52" s="323"/>
      <c r="H52" s="323"/>
      <c r="I52" s="323"/>
      <c r="J52" s="323"/>
      <c r="K52" s="323"/>
      <c r="L52" s="280"/>
      <c r="M52" s="272"/>
      <c r="N52" s="73"/>
    </row>
    <row r="53" spans="2:15" ht="15" customHeight="1" x14ac:dyDescent="0.2">
      <c r="B53" s="40"/>
      <c r="C53" s="37" t="s">
        <v>27</v>
      </c>
      <c r="D53" s="219"/>
      <c r="E53" s="220"/>
      <c r="F53" s="220"/>
      <c r="G53" s="323"/>
      <c r="H53" s="323"/>
      <c r="I53" s="323"/>
      <c r="J53" s="323"/>
      <c r="K53" s="323"/>
      <c r="L53" s="280"/>
      <c r="M53" s="272"/>
      <c r="N53" s="73"/>
    </row>
    <row r="54" spans="2:15" ht="15" customHeight="1" thickBot="1" x14ac:dyDescent="0.25">
      <c r="B54" s="179"/>
      <c r="C54" s="325"/>
      <c r="D54" s="325"/>
      <c r="E54" s="326"/>
      <c r="F54" s="326"/>
      <c r="G54" s="326"/>
      <c r="H54" s="326"/>
      <c r="I54" s="326"/>
      <c r="J54" s="326"/>
      <c r="K54" s="326"/>
      <c r="L54" s="280"/>
      <c r="M54" s="272"/>
      <c r="N54" s="73"/>
    </row>
    <row r="55" spans="2:15" ht="15" customHeight="1" thickBot="1" x14ac:dyDescent="0.25">
      <c r="B55" s="1815" t="s">
        <v>279</v>
      </c>
      <c r="C55" s="1816"/>
      <c r="D55" s="1816"/>
      <c r="E55" s="1816"/>
      <c r="F55" s="1816"/>
      <c r="G55" s="1816"/>
      <c r="H55" s="1816"/>
      <c r="I55" s="1816"/>
      <c r="J55" s="1816"/>
      <c r="K55" s="1817"/>
      <c r="L55" s="280"/>
      <c r="M55" s="272"/>
      <c r="N55" s="73"/>
    </row>
    <row r="56" spans="2:15" ht="15" customHeight="1" thickBot="1" x14ac:dyDescent="0.25">
      <c r="B56" s="45"/>
      <c r="C56" s="46"/>
      <c r="D56" s="46"/>
      <c r="E56" s="45"/>
      <c r="F56" s="45"/>
      <c r="G56" s="45"/>
      <c r="H56" s="45"/>
      <c r="I56" s="45"/>
      <c r="J56" s="326"/>
      <c r="K56" s="45"/>
      <c r="L56" s="272"/>
      <c r="M56" s="272"/>
      <c r="N56" s="73"/>
    </row>
    <row r="57" spans="2:15" ht="235.15" customHeight="1" thickBot="1" x14ac:dyDescent="0.25">
      <c r="B57" s="1860" t="s">
        <v>1432</v>
      </c>
      <c r="C57" s="1861"/>
      <c r="D57" s="1861"/>
      <c r="E57" s="1861"/>
      <c r="F57" s="1861"/>
      <c r="G57" s="1861"/>
      <c r="H57" s="1861"/>
      <c r="I57" s="1861"/>
      <c r="J57" s="1861"/>
      <c r="K57" s="1862"/>
      <c r="L57" s="272"/>
      <c r="M57" s="272"/>
      <c r="N57" s="73"/>
    </row>
    <row r="58" spans="2:15" ht="15" customHeight="1" thickBot="1" x14ac:dyDescent="0.25">
      <c r="B58" s="327"/>
      <c r="C58" s="328"/>
      <c r="D58" s="329"/>
      <c r="E58" s="323"/>
      <c r="F58" s="323"/>
      <c r="G58" s="323"/>
      <c r="H58" s="323"/>
      <c r="I58" s="323"/>
      <c r="J58" s="323"/>
      <c r="K58" s="323"/>
      <c r="L58" s="272"/>
      <c r="M58" s="272"/>
      <c r="N58" s="73"/>
    </row>
    <row r="59" spans="2:15" x14ac:dyDescent="0.2">
      <c r="B59" s="177" t="s">
        <v>28</v>
      </c>
      <c r="C59" s="1830" t="s">
        <v>139</v>
      </c>
      <c r="D59" s="1831"/>
      <c r="E59" s="1831"/>
      <c r="F59" s="1831"/>
      <c r="G59" s="1831"/>
      <c r="H59" s="1831"/>
      <c r="I59" s="1831"/>
      <c r="J59" s="1831"/>
      <c r="K59" s="1832"/>
      <c r="L59" s="1578"/>
      <c r="M59" s="613"/>
      <c r="N59" s="613"/>
      <c r="O59" s="613"/>
    </row>
    <row r="60" spans="2:15" ht="15" customHeight="1" x14ac:dyDescent="0.2">
      <c r="B60" s="178">
        <v>1</v>
      </c>
      <c r="C60" s="1900" t="s">
        <v>1409</v>
      </c>
      <c r="D60" s="1901"/>
      <c r="E60" s="1901"/>
      <c r="F60" s="1901"/>
      <c r="G60" s="1901"/>
      <c r="H60" s="1901"/>
      <c r="I60" s="1901"/>
      <c r="J60" s="1901"/>
      <c r="K60" s="1902"/>
      <c r="L60" s="1579"/>
      <c r="M60" s="614"/>
      <c r="N60" s="614"/>
      <c r="O60" s="614"/>
    </row>
    <row r="61" spans="2:15" ht="15" customHeight="1" x14ac:dyDescent="0.2">
      <c r="B61" s="180">
        <v>1.1000000000000001</v>
      </c>
      <c r="C61" s="1900" t="s">
        <v>1410</v>
      </c>
      <c r="D61" s="1901"/>
      <c r="E61" s="1901"/>
      <c r="F61" s="1901"/>
      <c r="G61" s="1901"/>
      <c r="H61" s="1901"/>
      <c r="I61" s="1901"/>
      <c r="J61" s="1901"/>
      <c r="K61" s="1902"/>
      <c r="L61" s="1579"/>
      <c r="M61" s="614"/>
      <c r="N61" s="614"/>
      <c r="O61" s="614"/>
    </row>
    <row r="62" spans="2:15" ht="15" customHeight="1" x14ac:dyDescent="0.2">
      <c r="B62" s="180">
        <v>2</v>
      </c>
      <c r="C62" s="1900" t="s">
        <v>1411</v>
      </c>
      <c r="D62" s="1901"/>
      <c r="E62" s="1901"/>
      <c r="F62" s="1901"/>
      <c r="G62" s="1901"/>
      <c r="H62" s="1901"/>
      <c r="I62" s="1901"/>
      <c r="J62" s="1901"/>
      <c r="K62" s="1902"/>
      <c r="L62" s="1579"/>
      <c r="M62" s="614"/>
      <c r="N62" s="614"/>
      <c r="O62" s="614"/>
    </row>
    <row r="63" spans="2:15" ht="15" customHeight="1" x14ac:dyDescent="0.2">
      <c r="B63" s="180">
        <v>3</v>
      </c>
      <c r="C63" s="1900" t="s">
        <v>1412</v>
      </c>
      <c r="D63" s="1901"/>
      <c r="E63" s="1901"/>
      <c r="F63" s="1901"/>
      <c r="G63" s="1901"/>
      <c r="H63" s="1901"/>
      <c r="I63" s="1901"/>
      <c r="J63" s="1901"/>
      <c r="K63" s="1902"/>
      <c r="L63" s="1579"/>
      <c r="M63" s="614"/>
      <c r="N63" s="614"/>
      <c r="O63" s="614"/>
    </row>
    <row r="64" spans="2:15" ht="30" customHeight="1" x14ac:dyDescent="0.2">
      <c r="B64" s="180">
        <v>4</v>
      </c>
      <c r="C64" s="1900" t="s">
        <v>1413</v>
      </c>
      <c r="D64" s="1901"/>
      <c r="E64" s="1901"/>
      <c r="F64" s="1901"/>
      <c r="G64" s="1901"/>
      <c r="H64" s="1901"/>
      <c r="I64" s="1901"/>
      <c r="J64" s="1901"/>
      <c r="K64" s="1902"/>
      <c r="L64" s="1579"/>
      <c r="M64" s="614"/>
      <c r="N64" s="614"/>
      <c r="O64" s="614"/>
    </row>
    <row r="65" spans="2:15" ht="30" customHeight="1" x14ac:dyDescent="0.2">
      <c r="B65" s="180">
        <v>5</v>
      </c>
      <c r="C65" s="1900" t="s">
        <v>1258</v>
      </c>
      <c r="D65" s="1901"/>
      <c r="E65" s="1901"/>
      <c r="F65" s="1901"/>
      <c r="G65" s="1901"/>
      <c r="H65" s="1901"/>
      <c r="I65" s="1901"/>
      <c r="J65" s="1901"/>
      <c r="K65" s="1902"/>
      <c r="L65" s="1579"/>
      <c r="M65" s="614"/>
      <c r="N65" s="614"/>
      <c r="O65" s="614"/>
    </row>
    <row r="66" spans="2:15" ht="30" customHeight="1" x14ac:dyDescent="0.2">
      <c r="B66" s="180">
        <v>6</v>
      </c>
      <c r="C66" s="1900" t="s">
        <v>1259</v>
      </c>
      <c r="D66" s="1901"/>
      <c r="E66" s="1901"/>
      <c r="F66" s="1901"/>
      <c r="G66" s="1901"/>
      <c r="H66" s="1901"/>
      <c r="I66" s="1901"/>
      <c r="J66" s="1901"/>
      <c r="K66" s="1902"/>
      <c r="L66" s="1579"/>
      <c r="M66" s="614"/>
      <c r="N66" s="614"/>
      <c r="O66" s="614"/>
    </row>
    <row r="67" spans="2:15" ht="30" customHeight="1" x14ac:dyDescent="0.2">
      <c r="B67" s="180">
        <v>7</v>
      </c>
      <c r="C67" s="1900" t="s">
        <v>1260</v>
      </c>
      <c r="D67" s="1901"/>
      <c r="E67" s="1901"/>
      <c r="F67" s="1901"/>
      <c r="G67" s="1901"/>
      <c r="H67" s="1901"/>
      <c r="I67" s="1901"/>
      <c r="J67" s="1901"/>
      <c r="K67" s="1902"/>
      <c r="L67" s="1579"/>
      <c r="M67" s="614"/>
      <c r="N67" s="614"/>
      <c r="O67" s="614"/>
    </row>
    <row r="68" spans="2:15" ht="30" customHeight="1" x14ac:dyDescent="0.2">
      <c r="B68" s="180">
        <v>8</v>
      </c>
      <c r="C68" s="1900" t="s">
        <v>1261</v>
      </c>
      <c r="D68" s="1901"/>
      <c r="E68" s="1901"/>
      <c r="F68" s="1901"/>
      <c r="G68" s="1901"/>
      <c r="H68" s="1901"/>
      <c r="I68" s="1901"/>
      <c r="J68" s="1901"/>
      <c r="K68" s="1902"/>
      <c r="L68" s="1579"/>
      <c r="M68" s="614"/>
      <c r="N68" s="614"/>
      <c r="O68" s="614"/>
    </row>
    <row r="69" spans="2:15" ht="45" customHeight="1" x14ac:dyDescent="0.2">
      <c r="B69" s="180">
        <v>9</v>
      </c>
      <c r="C69" s="1900" t="s">
        <v>1421</v>
      </c>
      <c r="D69" s="1901"/>
      <c r="E69" s="1901"/>
      <c r="F69" s="1901"/>
      <c r="G69" s="1901"/>
      <c r="H69" s="1901"/>
      <c r="I69" s="1901"/>
      <c r="J69" s="1901"/>
      <c r="K69" s="1902"/>
      <c r="L69" s="1579"/>
      <c r="M69" s="614"/>
      <c r="N69" s="614"/>
      <c r="O69" s="614"/>
    </row>
    <row r="70" spans="2:15" ht="15" customHeight="1" x14ac:dyDescent="0.2">
      <c r="B70" s="180">
        <v>10</v>
      </c>
      <c r="C70" s="1900" t="s">
        <v>1414</v>
      </c>
      <c r="D70" s="1901"/>
      <c r="E70" s="1901"/>
      <c r="F70" s="1901"/>
      <c r="G70" s="1901"/>
      <c r="H70" s="1901"/>
      <c r="I70" s="1901"/>
      <c r="J70" s="1901"/>
      <c r="K70" s="1902"/>
      <c r="L70" s="1579"/>
      <c r="M70" s="614"/>
      <c r="N70" s="614"/>
      <c r="O70" s="614"/>
    </row>
    <row r="71" spans="2:15" ht="30" customHeight="1" x14ac:dyDescent="0.2">
      <c r="B71" s="180">
        <v>11</v>
      </c>
      <c r="C71" s="1900" t="s">
        <v>1415</v>
      </c>
      <c r="D71" s="1901"/>
      <c r="E71" s="1901"/>
      <c r="F71" s="1901"/>
      <c r="G71" s="1901"/>
      <c r="H71" s="1901"/>
      <c r="I71" s="1901"/>
      <c r="J71" s="1901"/>
      <c r="K71" s="1902"/>
      <c r="L71" s="1579"/>
      <c r="M71" s="614"/>
      <c r="N71" s="614"/>
      <c r="O71" s="614"/>
    </row>
    <row r="72" spans="2:15" ht="15" customHeight="1" x14ac:dyDescent="0.2">
      <c r="B72" s="180">
        <v>12</v>
      </c>
      <c r="C72" s="1900" t="s">
        <v>1416</v>
      </c>
      <c r="D72" s="1901"/>
      <c r="E72" s="1901"/>
      <c r="F72" s="1901"/>
      <c r="G72" s="1901"/>
      <c r="H72" s="1901"/>
      <c r="I72" s="1901"/>
      <c r="J72" s="1901"/>
      <c r="K72" s="1902"/>
      <c r="L72" s="1579"/>
      <c r="M72" s="614"/>
      <c r="N72" s="614"/>
      <c r="O72" s="614"/>
    </row>
    <row r="73" spans="2:15" ht="30" customHeight="1" x14ac:dyDescent="0.2">
      <c r="B73" s="180">
        <v>13</v>
      </c>
      <c r="C73" s="1900" t="s">
        <v>1417</v>
      </c>
      <c r="D73" s="1901"/>
      <c r="E73" s="1901"/>
      <c r="F73" s="1901"/>
      <c r="G73" s="1901"/>
      <c r="H73" s="1901"/>
      <c r="I73" s="1901"/>
      <c r="J73" s="1901"/>
      <c r="K73" s="1902"/>
      <c r="L73" s="1579"/>
      <c r="M73" s="614"/>
      <c r="N73" s="614"/>
      <c r="O73" s="614"/>
    </row>
    <row r="74" spans="2:15" ht="30" customHeight="1" x14ac:dyDescent="0.2">
      <c r="B74" s="180">
        <v>14</v>
      </c>
      <c r="C74" s="1900" t="s">
        <v>1418</v>
      </c>
      <c r="D74" s="1901"/>
      <c r="E74" s="1901"/>
      <c r="F74" s="1901"/>
      <c r="G74" s="1901"/>
      <c r="H74" s="1901"/>
      <c r="I74" s="1901"/>
      <c r="J74" s="1901"/>
      <c r="K74" s="1902"/>
      <c r="L74" s="1579"/>
      <c r="M74" s="614"/>
      <c r="N74" s="614"/>
      <c r="O74" s="614"/>
    </row>
    <row r="75" spans="2:15" ht="15" customHeight="1" x14ac:dyDescent="0.2">
      <c r="B75" s="180">
        <v>15</v>
      </c>
      <c r="C75" s="1900" t="s">
        <v>1419</v>
      </c>
      <c r="D75" s="1901"/>
      <c r="E75" s="1901"/>
      <c r="F75" s="1901"/>
      <c r="G75" s="1901"/>
      <c r="H75" s="1901"/>
      <c r="I75" s="1901"/>
      <c r="J75" s="1901"/>
      <c r="K75" s="1902"/>
      <c r="L75" s="1579"/>
      <c r="M75" s="614"/>
      <c r="N75" s="614"/>
      <c r="O75" s="614"/>
    </row>
    <row r="76" spans="2:15" s="914" customFormat="1" ht="15" customHeight="1" x14ac:dyDescent="0.2">
      <c r="B76" s="180">
        <v>16</v>
      </c>
      <c r="C76" s="1900" t="s">
        <v>1420</v>
      </c>
      <c r="D76" s="1901"/>
      <c r="E76" s="1901"/>
      <c r="F76" s="1901"/>
      <c r="G76" s="1901"/>
      <c r="H76" s="1901"/>
      <c r="I76" s="1901"/>
      <c r="J76" s="1901"/>
      <c r="K76" s="1902"/>
      <c r="L76" s="1579"/>
      <c r="M76" s="614"/>
      <c r="N76" s="614"/>
      <c r="O76" s="614"/>
    </row>
    <row r="77" spans="2:15" s="914" customFormat="1" ht="15" customHeight="1" x14ac:dyDescent="0.2">
      <c r="B77" s="180">
        <v>17</v>
      </c>
      <c r="C77" s="1900" t="s">
        <v>1422</v>
      </c>
      <c r="D77" s="1901"/>
      <c r="E77" s="1901"/>
      <c r="F77" s="1901"/>
      <c r="G77" s="1901"/>
      <c r="H77" s="1901"/>
      <c r="I77" s="1901"/>
      <c r="J77" s="1901"/>
      <c r="K77" s="1902"/>
      <c r="L77" s="1579"/>
      <c r="M77" s="614"/>
      <c r="N77" s="614"/>
      <c r="O77" s="614"/>
    </row>
    <row r="78" spans="2:15" s="914" customFormat="1" ht="15" customHeight="1" x14ac:dyDescent="0.2">
      <c r="B78" s="180">
        <v>18</v>
      </c>
      <c r="C78" s="1900" t="s">
        <v>1423</v>
      </c>
      <c r="D78" s="1901"/>
      <c r="E78" s="1901"/>
      <c r="F78" s="1901"/>
      <c r="G78" s="1901"/>
      <c r="H78" s="1901"/>
      <c r="I78" s="1901"/>
      <c r="J78" s="1901"/>
      <c r="K78" s="1902"/>
      <c r="L78" s="1579"/>
      <c r="M78" s="614"/>
      <c r="N78" s="614"/>
      <c r="O78" s="614"/>
    </row>
    <row r="79" spans="2:15" s="914" customFormat="1" ht="15" customHeight="1" x14ac:dyDescent="0.2">
      <c r="B79" s="180">
        <v>19</v>
      </c>
      <c r="C79" s="1900" t="s">
        <v>1528</v>
      </c>
      <c r="D79" s="1901"/>
      <c r="E79" s="1901"/>
      <c r="F79" s="1901"/>
      <c r="G79" s="1901"/>
      <c r="H79" s="1901"/>
      <c r="I79" s="1901"/>
      <c r="J79" s="1901"/>
      <c r="K79" s="1902"/>
      <c r="L79" s="1579"/>
      <c r="M79" s="614"/>
      <c r="N79" s="614"/>
      <c r="O79" s="614"/>
    </row>
    <row r="80" spans="2:15" s="914" customFormat="1" ht="30" customHeight="1" x14ac:dyDescent="0.2">
      <c r="B80" s="180" t="s">
        <v>1406</v>
      </c>
      <c r="C80" s="1900" t="s">
        <v>1424</v>
      </c>
      <c r="D80" s="1901"/>
      <c r="E80" s="1901"/>
      <c r="F80" s="1901"/>
      <c r="G80" s="1901"/>
      <c r="H80" s="1901"/>
      <c r="I80" s="1901"/>
      <c r="J80" s="1901"/>
      <c r="K80" s="1902"/>
      <c r="L80" s="1579"/>
      <c r="M80" s="614"/>
      <c r="N80" s="614"/>
      <c r="O80" s="614"/>
    </row>
    <row r="81" spans="2:15" ht="15" customHeight="1" x14ac:dyDescent="0.2">
      <c r="B81" s="1539">
        <v>30</v>
      </c>
      <c r="C81" s="1900" t="s">
        <v>1381</v>
      </c>
      <c r="D81" s="1901"/>
      <c r="E81" s="1901"/>
      <c r="F81" s="1901"/>
      <c r="G81" s="1901"/>
      <c r="H81" s="1901"/>
      <c r="I81" s="1901"/>
      <c r="J81" s="1901"/>
      <c r="K81" s="1902"/>
      <c r="L81" s="1579"/>
      <c r="M81" s="614"/>
      <c r="N81" s="614"/>
      <c r="O81" s="614"/>
    </row>
    <row r="82" spans="2:15" ht="15" customHeight="1" x14ac:dyDescent="0.2">
      <c r="B82" s="1539">
        <v>31</v>
      </c>
      <c r="C82" s="1900" t="s">
        <v>1264</v>
      </c>
      <c r="D82" s="1901"/>
      <c r="E82" s="1901"/>
      <c r="F82" s="1901"/>
      <c r="G82" s="1901"/>
      <c r="H82" s="1901"/>
      <c r="I82" s="1901"/>
      <c r="J82" s="1901"/>
      <c r="K82" s="1902"/>
      <c r="L82" s="1579"/>
      <c r="M82" s="614"/>
      <c r="N82" s="614"/>
      <c r="O82" s="614"/>
    </row>
    <row r="83" spans="2:15" ht="15" customHeight="1" x14ac:dyDescent="0.2">
      <c r="B83" s="1539">
        <v>32</v>
      </c>
      <c r="C83" s="1900" t="s">
        <v>1407</v>
      </c>
      <c r="D83" s="1901"/>
      <c r="E83" s="1901"/>
      <c r="F83" s="1901"/>
      <c r="G83" s="1901"/>
      <c r="H83" s="1901"/>
      <c r="I83" s="1901"/>
      <c r="J83" s="1901"/>
      <c r="K83" s="1902"/>
      <c r="L83" s="1579"/>
      <c r="M83" s="614"/>
      <c r="N83" s="614"/>
      <c r="O83" s="614"/>
    </row>
    <row r="84" spans="2:15" ht="15" customHeight="1" x14ac:dyDescent="0.2">
      <c r="B84" s="1540">
        <v>33</v>
      </c>
      <c r="C84" s="1900" t="s">
        <v>1408</v>
      </c>
      <c r="D84" s="1901"/>
      <c r="E84" s="1901"/>
      <c r="F84" s="1901"/>
      <c r="G84" s="1901"/>
      <c r="H84" s="1901"/>
      <c r="I84" s="1901"/>
      <c r="J84" s="1901"/>
      <c r="K84" s="1902"/>
      <c r="L84" s="1579"/>
      <c r="M84" s="614"/>
      <c r="N84" s="614"/>
      <c r="O84" s="614"/>
    </row>
    <row r="85" spans="2:15" ht="15" customHeight="1" x14ac:dyDescent="0.2">
      <c r="B85" s="1539">
        <v>34</v>
      </c>
      <c r="C85" s="1900" t="s">
        <v>1379</v>
      </c>
      <c r="D85" s="1901"/>
      <c r="E85" s="1901"/>
      <c r="F85" s="1901"/>
      <c r="G85" s="1901"/>
      <c r="H85" s="1901"/>
      <c r="I85" s="1901"/>
      <c r="J85" s="1901"/>
      <c r="K85" s="1902"/>
      <c r="L85" s="1580"/>
      <c r="M85" s="619"/>
      <c r="N85" s="619"/>
      <c r="O85" s="619"/>
    </row>
    <row r="86" spans="2:15" ht="15" customHeight="1" x14ac:dyDescent="0.2">
      <c r="B86" s="1539">
        <v>35</v>
      </c>
      <c r="C86" s="1900" t="s">
        <v>1447</v>
      </c>
      <c r="D86" s="1901"/>
      <c r="E86" s="1901"/>
      <c r="F86" s="1901"/>
      <c r="G86" s="1901"/>
      <c r="H86" s="1901"/>
      <c r="I86" s="1901"/>
      <c r="J86" s="1901"/>
      <c r="K86" s="1902"/>
      <c r="L86" s="1580"/>
      <c r="M86" s="619"/>
      <c r="N86" s="619"/>
      <c r="O86" s="619"/>
    </row>
    <row r="87" spans="2:15" ht="15" customHeight="1" thickBot="1" x14ac:dyDescent="0.25">
      <c r="B87" s="1541">
        <v>36</v>
      </c>
      <c r="C87" s="1903" t="s">
        <v>1380</v>
      </c>
      <c r="D87" s="1904"/>
      <c r="E87" s="1904"/>
      <c r="F87" s="1904"/>
      <c r="G87" s="1904"/>
      <c r="H87" s="1904"/>
      <c r="I87" s="1904"/>
      <c r="J87" s="1904"/>
      <c r="K87" s="1905"/>
      <c r="L87" s="1580"/>
      <c r="M87" s="619"/>
      <c r="N87" s="619"/>
      <c r="O87" s="619"/>
    </row>
  </sheetData>
  <mergeCells count="35">
    <mergeCell ref="C59:K59"/>
    <mergeCell ref="C60:K60"/>
    <mergeCell ref="C61:K61"/>
    <mergeCell ref="C62:K62"/>
    <mergeCell ref="G3:K3"/>
    <mergeCell ref="B4:C4"/>
    <mergeCell ref="B55:K55"/>
    <mergeCell ref="B57:K57"/>
    <mergeCell ref="B6:F6"/>
    <mergeCell ref="G6:K6"/>
    <mergeCell ref="C63:K63"/>
    <mergeCell ref="C64:K64"/>
    <mergeCell ref="C65:K65"/>
    <mergeCell ref="C66:K66"/>
    <mergeCell ref="C67:K67"/>
    <mergeCell ref="C68:K68"/>
    <mergeCell ref="C69:K69"/>
    <mergeCell ref="C70:K70"/>
    <mergeCell ref="C71:K71"/>
    <mergeCell ref="C72:K72"/>
    <mergeCell ref="C78:K78"/>
    <mergeCell ref="C79:K79"/>
    <mergeCell ref="C80:K80"/>
    <mergeCell ref="C73:K73"/>
    <mergeCell ref="C74:K74"/>
    <mergeCell ref="C75:K75"/>
    <mergeCell ref="C76:K76"/>
    <mergeCell ref="C77:K77"/>
    <mergeCell ref="C86:K86"/>
    <mergeCell ref="C87:K87"/>
    <mergeCell ref="C81:K81"/>
    <mergeCell ref="C82:K82"/>
    <mergeCell ref="C83:K83"/>
    <mergeCell ref="C84:K84"/>
    <mergeCell ref="C85:K85"/>
  </mergeCells>
  <pageMargins left="0.70866141732283472" right="0.70866141732283472" top="0.74803149606299213" bottom="0.74803149606299213" header="0.31496062992125984" footer="0.31496062992125984"/>
  <pageSetup paperSize="9" scale="56"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C3"/>
  <sheetViews>
    <sheetView zoomScale="80" zoomScaleNormal="80" workbookViewId="0"/>
  </sheetViews>
  <sheetFormatPr defaultColWidth="9.75" defaultRowHeight="14.25" x14ac:dyDescent="0.2"/>
  <cols>
    <col min="1" max="1" width="1.75" style="2" customWidth="1"/>
    <col min="2" max="2" width="4.75" style="2" customWidth="1"/>
    <col min="3" max="3" width="95.75" style="2" customWidth="1"/>
    <col min="4" max="4" width="11.75" style="2" customWidth="1"/>
    <col min="5" max="6" width="5.75" style="2" customWidth="1"/>
    <col min="7" max="13" width="9.75" style="2"/>
    <col min="14" max="14" width="2.75" style="2" customWidth="1"/>
    <col min="15" max="15" width="26.875" style="2" bestFit="1" customWidth="1"/>
    <col min="16" max="16" width="17.375" style="2" customWidth="1"/>
    <col min="17" max="16384" width="9.75" style="2"/>
  </cols>
  <sheetData>
    <row r="3" spans="3:3" ht="20.25" x14ac:dyDescent="0.3">
      <c r="C3" s="1429"/>
    </row>
  </sheetData>
  <pageMargins left="0.70866141732283472" right="0.70866141732283472" top="0.74803149606299213" bottom="0.74803149606299213" header="0.31496062992125984" footer="0.31496062992125984"/>
  <pageSetup paperSize="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Q67"/>
  <sheetViews>
    <sheetView zoomScale="80" zoomScaleNormal="80" workbookViewId="0"/>
  </sheetViews>
  <sheetFormatPr defaultColWidth="9.75" defaultRowHeight="14.25" x14ac:dyDescent="0.2"/>
  <cols>
    <col min="1" max="1" width="1.75" style="1261" customWidth="1"/>
    <col min="2" max="2" width="4.75" style="1261" customWidth="1"/>
    <col min="3" max="3" width="54.25" style="1261" bestFit="1" customWidth="1"/>
    <col min="4" max="4" width="11.75" style="1261" customWidth="1"/>
    <col min="5" max="6" width="5.75" style="1261" customWidth="1"/>
    <col min="7" max="7" width="19.375" style="1261" bestFit="1" customWidth="1"/>
    <col min="8" max="10" width="9.75" style="1261"/>
    <col min="11" max="11" width="2.75" style="1261" customWidth="1"/>
    <col min="12" max="12" width="61.375" style="1261" bestFit="1" customWidth="1"/>
    <col min="13" max="13" width="17.375" style="1261" customWidth="1"/>
    <col min="14" max="15" width="9.75" style="1261"/>
    <col min="16" max="16" width="2.75" style="1261" customWidth="1"/>
    <col min="17" max="17" width="13.625" style="1261" bestFit="1" customWidth="1"/>
    <col min="18" max="16384" width="9.75" style="1261"/>
  </cols>
  <sheetData>
    <row r="1" spans="2:17" ht="20.25" x14ac:dyDescent="0.2">
      <c r="B1" s="1257" t="s">
        <v>1313</v>
      </c>
      <c r="C1" s="1257"/>
      <c r="D1" s="1257"/>
      <c r="E1" s="1257"/>
      <c r="F1" s="1257"/>
      <c r="G1" s="1257"/>
      <c r="H1" s="1257"/>
      <c r="I1" s="1257"/>
      <c r="J1" s="1258" t="s">
        <v>0</v>
      </c>
      <c r="K1" s="1259"/>
      <c r="L1" s="1260" t="s">
        <v>1</v>
      </c>
      <c r="M1" s="1260"/>
      <c r="N1" s="58"/>
      <c r="O1" s="59"/>
      <c r="P1" s="60"/>
      <c r="Q1" s="61"/>
    </row>
    <row r="2" spans="2:17" ht="13.9" customHeight="1" thickBot="1" x14ac:dyDescent="0.25">
      <c r="B2" s="1185"/>
      <c r="C2" s="1185"/>
      <c r="D2" s="1185"/>
      <c r="E2" s="1185"/>
      <c r="F2" s="1185"/>
      <c r="G2" s="1185"/>
      <c r="H2" s="1185"/>
      <c r="I2" s="1185"/>
      <c r="J2" s="1185"/>
      <c r="K2" s="1185"/>
      <c r="L2" s="1185"/>
      <c r="M2" s="1185"/>
      <c r="N2" s="909"/>
      <c r="O2" s="909"/>
      <c r="P2" s="909"/>
      <c r="Q2" s="909"/>
    </row>
    <row r="3" spans="2:17" ht="41.25" thickBot="1" x14ac:dyDescent="0.25">
      <c r="B3" s="1908" t="s">
        <v>2</v>
      </c>
      <c r="C3" s="1909"/>
      <c r="D3" s="1262" t="s">
        <v>3</v>
      </c>
      <c r="E3" s="1263" t="s">
        <v>4</v>
      </c>
      <c r="F3" s="1292" t="s">
        <v>5</v>
      </c>
      <c r="G3" s="1264" t="s">
        <v>327</v>
      </c>
      <c r="H3" s="1265" t="s">
        <v>44</v>
      </c>
      <c r="I3" s="1262" t="s">
        <v>286</v>
      </c>
      <c r="J3" s="1266" t="s">
        <v>955</v>
      </c>
      <c r="K3" s="1185"/>
      <c r="L3" s="833" t="s">
        <v>839</v>
      </c>
      <c r="M3" s="866" t="s">
        <v>14</v>
      </c>
      <c r="N3" s="63"/>
      <c r="O3" s="63"/>
      <c r="P3" s="909"/>
      <c r="Q3" s="62"/>
    </row>
    <row r="4" spans="2:17" ht="13.9" customHeight="1" thickBot="1" x14ac:dyDescent="0.25">
      <c r="B4" s="1185"/>
      <c r="C4" s="1185"/>
      <c r="D4" s="1185"/>
      <c r="E4" s="1185"/>
      <c r="F4" s="1185"/>
      <c r="G4" s="1185"/>
      <c r="H4" s="1185"/>
      <c r="I4" s="1185"/>
      <c r="J4" s="1185"/>
      <c r="K4" s="1185"/>
      <c r="L4" s="1185"/>
      <c r="M4" s="1185"/>
      <c r="N4" s="909"/>
      <c r="O4" s="909"/>
      <c r="P4" s="909"/>
      <c r="Q4" s="909"/>
    </row>
    <row r="5" spans="2:17" ht="15" thickBot="1" x14ac:dyDescent="0.25">
      <c r="B5" s="1267" t="s">
        <v>15</v>
      </c>
      <c r="C5" s="1179" t="s">
        <v>295</v>
      </c>
      <c r="D5" s="1185"/>
      <c r="E5" s="1185"/>
      <c r="F5" s="1185"/>
      <c r="G5" s="1185"/>
      <c r="H5" s="1185"/>
      <c r="I5" s="1185"/>
      <c r="J5" s="1185"/>
      <c r="K5" s="1185"/>
      <c r="L5" s="1185"/>
      <c r="M5" s="1185"/>
      <c r="N5" s="909"/>
      <c r="O5" s="909"/>
      <c r="P5" s="909"/>
      <c r="Q5" s="909"/>
    </row>
    <row r="6" spans="2:17" x14ac:dyDescent="0.2">
      <c r="B6" s="1199">
        <v>1</v>
      </c>
      <c r="C6" s="1186" t="s">
        <v>296</v>
      </c>
      <c r="D6" s="1159"/>
      <c r="E6" s="1159" t="s">
        <v>16</v>
      </c>
      <c r="F6" s="1197">
        <v>3</v>
      </c>
      <c r="G6" s="1336" t="s">
        <v>991</v>
      </c>
      <c r="H6" s="1294"/>
      <c r="I6" s="1291">
        <f>J6-H6</f>
        <v>0</v>
      </c>
      <c r="J6" s="1269"/>
      <c r="K6" s="1185"/>
      <c r="L6" s="1298" t="s">
        <v>297</v>
      </c>
      <c r="M6" s="1300"/>
      <c r="N6" s="52"/>
      <c r="O6" s="52"/>
      <c r="P6" s="909"/>
      <c r="Q6" s="66"/>
    </row>
    <row r="7" spans="2:17" x14ac:dyDescent="0.2">
      <c r="B7" s="1210">
        <v>2</v>
      </c>
      <c r="C7" s="1211" t="s">
        <v>298</v>
      </c>
      <c r="D7" s="1270"/>
      <c r="E7" s="1270" t="s">
        <v>16</v>
      </c>
      <c r="F7" s="1293">
        <v>3</v>
      </c>
      <c r="G7" s="1337" t="s">
        <v>994</v>
      </c>
      <c r="H7" s="1272"/>
      <c r="I7" s="1273"/>
      <c r="J7" s="1274">
        <f t="shared" ref="J7:J12" si="0">SUM(H7:I7)</f>
        <v>0</v>
      </c>
      <c r="K7" s="1185"/>
      <c r="L7" s="1299"/>
      <c r="M7" s="1301"/>
      <c r="N7" s="52"/>
      <c r="O7" s="52"/>
      <c r="P7" s="909"/>
      <c r="Q7" s="67"/>
    </row>
    <row r="8" spans="2:17" x14ac:dyDescent="0.2">
      <c r="B8" s="1210">
        <v>3</v>
      </c>
      <c r="C8" s="1211" t="s">
        <v>299</v>
      </c>
      <c r="D8" s="1164"/>
      <c r="E8" s="1164" t="s">
        <v>16</v>
      </c>
      <c r="F8" s="1200">
        <v>3</v>
      </c>
      <c r="G8" s="1165" t="s">
        <v>994</v>
      </c>
      <c r="H8" s="1275"/>
      <c r="I8" s="1245"/>
      <c r="J8" s="1188">
        <f t="shared" si="0"/>
        <v>0</v>
      </c>
      <c r="K8" s="1185"/>
      <c r="L8" s="1299"/>
      <c r="M8" s="1301"/>
      <c r="N8" s="52"/>
      <c r="O8" s="52"/>
      <c r="P8" s="909"/>
      <c r="Q8" s="67"/>
    </row>
    <row r="9" spans="2:17" x14ac:dyDescent="0.2">
      <c r="B9" s="1210">
        <v>4</v>
      </c>
      <c r="C9" s="1211" t="s">
        <v>300</v>
      </c>
      <c r="D9" s="1164"/>
      <c r="E9" s="1164" t="s">
        <v>16</v>
      </c>
      <c r="F9" s="1200">
        <v>3</v>
      </c>
      <c r="G9" s="1165" t="s">
        <v>994</v>
      </c>
      <c r="H9" s="1275"/>
      <c r="I9" s="1245"/>
      <c r="J9" s="1188">
        <f t="shared" si="0"/>
        <v>0</v>
      </c>
      <c r="K9" s="1185"/>
      <c r="L9" s="1299"/>
      <c r="M9" s="1301"/>
      <c r="N9" s="52"/>
      <c r="O9" s="52"/>
      <c r="P9" s="909"/>
      <c r="Q9" s="67"/>
    </row>
    <row r="10" spans="2:17" x14ac:dyDescent="0.2">
      <c r="B10" s="1210">
        <v>5</v>
      </c>
      <c r="C10" s="1211" t="s">
        <v>301</v>
      </c>
      <c r="D10" s="1164"/>
      <c r="E10" s="1164" t="s">
        <v>16</v>
      </c>
      <c r="F10" s="1200">
        <v>3</v>
      </c>
      <c r="G10" s="1165" t="s">
        <v>994</v>
      </c>
      <c r="H10" s="1275"/>
      <c r="I10" s="1245"/>
      <c r="J10" s="1188">
        <f t="shared" si="0"/>
        <v>0</v>
      </c>
      <c r="K10" s="1185"/>
      <c r="L10" s="1299"/>
      <c r="M10" s="1301"/>
      <c r="N10" s="909"/>
      <c r="O10" s="909"/>
      <c r="P10" s="909"/>
      <c r="Q10" s="909"/>
    </row>
    <row r="11" spans="2:17" x14ac:dyDescent="0.2">
      <c r="B11" s="1210">
        <v>6</v>
      </c>
      <c r="C11" s="1211" t="s">
        <v>302</v>
      </c>
      <c r="D11" s="1164"/>
      <c r="E11" s="1164" t="s">
        <v>16</v>
      </c>
      <c r="F11" s="1200">
        <v>3</v>
      </c>
      <c r="G11" s="1165" t="s">
        <v>994</v>
      </c>
      <c r="H11" s="1275"/>
      <c r="I11" s="1245"/>
      <c r="J11" s="1188">
        <f t="shared" si="0"/>
        <v>0</v>
      </c>
      <c r="K11" s="1185"/>
      <c r="L11" s="1299"/>
      <c r="M11" s="1301"/>
      <c r="N11" s="909"/>
      <c r="O11" s="909"/>
      <c r="P11" s="909"/>
      <c r="Q11" s="909"/>
    </row>
    <row r="12" spans="2:17" x14ac:dyDescent="0.2">
      <c r="B12" s="1210">
        <v>7</v>
      </c>
      <c r="C12" s="1211" t="s">
        <v>303</v>
      </c>
      <c r="D12" s="1270"/>
      <c r="E12" s="1270" t="s">
        <v>16</v>
      </c>
      <c r="F12" s="1293">
        <v>3</v>
      </c>
      <c r="G12" s="1271" t="s">
        <v>994</v>
      </c>
      <c r="H12" s="1272"/>
      <c r="I12" s="1273"/>
      <c r="J12" s="1274">
        <f t="shared" si="0"/>
        <v>0</v>
      </c>
      <c r="K12" s="1185"/>
      <c r="L12" s="1299"/>
      <c r="M12" s="1301"/>
      <c r="N12" s="52"/>
      <c r="O12" s="52"/>
      <c r="P12" s="909"/>
      <c r="Q12" s="67"/>
    </row>
    <row r="13" spans="2:17" ht="15" thickBot="1" x14ac:dyDescent="0.25">
      <c r="B13" s="1202">
        <v>8</v>
      </c>
      <c r="C13" s="1191" t="s">
        <v>304</v>
      </c>
      <c r="D13" s="1174"/>
      <c r="E13" s="1174" t="s">
        <v>16</v>
      </c>
      <c r="F13" s="1203">
        <v>3</v>
      </c>
      <c r="G13" s="1175" t="s">
        <v>994</v>
      </c>
      <c r="H13" s="1240">
        <f>SUM(H6:H12)</f>
        <v>0</v>
      </c>
      <c r="I13" s="1241">
        <f>SUM(I6:I12)</f>
        <v>0</v>
      </c>
      <c r="J13" s="1194">
        <f>SUM(H13:I13)</f>
        <v>0</v>
      </c>
      <c r="K13" s="1185"/>
      <c r="L13" s="1225"/>
      <c r="M13" s="1228"/>
      <c r="N13" s="52"/>
      <c r="O13" s="52"/>
      <c r="P13" s="909"/>
      <c r="Q13" s="67"/>
    </row>
    <row r="14" spans="2:17" ht="13.9" customHeight="1" thickBot="1" x14ac:dyDescent="0.25">
      <c r="B14" s="1185"/>
      <c r="C14" s="1185"/>
      <c r="D14" s="1185"/>
      <c r="E14" s="1185"/>
      <c r="F14" s="1185"/>
      <c r="G14" s="1185"/>
      <c r="H14" s="1185"/>
      <c r="I14" s="1185"/>
      <c r="J14" s="1185"/>
      <c r="K14" s="1185"/>
      <c r="L14" s="1297"/>
      <c r="M14" s="1297"/>
      <c r="N14" s="52"/>
      <c r="O14" s="52"/>
      <c r="P14" s="909"/>
      <c r="Q14" s="67"/>
    </row>
    <row r="15" spans="2:17" ht="15" thickBot="1" x14ac:dyDescent="0.25">
      <c r="B15" s="1267" t="s">
        <v>17</v>
      </c>
      <c r="C15" s="1179" t="s">
        <v>305</v>
      </c>
      <c r="D15" s="1185"/>
      <c r="E15" s="1185"/>
      <c r="F15" s="1185"/>
      <c r="G15" s="1185"/>
      <c r="H15" s="1185"/>
      <c r="I15" s="1185"/>
      <c r="J15" s="1185"/>
      <c r="K15" s="1185"/>
      <c r="L15" s="1297"/>
      <c r="M15" s="1297"/>
      <c r="N15" s="52"/>
      <c r="O15" s="52"/>
      <c r="P15" s="30"/>
      <c r="Q15" s="67"/>
    </row>
    <row r="16" spans="2:17" x14ac:dyDescent="0.2">
      <c r="B16" s="1199">
        <v>9</v>
      </c>
      <c r="C16" s="1186" t="s">
        <v>306</v>
      </c>
      <c r="D16" s="1159"/>
      <c r="E16" s="1159" t="s">
        <v>16</v>
      </c>
      <c r="F16" s="1197">
        <v>3</v>
      </c>
      <c r="G16" s="1160" t="s">
        <v>994</v>
      </c>
      <c r="H16" s="1295"/>
      <c r="I16" s="1276"/>
      <c r="J16" s="1163">
        <f t="shared" ref="J16:J23" si="1">SUM(H16:I16)</f>
        <v>0</v>
      </c>
      <c r="K16" s="1185"/>
      <c r="L16" s="1223"/>
      <c r="M16" s="1226"/>
      <c r="N16" s="52"/>
      <c r="O16" s="52"/>
      <c r="P16" s="30"/>
      <c r="Q16" s="67"/>
    </row>
    <row r="17" spans="2:17" x14ac:dyDescent="0.2">
      <c r="B17" s="1199">
        <v>10</v>
      </c>
      <c r="C17" s="1186" t="s">
        <v>307</v>
      </c>
      <c r="D17" s="1164"/>
      <c r="E17" s="1164" t="s">
        <v>16</v>
      </c>
      <c r="F17" s="1200">
        <v>3</v>
      </c>
      <c r="G17" s="1165" t="s">
        <v>994</v>
      </c>
      <c r="H17" s="1231"/>
      <c r="I17" s="1187"/>
      <c r="J17" s="1188">
        <f t="shared" si="1"/>
        <v>0</v>
      </c>
      <c r="K17" s="1185"/>
      <c r="L17" s="1224"/>
      <c r="M17" s="1227"/>
      <c r="N17" s="52"/>
      <c r="O17" s="52"/>
      <c r="P17" s="30"/>
      <c r="Q17" s="67"/>
    </row>
    <row r="18" spans="2:17" x14ac:dyDescent="0.2">
      <c r="B18" s="1199">
        <v>11</v>
      </c>
      <c r="C18" s="1186" t="s">
        <v>308</v>
      </c>
      <c r="D18" s="1164"/>
      <c r="E18" s="1164" t="s">
        <v>16</v>
      </c>
      <c r="F18" s="1200">
        <v>3</v>
      </c>
      <c r="G18" s="1165" t="s">
        <v>994</v>
      </c>
      <c r="H18" s="1231"/>
      <c r="I18" s="1187"/>
      <c r="J18" s="1188">
        <f t="shared" si="1"/>
        <v>0</v>
      </c>
      <c r="K18" s="1185"/>
      <c r="L18" s="1224"/>
      <c r="M18" s="1227"/>
      <c r="N18" s="30"/>
      <c r="O18" s="52"/>
      <c r="P18" s="32"/>
      <c r="Q18" s="67"/>
    </row>
    <row r="19" spans="2:17" x14ac:dyDescent="0.2">
      <c r="B19" s="1199">
        <v>12</v>
      </c>
      <c r="C19" s="1186" t="s">
        <v>309</v>
      </c>
      <c r="D19" s="1164"/>
      <c r="E19" s="1164" t="s">
        <v>16</v>
      </c>
      <c r="F19" s="1200">
        <v>3</v>
      </c>
      <c r="G19" s="1165" t="s">
        <v>994</v>
      </c>
      <c r="H19" s="1231"/>
      <c r="I19" s="1187"/>
      <c r="J19" s="1188">
        <f t="shared" si="1"/>
        <v>0</v>
      </c>
      <c r="K19" s="1185"/>
      <c r="L19" s="1224"/>
      <c r="M19" s="1227"/>
      <c r="N19" s="909"/>
      <c r="O19" s="909"/>
      <c r="P19" s="909"/>
      <c r="Q19" s="909"/>
    </row>
    <row r="20" spans="2:17" x14ac:dyDescent="0.2">
      <c r="B20" s="1199">
        <v>13</v>
      </c>
      <c r="C20" s="1186" t="s">
        <v>310</v>
      </c>
      <c r="D20" s="1164"/>
      <c r="E20" s="1164" t="s">
        <v>16</v>
      </c>
      <c r="F20" s="1200">
        <v>3</v>
      </c>
      <c r="G20" s="1165" t="s">
        <v>994</v>
      </c>
      <c r="H20" s="1231"/>
      <c r="I20" s="1187"/>
      <c r="J20" s="1188">
        <f t="shared" si="1"/>
        <v>0</v>
      </c>
      <c r="K20" s="1185"/>
      <c r="L20" s="1299"/>
      <c r="M20" s="1301"/>
      <c r="N20" s="909"/>
      <c r="O20" s="909"/>
      <c r="P20" s="909"/>
      <c r="Q20" s="909"/>
    </row>
    <row r="21" spans="2:17" x14ac:dyDescent="0.2">
      <c r="B21" s="1199">
        <v>14</v>
      </c>
      <c r="C21" s="1186" t="s">
        <v>311</v>
      </c>
      <c r="D21" s="1164"/>
      <c r="E21" s="1164" t="s">
        <v>16</v>
      </c>
      <c r="F21" s="1200">
        <v>3</v>
      </c>
      <c r="G21" s="1165" t="s">
        <v>994</v>
      </c>
      <c r="H21" s="1231"/>
      <c r="I21" s="1187"/>
      <c r="J21" s="1188">
        <f t="shared" si="1"/>
        <v>0</v>
      </c>
      <c r="K21" s="1185"/>
      <c r="L21" s="1299"/>
      <c r="M21" s="1301"/>
      <c r="N21" s="52"/>
      <c r="O21" s="52"/>
      <c r="P21" s="30"/>
      <c r="Q21" s="67"/>
    </row>
    <row r="22" spans="2:17" x14ac:dyDescent="0.2">
      <c r="B22" s="1199">
        <v>15</v>
      </c>
      <c r="C22" s="1211" t="s">
        <v>904</v>
      </c>
      <c r="D22" s="1212"/>
      <c r="E22" s="1164" t="s">
        <v>16</v>
      </c>
      <c r="F22" s="1200">
        <v>3</v>
      </c>
      <c r="G22" s="1213" t="s">
        <v>994</v>
      </c>
      <c r="H22" s="1277"/>
      <c r="I22" s="1278"/>
      <c r="J22" s="1188">
        <f t="shared" si="1"/>
        <v>0</v>
      </c>
      <c r="K22" s="1185"/>
      <c r="L22" s="1299"/>
      <c r="M22" s="1301"/>
      <c r="N22" s="52"/>
      <c r="O22" s="52"/>
      <c r="P22" s="30"/>
      <c r="Q22" s="67"/>
    </row>
    <row r="23" spans="2:17" x14ac:dyDescent="0.2">
      <c r="B23" s="1199">
        <v>16</v>
      </c>
      <c r="C23" s="1211" t="s">
        <v>905</v>
      </c>
      <c r="D23" s="1164"/>
      <c r="E23" s="1164" t="s">
        <v>16</v>
      </c>
      <c r="F23" s="1200">
        <v>3</v>
      </c>
      <c r="G23" s="1165" t="s">
        <v>994</v>
      </c>
      <c r="H23" s="1169">
        <f>H13+SUM(H16:H22)</f>
        <v>0</v>
      </c>
      <c r="I23" s="1268">
        <f>I13+SUM(I16:I22)</f>
        <v>0</v>
      </c>
      <c r="J23" s="1188">
        <f t="shared" si="1"/>
        <v>0</v>
      </c>
      <c r="K23" s="1185"/>
      <c r="L23" s="1224"/>
      <c r="M23" s="1227"/>
      <c r="N23" s="52"/>
      <c r="O23" s="52"/>
      <c r="P23" s="30"/>
      <c r="Q23" s="67"/>
    </row>
    <row r="24" spans="2:17" ht="15" thickBot="1" x14ac:dyDescent="0.25">
      <c r="B24" s="1202">
        <v>17</v>
      </c>
      <c r="C24" s="1191" t="s">
        <v>906</v>
      </c>
      <c r="D24" s="1174"/>
      <c r="E24" s="1174" t="s">
        <v>19</v>
      </c>
      <c r="F24" s="1203">
        <v>1</v>
      </c>
      <c r="G24" s="1175" t="s">
        <v>501</v>
      </c>
      <c r="H24" s="1176" t="e">
        <f>H23/J23</f>
        <v>#DIV/0!</v>
      </c>
      <c r="I24" s="1177" t="e">
        <f>I23/J23</f>
        <v>#DIV/0!</v>
      </c>
      <c r="J24" s="1178" t="e">
        <f>SUM(H24:I24)</f>
        <v>#DIV/0!</v>
      </c>
      <c r="K24" s="1185"/>
      <c r="L24" s="1225"/>
      <c r="M24" s="1228"/>
      <c r="N24" s="52"/>
      <c r="O24" s="52"/>
      <c r="P24" s="30"/>
      <c r="Q24" s="67"/>
    </row>
    <row r="25" spans="2:17" ht="13.9" customHeight="1" thickBot="1" x14ac:dyDescent="0.25">
      <c r="B25" s="1185"/>
      <c r="C25" s="1185"/>
      <c r="D25" s="1185"/>
      <c r="E25" s="1185"/>
      <c r="F25" s="1185"/>
      <c r="G25" s="1185"/>
      <c r="H25" s="1185"/>
      <c r="I25" s="1185"/>
      <c r="J25" s="1185"/>
      <c r="K25" s="1185"/>
      <c r="L25" s="1297"/>
      <c r="M25" s="1297"/>
      <c r="N25" s="909"/>
      <c r="O25" s="909"/>
      <c r="P25" s="909"/>
      <c r="Q25" s="909"/>
    </row>
    <row r="26" spans="2:17" ht="15" thickBot="1" x14ac:dyDescent="0.25">
      <c r="B26" s="1279" t="s">
        <v>18</v>
      </c>
      <c r="C26" s="1180" t="s">
        <v>312</v>
      </c>
      <c r="D26" s="1185"/>
      <c r="E26" s="1185"/>
      <c r="F26" s="1185"/>
      <c r="G26" s="1185"/>
      <c r="H26" s="1185"/>
      <c r="I26" s="1185"/>
      <c r="J26" s="1185"/>
      <c r="K26" s="1185"/>
      <c r="L26" s="1297"/>
      <c r="M26" s="1297"/>
      <c r="N26" s="909"/>
      <c r="O26" s="909"/>
      <c r="P26" s="909"/>
      <c r="Q26" s="909"/>
    </row>
    <row r="27" spans="2:17" ht="15" thickBot="1" x14ac:dyDescent="0.25">
      <c r="B27" s="1195">
        <v>18</v>
      </c>
      <c r="C27" s="1196" t="s">
        <v>313</v>
      </c>
      <c r="D27" s="1159"/>
      <c r="E27" s="1159" t="s">
        <v>16</v>
      </c>
      <c r="F27" s="1197">
        <v>3</v>
      </c>
      <c r="G27" s="1296" t="s">
        <v>994</v>
      </c>
      <c r="H27" s="1161"/>
      <c r="I27" s="1162"/>
      <c r="J27" s="1163">
        <f>SUM(H27:I27)</f>
        <v>0</v>
      </c>
      <c r="K27" s="1185"/>
      <c r="L27" s="1223"/>
      <c r="M27" s="1226"/>
      <c r="N27" s="52"/>
      <c r="O27" s="52"/>
      <c r="P27" s="30"/>
      <c r="Q27" s="67"/>
    </row>
    <row r="28" spans="2:17" ht="15" thickBot="1" x14ac:dyDescent="0.25">
      <c r="B28" s="1199">
        <v>19</v>
      </c>
      <c r="C28" s="1186" t="s">
        <v>907</v>
      </c>
      <c r="D28" s="1164"/>
      <c r="E28" s="1164" t="s">
        <v>16</v>
      </c>
      <c r="F28" s="1200">
        <v>3</v>
      </c>
      <c r="G28" s="1165" t="s">
        <v>994</v>
      </c>
      <c r="H28" s="1166"/>
      <c r="I28" s="1167"/>
      <c r="J28" s="1586"/>
      <c r="K28" s="1185"/>
      <c r="L28" s="1224" t="s">
        <v>1445</v>
      </c>
      <c r="M28" s="1227"/>
      <c r="N28" s="52"/>
      <c r="O28" s="52"/>
      <c r="P28" s="30"/>
      <c r="Q28" s="67"/>
    </row>
    <row r="29" spans="2:17" ht="15" thickBot="1" x14ac:dyDescent="0.25">
      <c r="B29" s="1199">
        <v>20</v>
      </c>
      <c r="C29" s="1186" t="s">
        <v>292</v>
      </c>
      <c r="D29" s="1164"/>
      <c r="E29" s="1164" t="s">
        <v>19</v>
      </c>
      <c r="F29" s="1200">
        <v>1</v>
      </c>
      <c r="G29" s="1271" t="s">
        <v>501</v>
      </c>
      <c r="H29" s="1280" t="e">
        <f>H31</f>
        <v>#DIV/0!</v>
      </c>
      <c r="I29" s="1281" t="e">
        <f>I31</f>
        <v>#DIV/0!</v>
      </c>
      <c r="J29" s="1168"/>
      <c r="K29" s="1282"/>
      <c r="L29" s="1224"/>
      <c r="M29" s="1227"/>
      <c r="N29" s="52"/>
      <c r="O29" s="52"/>
      <c r="P29" s="30"/>
      <c r="Q29" s="67"/>
    </row>
    <row r="30" spans="2:17" x14ac:dyDescent="0.2">
      <c r="B30" s="1199">
        <v>21</v>
      </c>
      <c r="C30" s="1186" t="s">
        <v>293</v>
      </c>
      <c r="D30" s="1164"/>
      <c r="E30" s="1164" t="s">
        <v>16</v>
      </c>
      <c r="F30" s="1200">
        <v>3</v>
      </c>
      <c r="G30" s="1165" t="s">
        <v>994</v>
      </c>
      <c r="H30" s="1169" t="e">
        <f>H27+H29*$J$28</f>
        <v>#DIV/0!</v>
      </c>
      <c r="I30" s="1169" t="e">
        <f>I27+I29*$J$28</f>
        <v>#DIV/0!</v>
      </c>
      <c r="J30" s="1170" t="e">
        <f>SUM(H30:I30)</f>
        <v>#DIV/0!</v>
      </c>
      <c r="K30" s="1185"/>
      <c r="L30" s="1224"/>
      <c r="M30" s="1227"/>
      <c r="N30" s="909"/>
      <c r="O30" s="909"/>
      <c r="P30" s="909"/>
      <c r="Q30" s="909"/>
    </row>
    <row r="31" spans="2:17" x14ac:dyDescent="0.2">
      <c r="B31" s="1199">
        <v>22</v>
      </c>
      <c r="C31" s="1186" t="s">
        <v>1391</v>
      </c>
      <c r="D31" s="1164"/>
      <c r="E31" s="1164" t="s">
        <v>19</v>
      </c>
      <c r="F31" s="1200">
        <v>3</v>
      </c>
      <c r="G31" s="1271" t="s">
        <v>501</v>
      </c>
      <c r="H31" s="1171" t="e">
        <f>H27/J27</f>
        <v>#DIV/0!</v>
      </c>
      <c r="I31" s="1172" t="e">
        <f>I27/J27</f>
        <v>#DIV/0!</v>
      </c>
      <c r="J31" s="1173" t="e">
        <f>SUM(H31:I31)</f>
        <v>#DIV/0!</v>
      </c>
      <c r="K31" s="1185"/>
      <c r="L31" s="1224"/>
      <c r="M31" s="1227"/>
      <c r="N31" s="904"/>
      <c r="O31" s="909"/>
      <c r="P31" s="909"/>
      <c r="Q31" s="909"/>
    </row>
    <row r="32" spans="2:17" ht="15" thickBot="1" x14ac:dyDescent="0.25">
      <c r="B32" s="1202">
        <v>23</v>
      </c>
      <c r="C32" s="1191" t="s">
        <v>1392</v>
      </c>
      <c r="D32" s="1174"/>
      <c r="E32" s="1174" t="s">
        <v>19</v>
      </c>
      <c r="F32" s="1203">
        <v>1</v>
      </c>
      <c r="G32" s="1175" t="s">
        <v>501</v>
      </c>
      <c r="H32" s="1176" t="e">
        <f>H30/J30</f>
        <v>#DIV/0!</v>
      </c>
      <c r="I32" s="1177" t="e">
        <f>I30/J30</f>
        <v>#DIV/0!</v>
      </c>
      <c r="J32" s="1178" t="e">
        <f>SUM(H32:I32)</f>
        <v>#DIV/0!</v>
      </c>
      <c r="K32" s="1185"/>
      <c r="L32" s="1225"/>
      <c r="M32" s="1228"/>
      <c r="N32" s="53"/>
      <c r="O32" s="909"/>
      <c r="P32" s="909"/>
      <c r="Q32" s="909"/>
    </row>
    <row r="33" spans="2:17" x14ac:dyDescent="0.2">
      <c r="B33" s="1185"/>
      <c r="C33" s="1283"/>
      <c r="D33" s="1185"/>
      <c r="E33" s="1185"/>
      <c r="F33" s="1185"/>
      <c r="G33" s="1185"/>
      <c r="H33" s="1185"/>
      <c r="I33" s="1185"/>
      <c r="J33" s="1185"/>
      <c r="K33" s="1185"/>
      <c r="L33" s="1185"/>
      <c r="M33" s="1185"/>
      <c r="N33" s="904"/>
      <c r="O33" s="909"/>
      <c r="P33" s="909"/>
      <c r="Q33" s="909"/>
    </row>
    <row r="34" spans="2:17" x14ac:dyDescent="0.2">
      <c r="B34" s="33" t="s">
        <v>23</v>
      </c>
      <c r="C34" s="902"/>
      <c r="D34" s="1185"/>
      <c r="E34" s="1185"/>
      <c r="F34" s="1185"/>
      <c r="G34" s="1185"/>
      <c r="H34" s="1185"/>
      <c r="I34" s="1185"/>
      <c r="J34" s="1185"/>
      <c r="K34" s="1185"/>
      <c r="L34" s="1185"/>
      <c r="M34" s="904"/>
      <c r="N34" s="904"/>
      <c r="O34" s="909"/>
      <c r="P34" s="909"/>
      <c r="Q34" s="909"/>
    </row>
    <row r="35" spans="2:17" x14ac:dyDescent="0.2">
      <c r="B35" s="36"/>
      <c r="C35" s="37" t="s">
        <v>24</v>
      </c>
      <c r="D35" s="1185"/>
      <c r="E35" s="1185"/>
      <c r="F35" s="1185"/>
      <c r="G35" s="1185"/>
      <c r="H35" s="1185"/>
      <c r="I35" s="1185"/>
      <c r="J35" s="1185"/>
      <c r="K35" s="1185"/>
      <c r="L35" s="1185"/>
      <c r="M35" s="904"/>
      <c r="N35" s="904"/>
      <c r="O35" s="909"/>
      <c r="P35" s="909"/>
      <c r="Q35" s="909"/>
    </row>
    <row r="36" spans="2:17" x14ac:dyDescent="0.2">
      <c r="B36" s="38"/>
      <c r="C36" s="37" t="s">
        <v>25</v>
      </c>
      <c r="D36" s="1185"/>
      <c r="E36" s="1185"/>
      <c r="F36" s="1185"/>
      <c r="G36" s="1185"/>
      <c r="H36" s="1185"/>
      <c r="I36" s="1185"/>
      <c r="J36" s="1185"/>
      <c r="K36" s="1185"/>
      <c r="L36" s="1185"/>
      <c r="M36" s="910"/>
      <c r="N36" s="910"/>
      <c r="O36" s="909"/>
      <c r="P36" s="909"/>
      <c r="Q36" s="909"/>
    </row>
    <row r="37" spans="2:17" ht="15.75" x14ac:dyDescent="0.2">
      <c r="B37" s="39"/>
      <c r="C37" s="37" t="s">
        <v>26</v>
      </c>
      <c r="D37" s="1185"/>
      <c r="E37" s="1185"/>
      <c r="F37" s="1185"/>
      <c r="G37" s="1185"/>
      <c r="H37" s="1185"/>
      <c r="I37" s="1185"/>
      <c r="J37" s="1185"/>
      <c r="K37" s="1185"/>
      <c r="L37" s="1185"/>
      <c r="M37" s="1284"/>
      <c r="N37" s="1284"/>
      <c r="O37" s="1284"/>
      <c r="P37" s="909"/>
      <c r="Q37" s="909"/>
    </row>
    <row r="38" spans="2:17" ht="15.75" x14ac:dyDescent="0.3">
      <c r="B38" s="40"/>
      <c r="C38" s="37" t="s">
        <v>27</v>
      </c>
      <c r="D38" s="447"/>
      <c r="E38" s="447"/>
      <c r="F38" s="447"/>
      <c r="G38" s="447"/>
      <c r="H38" s="447"/>
      <c r="I38" s="447"/>
      <c r="J38" s="447"/>
      <c r="K38" s="447"/>
      <c r="L38" s="1285"/>
      <c r="M38" s="910"/>
      <c r="N38" s="910"/>
      <c r="O38" s="909"/>
      <c r="P38" s="909"/>
      <c r="Q38" s="909"/>
    </row>
    <row r="39" spans="2:17" ht="13.9" customHeight="1" thickBot="1" x14ac:dyDescent="0.35">
      <c r="B39" s="68"/>
      <c r="C39" s="37"/>
      <c r="D39" s="447"/>
      <c r="E39" s="447"/>
      <c r="F39" s="447"/>
      <c r="G39" s="447"/>
      <c r="H39" s="447"/>
      <c r="I39" s="447"/>
      <c r="J39" s="447"/>
      <c r="K39" s="447"/>
      <c r="L39" s="1285"/>
      <c r="M39" s="1286"/>
      <c r="N39" s="1286"/>
      <c r="O39" s="1286"/>
      <c r="P39" s="909"/>
      <c r="Q39" s="909"/>
    </row>
    <row r="40" spans="2:17" ht="16.5" thickBot="1" x14ac:dyDescent="0.25">
      <c r="B40" s="1287" t="s">
        <v>294</v>
      </c>
      <c r="C40" s="416"/>
      <c r="D40" s="417"/>
      <c r="E40" s="417"/>
      <c r="F40" s="417"/>
      <c r="G40" s="417"/>
      <c r="H40" s="417"/>
      <c r="I40" s="417"/>
      <c r="J40" s="419"/>
      <c r="K40" s="44"/>
      <c r="L40" s="1285"/>
      <c r="M40" s="910"/>
      <c r="N40" s="910"/>
      <c r="O40" s="909"/>
      <c r="P40" s="909"/>
      <c r="Q40" s="909"/>
    </row>
    <row r="41" spans="2:17" ht="16.5" thickBot="1" x14ac:dyDescent="0.25">
      <c r="B41" s="1284"/>
      <c r="C41" s="43"/>
      <c r="D41" s="44"/>
      <c r="E41" s="44"/>
      <c r="F41" s="44"/>
      <c r="G41" s="44"/>
      <c r="H41" s="44"/>
      <c r="I41" s="44"/>
      <c r="J41" s="44"/>
      <c r="K41" s="44"/>
      <c r="L41" s="1285"/>
      <c r="M41" s="72"/>
      <c r="N41" s="72"/>
      <c r="O41" s="72"/>
      <c r="P41" s="909"/>
      <c r="Q41" s="909"/>
    </row>
    <row r="42" spans="2:17" ht="30" customHeight="1" thickBot="1" x14ac:dyDescent="0.25">
      <c r="B42" s="1910" t="s">
        <v>1437</v>
      </c>
      <c r="C42" s="1911"/>
      <c r="D42" s="1911"/>
      <c r="E42" s="1911"/>
      <c r="F42" s="1911"/>
      <c r="G42" s="1911"/>
      <c r="H42" s="1911"/>
      <c r="I42" s="1911"/>
      <c r="J42" s="1912"/>
      <c r="K42" s="1288"/>
      <c r="L42" s="1285"/>
      <c r="M42" s="73"/>
      <c r="N42" s="73"/>
      <c r="O42" s="73"/>
      <c r="P42" s="909"/>
      <c r="Q42" s="909"/>
    </row>
    <row r="43" spans="2:17" ht="15" customHeight="1" thickBot="1" x14ac:dyDescent="0.25">
      <c r="B43" s="45"/>
      <c r="C43" s="46"/>
      <c r="D43" s="45"/>
      <c r="E43" s="45"/>
      <c r="F43" s="45"/>
      <c r="G43" s="45"/>
      <c r="H43" s="1289"/>
      <c r="I43" s="1289"/>
      <c r="J43" s="1289"/>
      <c r="K43" s="1290"/>
      <c r="L43" s="1285"/>
      <c r="M43" s="73"/>
      <c r="N43" s="73"/>
      <c r="O43" s="73"/>
      <c r="P43" s="909"/>
      <c r="Q43" s="909"/>
    </row>
    <row r="44" spans="2:17" ht="15" customHeight="1" x14ac:dyDescent="0.2">
      <c r="B44" s="48" t="s">
        <v>28</v>
      </c>
      <c r="C44" s="1811" t="s">
        <v>29</v>
      </c>
      <c r="D44" s="1811"/>
      <c r="E44" s="1811"/>
      <c r="F44" s="1811"/>
      <c r="G44" s="1811"/>
      <c r="H44" s="1811"/>
      <c r="I44" s="1811"/>
      <c r="J44" s="1812"/>
      <c r="K44" s="72"/>
      <c r="L44" s="1285"/>
      <c r="M44" s="73"/>
      <c r="N44" s="73"/>
      <c r="O44" s="73"/>
      <c r="P44" s="909"/>
      <c r="Q44" s="909"/>
    </row>
    <row r="45" spans="2:17" ht="43.9" customHeight="1" x14ac:dyDescent="0.2">
      <c r="B45" s="49">
        <v>1</v>
      </c>
      <c r="C45" s="1797" t="s">
        <v>908</v>
      </c>
      <c r="D45" s="1797"/>
      <c r="E45" s="1797"/>
      <c r="F45" s="1797"/>
      <c r="G45" s="1797"/>
      <c r="H45" s="1797"/>
      <c r="I45" s="1797"/>
      <c r="J45" s="1798"/>
      <c r="K45" s="632"/>
      <c r="L45" s="1285"/>
      <c r="M45" s="73"/>
      <c r="N45" s="73"/>
      <c r="O45" s="73"/>
      <c r="P45" s="909"/>
      <c r="Q45" s="909"/>
    </row>
    <row r="46" spans="2:17" ht="15" customHeight="1" x14ac:dyDescent="0.2">
      <c r="B46" s="49">
        <v>2</v>
      </c>
      <c r="C46" s="1797" t="s">
        <v>1438</v>
      </c>
      <c r="D46" s="1797"/>
      <c r="E46" s="1797"/>
      <c r="F46" s="1797"/>
      <c r="G46" s="1797"/>
      <c r="H46" s="1797"/>
      <c r="I46" s="1797"/>
      <c r="J46" s="1798"/>
      <c r="K46" s="632"/>
      <c r="L46" s="1285"/>
      <c r="M46" s="73"/>
      <c r="N46" s="73"/>
      <c r="O46" s="73"/>
      <c r="P46" s="909"/>
      <c r="Q46" s="909"/>
    </row>
    <row r="47" spans="2:17" ht="30" customHeight="1" x14ac:dyDescent="0.2">
      <c r="B47" s="49">
        <v>3</v>
      </c>
      <c r="C47" s="1797" t="s">
        <v>1439</v>
      </c>
      <c r="D47" s="1797"/>
      <c r="E47" s="1797"/>
      <c r="F47" s="1797"/>
      <c r="G47" s="1797"/>
      <c r="H47" s="1797"/>
      <c r="I47" s="1797"/>
      <c r="J47" s="1798"/>
      <c r="K47" s="632"/>
      <c r="L47" s="1285"/>
      <c r="M47" s="73"/>
      <c r="N47" s="73"/>
      <c r="O47" s="73"/>
      <c r="P47" s="909"/>
      <c r="Q47" s="909"/>
    </row>
    <row r="48" spans="2:17" ht="15" customHeight="1" x14ac:dyDescent="0.2">
      <c r="B48" s="49">
        <v>4</v>
      </c>
      <c r="C48" s="1797" t="s">
        <v>1440</v>
      </c>
      <c r="D48" s="1797"/>
      <c r="E48" s="1797"/>
      <c r="F48" s="1797"/>
      <c r="G48" s="1797"/>
      <c r="H48" s="1797"/>
      <c r="I48" s="1797"/>
      <c r="J48" s="1798"/>
      <c r="K48" s="632"/>
      <c r="L48" s="1285"/>
      <c r="M48" s="73"/>
      <c r="N48" s="73"/>
      <c r="O48" s="73"/>
      <c r="P48" s="909"/>
      <c r="Q48" s="909"/>
    </row>
    <row r="49" spans="2:17" ht="15" customHeight="1" x14ac:dyDescent="0.2">
      <c r="B49" s="49">
        <v>5</v>
      </c>
      <c r="C49" s="1797" t="s">
        <v>1441</v>
      </c>
      <c r="D49" s="1797"/>
      <c r="E49" s="1797"/>
      <c r="F49" s="1797"/>
      <c r="G49" s="1797"/>
      <c r="H49" s="1797"/>
      <c r="I49" s="1797"/>
      <c r="J49" s="1798"/>
      <c r="K49" s="632"/>
      <c r="L49" s="1285"/>
      <c r="M49" s="73"/>
      <c r="N49" s="73"/>
      <c r="O49" s="73"/>
      <c r="P49" s="909"/>
      <c r="Q49" s="909"/>
    </row>
    <row r="50" spans="2:17" ht="15" customHeight="1" x14ac:dyDescent="0.2">
      <c r="B50" s="49">
        <v>6</v>
      </c>
      <c r="C50" s="1797" t="s">
        <v>1442</v>
      </c>
      <c r="D50" s="1797"/>
      <c r="E50" s="1797"/>
      <c r="F50" s="1797"/>
      <c r="G50" s="1797"/>
      <c r="H50" s="1797"/>
      <c r="I50" s="1797"/>
      <c r="J50" s="1798"/>
      <c r="K50" s="632"/>
      <c r="L50" s="1285"/>
      <c r="M50" s="73"/>
      <c r="N50" s="73"/>
      <c r="O50" s="73"/>
      <c r="P50" s="909"/>
      <c r="Q50" s="909"/>
    </row>
    <row r="51" spans="2:17" ht="15" customHeight="1" x14ac:dyDescent="0.2">
      <c r="B51" s="49">
        <v>7</v>
      </c>
      <c r="C51" s="1797" t="s">
        <v>1443</v>
      </c>
      <c r="D51" s="1797"/>
      <c r="E51" s="1797"/>
      <c r="F51" s="1797"/>
      <c r="G51" s="1797"/>
      <c r="H51" s="1797"/>
      <c r="I51" s="1797"/>
      <c r="J51" s="1798"/>
      <c r="K51" s="632"/>
      <c r="L51" s="1285"/>
      <c r="M51" s="73"/>
      <c r="N51" s="73"/>
      <c r="O51" s="73"/>
      <c r="P51" s="909"/>
      <c r="Q51" s="909"/>
    </row>
    <row r="52" spans="2:17" ht="15" customHeight="1" x14ac:dyDescent="0.2">
      <c r="B52" s="49">
        <v>8</v>
      </c>
      <c r="C52" s="1797" t="s">
        <v>1444</v>
      </c>
      <c r="D52" s="1797"/>
      <c r="E52" s="1797"/>
      <c r="F52" s="1797"/>
      <c r="G52" s="1797"/>
      <c r="H52" s="1797"/>
      <c r="I52" s="1797"/>
      <c r="J52" s="1798"/>
      <c r="K52" s="632"/>
      <c r="L52" s="1285"/>
      <c r="M52" s="73"/>
      <c r="N52" s="73"/>
      <c r="O52" s="73"/>
      <c r="P52" s="909"/>
      <c r="Q52" s="909"/>
    </row>
    <row r="53" spans="2:17" ht="15" customHeight="1" x14ac:dyDescent="0.2">
      <c r="B53" s="49">
        <v>9</v>
      </c>
      <c r="C53" s="1797" t="s">
        <v>909</v>
      </c>
      <c r="D53" s="1797"/>
      <c r="E53" s="1797"/>
      <c r="F53" s="1797"/>
      <c r="G53" s="1797"/>
      <c r="H53" s="1797"/>
      <c r="I53" s="1797"/>
      <c r="J53" s="1798"/>
      <c r="K53" s="632"/>
      <c r="L53" s="1285"/>
      <c r="M53" s="73"/>
      <c r="N53" s="73"/>
      <c r="O53" s="73"/>
      <c r="P53" s="909"/>
      <c r="Q53" s="909"/>
    </row>
    <row r="54" spans="2:17" ht="15" customHeight="1" x14ac:dyDescent="0.2">
      <c r="B54" s="49">
        <v>10</v>
      </c>
      <c r="C54" s="1797" t="s">
        <v>910</v>
      </c>
      <c r="D54" s="1797"/>
      <c r="E54" s="1797"/>
      <c r="F54" s="1797"/>
      <c r="G54" s="1797"/>
      <c r="H54" s="1797"/>
      <c r="I54" s="1797"/>
      <c r="J54" s="1798"/>
      <c r="K54" s="632"/>
      <c r="L54" s="1285"/>
      <c r="M54" s="73"/>
      <c r="N54" s="73"/>
      <c r="O54" s="73"/>
      <c r="P54" s="909"/>
      <c r="Q54" s="909"/>
    </row>
    <row r="55" spans="2:17" ht="15" customHeight="1" x14ac:dyDescent="0.2">
      <c r="B55" s="49">
        <v>11</v>
      </c>
      <c r="C55" s="1797" t="s">
        <v>911</v>
      </c>
      <c r="D55" s="1797"/>
      <c r="E55" s="1797"/>
      <c r="F55" s="1797"/>
      <c r="G55" s="1797"/>
      <c r="H55" s="1797"/>
      <c r="I55" s="1797"/>
      <c r="J55" s="1798"/>
      <c r="K55" s="632"/>
      <c r="L55" s="1285"/>
      <c r="M55" s="73"/>
      <c r="N55" s="73"/>
      <c r="O55" s="73"/>
      <c r="P55" s="909"/>
      <c r="Q55" s="909"/>
    </row>
    <row r="56" spans="2:17" ht="15" customHeight="1" x14ac:dyDescent="0.2">
      <c r="B56" s="49">
        <v>12</v>
      </c>
      <c r="C56" s="1797" t="s">
        <v>912</v>
      </c>
      <c r="D56" s="1797"/>
      <c r="E56" s="1797"/>
      <c r="F56" s="1797"/>
      <c r="G56" s="1797"/>
      <c r="H56" s="1797"/>
      <c r="I56" s="1797"/>
      <c r="J56" s="1798"/>
      <c r="K56" s="632"/>
      <c r="L56" s="1285"/>
      <c r="M56" s="73"/>
      <c r="N56" s="73"/>
      <c r="O56" s="73"/>
      <c r="P56" s="909"/>
      <c r="Q56" s="909"/>
    </row>
    <row r="57" spans="2:17" ht="15" customHeight="1" x14ac:dyDescent="0.2">
      <c r="B57" s="49">
        <v>13</v>
      </c>
      <c r="C57" s="1797" t="s">
        <v>913</v>
      </c>
      <c r="D57" s="1797"/>
      <c r="E57" s="1797"/>
      <c r="F57" s="1797"/>
      <c r="G57" s="1797"/>
      <c r="H57" s="1797"/>
      <c r="I57" s="1797"/>
      <c r="J57" s="1798"/>
      <c r="K57" s="632"/>
      <c r="L57" s="1285"/>
      <c r="M57" s="73"/>
      <c r="N57" s="73"/>
      <c r="O57" s="73"/>
      <c r="P57" s="909"/>
      <c r="Q57" s="909"/>
    </row>
    <row r="58" spans="2:17" ht="15" customHeight="1" x14ac:dyDescent="0.2">
      <c r="B58" s="49">
        <v>14</v>
      </c>
      <c r="C58" s="1797" t="s">
        <v>914</v>
      </c>
      <c r="D58" s="1797"/>
      <c r="E58" s="1797"/>
      <c r="F58" s="1797"/>
      <c r="G58" s="1797"/>
      <c r="H58" s="1797"/>
      <c r="I58" s="1797"/>
      <c r="J58" s="1798"/>
      <c r="K58" s="632"/>
      <c r="L58" s="1285"/>
      <c r="M58" s="73"/>
      <c r="N58" s="73"/>
      <c r="O58" s="73"/>
      <c r="P58" s="909"/>
      <c r="Q58" s="909"/>
    </row>
    <row r="59" spans="2:17" ht="15" customHeight="1" x14ac:dyDescent="0.2">
      <c r="B59" s="49">
        <v>15</v>
      </c>
      <c r="C59" s="1797" t="s">
        <v>915</v>
      </c>
      <c r="D59" s="1797"/>
      <c r="E59" s="1797"/>
      <c r="F59" s="1797"/>
      <c r="G59" s="1797"/>
      <c r="H59" s="1797"/>
      <c r="I59" s="1797"/>
      <c r="J59" s="1798"/>
      <c r="K59" s="632"/>
      <c r="L59" s="1285"/>
      <c r="M59" s="73"/>
      <c r="N59" s="73"/>
      <c r="O59" s="73"/>
      <c r="P59" s="909"/>
      <c r="Q59" s="909"/>
    </row>
    <row r="60" spans="2:17" ht="15" customHeight="1" x14ac:dyDescent="0.2">
      <c r="B60" s="49">
        <v>16</v>
      </c>
      <c r="C60" s="1797" t="s">
        <v>916</v>
      </c>
      <c r="D60" s="1797"/>
      <c r="E60" s="1797"/>
      <c r="F60" s="1797"/>
      <c r="G60" s="1797"/>
      <c r="H60" s="1797"/>
      <c r="I60" s="1797"/>
      <c r="J60" s="1798"/>
      <c r="K60" s="632"/>
      <c r="L60" s="1285"/>
    </row>
    <row r="61" spans="2:17" ht="15" customHeight="1" x14ac:dyDescent="0.2">
      <c r="B61" s="49">
        <v>17</v>
      </c>
      <c r="C61" s="1797" t="s">
        <v>917</v>
      </c>
      <c r="D61" s="1797"/>
      <c r="E61" s="1797"/>
      <c r="F61" s="1797"/>
      <c r="G61" s="1797"/>
      <c r="H61" s="1797"/>
      <c r="I61" s="1797"/>
      <c r="J61" s="1798"/>
      <c r="K61" s="632"/>
      <c r="L61" s="1285"/>
    </row>
    <row r="62" spans="2:17" ht="30" customHeight="1" x14ac:dyDescent="0.2">
      <c r="B62" s="49">
        <v>18</v>
      </c>
      <c r="C62" s="1797" t="s">
        <v>918</v>
      </c>
      <c r="D62" s="1797"/>
      <c r="E62" s="1797"/>
      <c r="F62" s="1797"/>
      <c r="G62" s="1797"/>
      <c r="H62" s="1797"/>
      <c r="I62" s="1797"/>
      <c r="J62" s="1798"/>
      <c r="K62" s="632"/>
      <c r="L62" s="1285"/>
    </row>
    <row r="63" spans="2:17" ht="15" customHeight="1" x14ac:dyDescent="0.2">
      <c r="B63" s="49">
        <v>19</v>
      </c>
      <c r="C63" s="1906" t="s">
        <v>1448</v>
      </c>
      <c r="D63" s="1906"/>
      <c r="E63" s="1906"/>
      <c r="F63" s="1906"/>
      <c r="G63" s="1906"/>
      <c r="H63" s="1906"/>
      <c r="I63" s="1906"/>
      <c r="J63" s="1907"/>
      <c r="K63" s="632"/>
      <c r="L63" s="1285"/>
    </row>
    <row r="64" spans="2:17" ht="15" customHeight="1" x14ac:dyDescent="0.2">
      <c r="B64" s="49">
        <v>20</v>
      </c>
      <c r="C64" s="1797" t="s">
        <v>954</v>
      </c>
      <c r="D64" s="1797"/>
      <c r="E64" s="1797"/>
      <c r="F64" s="1797"/>
      <c r="G64" s="1797"/>
      <c r="H64" s="1797"/>
      <c r="I64" s="1797"/>
      <c r="J64" s="1798"/>
      <c r="K64" s="632"/>
      <c r="L64" s="1285"/>
    </row>
    <row r="65" spans="2:10" ht="15" customHeight="1" x14ac:dyDescent="0.2">
      <c r="B65" s="49">
        <v>21</v>
      </c>
      <c r="C65" s="1797" t="s">
        <v>919</v>
      </c>
      <c r="D65" s="1797"/>
      <c r="E65" s="1797"/>
      <c r="F65" s="1797"/>
      <c r="G65" s="1797"/>
      <c r="H65" s="1797"/>
      <c r="I65" s="1797"/>
      <c r="J65" s="1798"/>
    </row>
    <row r="66" spans="2:10" ht="15" customHeight="1" x14ac:dyDescent="0.2">
      <c r="B66" s="49">
        <v>22</v>
      </c>
      <c r="C66" s="1797" t="s">
        <v>920</v>
      </c>
      <c r="D66" s="1797"/>
      <c r="E66" s="1797"/>
      <c r="F66" s="1797"/>
      <c r="G66" s="1797"/>
      <c r="H66" s="1797"/>
      <c r="I66" s="1797"/>
      <c r="J66" s="1798"/>
    </row>
    <row r="67" spans="2:10" ht="15" customHeight="1" thickBot="1" x14ac:dyDescent="0.25">
      <c r="B67" s="421">
        <v>23</v>
      </c>
      <c r="C67" s="1799" t="s">
        <v>921</v>
      </c>
      <c r="D67" s="1799"/>
      <c r="E67" s="1799"/>
      <c r="F67" s="1799"/>
      <c r="G67" s="1799"/>
      <c r="H67" s="1799"/>
      <c r="I67" s="1799"/>
      <c r="J67" s="1800"/>
    </row>
  </sheetData>
  <mergeCells count="26">
    <mergeCell ref="C47:J47"/>
    <mergeCell ref="B3:C3"/>
    <mergeCell ref="B42:J42"/>
    <mergeCell ref="C44:J44"/>
    <mergeCell ref="C45:J45"/>
    <mergeCell ref="C46:J46"/>
    <mergeCell ref="C59:J59"/>
    <mergeCell ref="C48:J48"/>
    <mergeCell ref="C49:J49"/>
    <mergeCell ref="C50:J50"/>
    <mergeCell ref="C51:J51"/>
    <mergeCell ref="C52:J52"/>
    <mergeCell ref="C53:J53"/>
    <mergeCell ref="C54:J54"/>
    <mergeCell ref="C55:J55"/>
    <mergeCell ref="C56:J56"/>
    <mergeCell ref="C57:J57"/>
    <mergeCell ref="C58:J58"/>
    <mergeCell ref="C66:J66"/>
    <mergeCell ref="C67:J67"/>
    <mergeCell ref="C60:J60"/>
    <mergeCell ref="C61:J61"/>
    <mergeCell ref="C62:J62"/>
    <mergeCell ref="C63:J63"/>
    <mergeCell ref="C64:J64"/>
    <mergeCell ref="C65:J65"/>
  </mergeCells>
  <pageMargins left="0.70866141732283472" right="0.70866141732283472" top="0.74803149606299213" bottom="0.74803149606299213" header="0.31496062992125984" footer="0.31496062992125984"/>
  <pageSetup paperSize="9" scale="45"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M50"/>
  <sheetViews>
    <sheetView zoomScale="80" zoomScaleNormal="80" workbookViewId="0"/>
  </sheetViews>
  <sheetFormatPr defaultColWidth="9.75" defaultRowHeight="14.25" x14ac:dyDescent="0.2"/>
  <cols>
    <col min="1" max="1" width="1.75" style="2" customWidth="1"/>
    <col min="2" max="2" width="4.75" style="2" customWidth="1"/>
    <col min="3" max="3" width="66.25" style="2" bestFit="1" customWidth="1"/>
    <col min="4" max="4" width="11.75" style="2" customWidth="1"/>
    <col min="5" max="6" width="5.75" style="2" customWidth="1"/>
    <col min="7" max="7" width="18.625" style="914" bestFit="1" customWidth="1"/>
    <col min="8" max="10" width="9.75" style="2"/>
    <col min="11" max="11" width="2.75" style="2" customWidth="1"/>
    <col min="12" max="12" width="25.625" style="2" bestFit="1" customWidth="1"/>
    <col min="13" max="13" width="17.375" style="2" customWidth="1"/>
    <col min="14" max="16384" width="9.75" style="2"/>
  </cols>
  <sheetData>
    <row r="1" spans="2:13" ht="20.25" x14ac:dyDescent="0.2">
      <c r="B1" s="390" t="s">
        <v>1314</v>
      </c>
      <c r="C1" s="390"/>
      <c r="D1" s="390"/>
      <c r="E1" s="390"/>
      <c r="F1" s="390"/>
      <c r="G1" s="390"/>
      <c r="H1" s="390"/>
      <c r="I1" s="390"/>
      <c r="J1" s="77" t="s">
        <v>0</v>
      </c>
      <c r="K1" s="391"/>
      <c r="L1" s="78" t="s">
        <v>1</v>
      </c>
      <c r="M1" s="78"/>
    </row>
    <row r="2" spans="2:13" ht="15" thickBot="1" x14ac:dyDescent="0.25">
      <c r="B2" s="429"/>
      <c r="C2" s="429"/>
      <c r="D2" s="429"/>
      <c r="E2" s="429"/>
      <c r="F2" s="429"/>
      <c r="G2" s="901"/>
      <c r="H2" s="429"/>
      <c r="I2" s="429"/>
      <c r="J2" s="429"/>
      <c r="K2" s="429"/>
      <c r="L2" s="429"/>
      <c r="M2" s="901"/>
    </row>
    <row r="3" spans="2:13" ht="41.25" thickBot="1" x14ac:dyDescent="0.25">
      <c r="B3" s="1913" t="s">
        <v>2</v>
      </c>
      <c r="C3" s="1914"/>
      <c r="D3" s="392" t="s">
        <v>3</v>
      </c>
      <c r="E3" s="393" t="s">
        <v>4</v>
      </c>
      <c r="F3" s="696" t="s">
        <v>5</v>
      </c>
      <c r="G3" s="394" t="s">
        <v>327</v>
      </c>
      <c r="H3" s="395" t="s">
        <v>44</v>
      </c>
      <c r="I3" s="392" t="s">
        <v>286</v>
      </c>
      <c r="J3" s="427" t="s">
        <v>903</v>
      </c>
      <c r="K3" s="429"/>
      <c r="L3" s="833" t="s">
        <v>839</v>
      </c>
      <c r="M3" s="866" t="s">
        <v>14</v>
      </c>
    </row>
    <row r="4" spans="2:13" ht="15" thickBot="1" x14ac:dyDescent="0.25">
      <c r="B4" s="429"/>
      <c r="C4" s="429"/>
      <c r="D4" s="429"/>
      <c r="E4" s="429"/>
      <c r="F4" s="429"/>
      <c r="G4" s="901"/>
      <c r="H4" s="429"/>
      <c r="I4" s="429"/>
      <c r="J4" s="429"/>
      <c r="K4" s="429"/>
      <c r="L4" s="429"/>
      <c r="M4" s="901"/>
    </row>
    <row r="5" spans="2:13" ht="15" thickBot="1" x14ac:dyDescent="0.25">
      <c r="B5" s="396" t="s">
        <v>15</v>
      </c>
      <c r="C5" s="397" t="s">
        <v>990</v>
      </c>
      <c r="D5" s="429"/>
      <c r="E5" s="429"/>
      <c r="F5" s="429"/>
      <c r="G5" s="901"/>
      <c r="H5" s="429"/>
      <c r="I5" s="429"/>
      <c r="J5" s="429"/>
      <c r="K5" s="429"/>
      <c r="L5" s="429"/>
      <c r="M5" s="901"/>
    </row>
    <row r="6" spans="2:13" x14ac:dyDescent="0.2">
      <c r="B6" s="1195">
        <v>1</v>
      </c>
      <c r="C6" s="1233" t="s">
        <v>951</v>
      </c>
      <c r="D6" s="1159"/>
      <c r="E6" s="1159" t="s">
        <v>16</v>
      </c>
      <c r="F6" s="1197">
        <v>3</v>
      </c>
      <c r="G6" s="1338" t="s">
        <v>993</v>
      </c>
      <c r="H6" s="1234"/>
      <c r="I6" s="1235"/>
      <c r="J6" s="1163">
        <f>SUM(H6:I6)</f>
        <v>0</v>
      </c>
      <c r="K6" s="1185"/>
      <c r="L6" s="1254"/>
      <c r="M6" s="1255"/>
    </row>
    <row r="7" spans="2:13" s="914" customFormat="1" x14ac:dyDescent="0.2">
      <c r="B7" s="1199">
        <v>2</v>
      </c>
      <c r="C7" s="1186" t="s">
        <v>313</v>
      </c>
      <c r="D7" s="1164"/>
      <c r="E7" s="1164" t="s">
        <v>16</v>
      </c>
      <c r="F7" s="1200">
        <v>3</v>
      </c>
      <c r="G7" s="1302" t="s">
        <v>994</v>
      </c>
      <c r="H7" s="1236">
        <f>'WS12'!H27</f>
        <v>0</v>
      </c>
      <c r="I7" s="1237">
        <f>'WS12'!I27</f>
        <v>0</v>
      </c>
      <c r="J7" s="1188">
        <f>SUM(H7:I7)</f>
        <v>0</v>
      </c>
      <c r="K7" s="1185"/>
      <c r="L7" s="1224"/>
      <c r="M7" s="1227"/>
    </row>
    <row r="8" spans="2:13" s="914" customFormat="1" x14ac:dyDescent="0.2">
      <c r="B8" s="1199">
        <v>3</v>
      </c>
      <c r="C8" s="1186" t="s">
        <v>952</v>
      </c>
      <c r="D8" s="1164"/>
      <c r="E8" s="1164" t="s">
        <v>16</v>
      </c>
      <c r="F8" s="1200">
        <v>3</v>
      </c>
      <c r="G8" s="414" t="s">
        <v>994</v>
      </c>
      <c r="H8" s="1238">
        <f>H6-H7</f>
        <v>0</v>
      </c>
      <c r="I8" s="1239">
        <f>I6-I7</f>
        <v>0</v>
      </c>
      <c r="J8" s="1188">
        <f>SUM(H8:I8)</f>
        <v>0</v>
      </c>
      <c r="K8" s="1185"/>
      <c r="L8" s="1224"/>
      <c r="M8" s="1227"/>
    </row>
    <row r="9" spans="2:13" ht="15" thickBot="1" x14ac:dyDescent="0.25">
      <c r="B9" s="1202">
        <v>4</v>
      </c>
      <c r="C9" s="1191" t="s">
        <v>953</v>
      </c>
      <c r="D9" s="1174"/>
      <c r="E9" s="1174" t="s">
        <v>16</v>
      </c>
      <c r="F9" s="1203">
        <v>3</v>
      </c>
      <c r="G9" s="900" t="s">
        <v>994</v>
      </c>
      <c r="H9" s="1240">
        <f>H8-SUM(H12:H23)</f>
        <v>0</v>
      </c>
      <c r="I9" s="1241">
        <f>I8-SUM(I12:I23)</f>
        <v>0</v>
      </c>
      <c r="J9" s="1194">
        <f>SUM(H9:I9)</f>
        <v>0</v>
      </c>
      <c r="K9" s="1185"/>
      <c r="L9" s="1225"/>
      <c r="M9" s="1228"/>
    </row>
    <row r="10" spans="2:13" ht="15" thickBot="1" x14ac:dyDescent="0.25">
      <c r="B10" s="429"/>
      <c r="C10" s="429"/>
      <c r="D10" s="429"/>
      <c r="E10" s="429"/>
      <c r="F10" s="429"/>
      <c r="G10" s="901"/>
      <c r="H10" s="429"/>
      <c r="I10" s="429"/>
      <c r="J10" s="429"/>
      <c r="K10" s="429"/>
      <c r="L10" s="1110"/>
      <c r="M10" s="1110"/>
    </row>
    <row r="11" spans="2:13" ht="15" thickBot="1" x14ac:dyDescent="0.25">
      <c r="B11" s="396" t="s">
        <v>17</v>
      </c>
      <c r="C11" s="397" t="s">
        <v>1209</v>
      </c>
      <c r="D11" s="429"/>
      <c r="E11" s="429"/>
      <c r="F11" s="429"/>
      <c r="G11" s="901"/>
      <c r="H11" s="429"/>
      <c r="I11" s="429"/>
      <c r="J11" s="429"/>
      <c r="K11" s="429"/>
      <c r="L11" s="1110"/>
      <c r="M11" s="1110"/>
    </row>
    <row r="12" spans="2:13" x14ac:dyDescent="0.2">
      <c r="B12" s="398">
        <v>5</v>
      </c>
      <c r="C12" s="1186" t="s">
        <v>287</v>
      </c>
      <c r="D12" s="1159"/>
      <c r="E12" s="1159" t="s">
        <v>16</v>
      </c>
      <c r="F12" s="1197">
        <v>3</v>
      </c>
      <c r="G12" s="894" t="s">
        <v>994</v>
      </c>
      <c r="H12" s="1242"/>
      <c r="I12" s="1243"/>
      <c r="J12" s="1163">
        <f>SUM(H12:I12)</f>
        <v>0</v>
      </c>
      <c r="K12" s="1185"/>
      <c r="L12" s="1223"/>
      <c r="M12" s="1226"/>
    </row>
    <row r="13" spans="2:13" x14ac:dyDescent="0.2">
      <c r="B13" s="398">
        <v>6</v>
      </c>
      <c r="C13" s="1186" t="s">
        <v>288</v>
      </c>
      <c r="D13" s="1164"/>
      <c r="E13" s="1164" t="s">
        <v>16</v>
      </c>
      <c r="F13" s="1200">
        <v>3</v>
      </c>
      <c r="G13" s="896" t="s">
        <v>994</v>
      </c>
      <c r="H13" s="1244"/>
      <c r="I13" s="1245"/>
      <c r="J13" s="1188">
        <f>SUM(H13:I13)</f>
        <v>0</v>
      </c>
      <c r="K13" s="1185"/>
      <c r="L13" s="1224"/>
      <c r="M13" s="1227"/>
    </row>
    <row r="14" spans="2:13" x14ac:dyDescent="0.2">
      <c r="B14" s="398">
        <v>7</v>
      </c>
      <c r="C14" s="1186" t="s">
        <v>289</v>
      </c>
      <c r="D14" s="1164"/>
      <c r="E14" s="1164" t="s">
        <v>16</v>
      </c>
      <c r="F14" s="1200">
        <v>3</v>
      </c>
      <c r="G14" s="896" t="s">
        <v>994</v>
      </c>
      <c r="H14" s="1244"/>
      <c r="I14" s="1245"/>
      <c r="J14" s="1188">
        <f t="shared" ref="J14:J23" si="0">SUM(H14:I14)</f>
        <v>0</v>
      </c>
      <c r="K14" s="1185"/>
      <c r="L14" s="1224"/>
      <c r="M14" s="1227"/>
    </row>
    <row r="15" spans="2:13" ht="15" thickBot="1" x14ac:dyDescent="0.25">
      <c r="B15" s="398">
        <v>8</v>
      </c>
      <c r="C15" s="1186" t="s">
        <v>290</v>
      </c>
      <c r="D15" s="1164"/>
      <c r="E15" s="1164" t="s">
        <v>16</v>
      </c>
      <c r="F15" s="1200">
        <v>3</v>
      </c>
      <c r="G15" s="896" t="s">
        <v>994</v>
      </c>
      <c r="H15" s="1246"/>
      <c r="I15" s="1247"/>
      <c r="J15" s="1194">
        <f t="shared" si="0"/>
        <v>0</v>
      </c>
      <c r="K15" s="1185"/>
      <c r="L15" s="1225"/>
      <c r="M15" s="1228"/>
    </row>
    <row r="16" spans="2:13" ht="15" thickBot="1" x14ac:dyDescent="0.25">
      <c r="B16" s="398"/>
      <c r="C16" s="1248" t="s">
        <v>291</v>
      </c>
      <c r="D16" s="1924"/>
      <c r="E16" s="1925"/>
      <c r="F16" s="1925"/>
      <c r="G16" s="1926"/>
      <c r="H16" s="1249"/>
      <c r="I16" s="1250"/>
      <c r="J16" s="1167"/>
      <c r="K16" s="1185"/>
      <c r="L16" s="1256"/>
      <c r="M16" s="1256"/>
    </row>
    <row r="17" spans="2:13" x14ac:dyDescent="0.2">
      <c r="B17" s="398">
        <v>9</v>
      </c>
      <c r="C17" s="1186"/>
      <c r="D17" s="1164"/>
      <c r="E17" s="1164" t="s">
        <v>16</v>
      </c>
      <c r="F17" s="1200">
        <v>3</v>
      </c>
      <c r="G17" s="896" t="s">
        <v>994</v>
      </c>
      <c r="H17" s="1242"/>
      <c r="I17" s="1243"/>
      <c r="J17" s="1170">
        <f t="shared" si="0"/>
        <v>0</v>
      </c>
      <c r="K17" s="1185"/>
      <c r="L17" s="1223"/>
      <c r="M17" s="1226"/>
    </row>
    <row r="18" spans="2:13" x14ac:dyDescent="0.2">
      <c r="B18" s="398">
        <v>10</v>
      </c>
      <c r="C18" s="1186"/>
      <c r="D18" s="1164"/>
      <c r="E18" s="1164" t="s">
        <v>16</v>
      </c>
      <c r="F18" s="1200">
        <v>3</v>
      </c>
      <c r="G18" s="896" t="s">
        <v>994</v>
      </c>
      <c r="H18" s="1252"/>
      <c r="I18" s="1245"/>
      <c r="J18" s="1170">
        <f t="shared" si="0"/>
        <v>0</v>
      </c>
      <c r="K18" s="1185"/>
      <c r="L18" s="1224"/>
      <c r="M18" s="1227"/>
    </row>
    <row r="19" spans="2:13" x14ac:dyDescent="0.2">
      <c r="B19" s="398">
        <v>11</v>
      </c>
      <c r="C19" s="1186"/>
      <c r="D19" s="1164"/>
      <c r="E19" s="1164" t="s">
        <v>16</v>
      </c>
      <c r="F19" s="1200">
        <v>3</v>
      </c>
      <c r="G19" s="896" t="s">
        <v>994</v>
      </c>
      <c r="H19" s="1252"/>
      <c r="I19" s="1245"/>
      <c r="J19" s="1170">
        <f t="shared" si="0"/>
        <v>0</v>
      </c>
      <c r="K19" s="1185"/>
      <c r="L19" s="1224"/>
      <c r="M19" s="1227"/>
    </row>
    <row r="20" spans="2:13" x14ac:dyDescent="0.2">
      <c r="B20" s="398">
        <v>12</v>
      </c>
      <c r="C20" s="1186"/>
      <c r="D20" s="1164"/>
      <c r="E20" s="1164" t="s">
        <v>16</v>
      </c>
      <c r="F20" s="1200">
        <v>3</v>
      </c>
      <c r="G20" s="896" t="s">
        <v>994</v>
      </c>
      <c r="H20" s="1252"/>
      <c r="I20" s="1245"/>
      <c r="J20" s="1170">
        <f t="shared" si="0"/>
        <v>0</v>
      </c>
      <c r="K20" s="1185"/>
      <c r="L20" s="1224"/>
      <c r="M20" s="1227"/>
    </row>
    <row r="21" spans="2:13" x14ac:dyDescent="0.2">
      <c r="B21" s="398">
        <v>13</v>
      </c>
      <c r="C21" s="1186"/>
      <c r="D21" s="1164"/>
      <c r="E21" s="1164" t="s">
        <v>16</v>
      </c>
      <c r="F21" s="1200">
        <v>3</v>
      </c>
      <c r="G21" s="896" t="s">
        <v>994</v>
      </c>
      <c r="H21" s="1252"/>
      <c r="I21" s="1245"/>
      <c r="J21" s="1170">
        <f t="shared" si="0"/>
        <v>0</v>
      </c>
      <c r="K21" s="1185"/>
      <c r="L21" s="1224"/>
      <c r="M21" s="1227"/>
    </row>
    <row r="22" spans="2:13" s="914" customFormat="1" x14ac:dyDescent="0.2">
      <c r="B22" s="412">
        <v>14</v>
      </c>
      <c r="C22" s="1186"/>
      <c r="D22" s="1164"/>
      <c r="E22" s="1164" t="s">
        <v>16</v>
      </c>
      <c r="F22" s="1200">
        <v>3</v>
      </c>
      <c r="G22" s="414" t="s">
        <v>994</v>
      </c>
      <c r="H22" s="1252"/>
      <c r="I22" s="1245"/>
      <c r="J22" s="1170">
        <f t="shared" si="0"/>
        <v>0</v>
      </c>
      <c r="K22" s="1185"/>
      <c r="L22" s="1224"/>
      <c r="M22" s="1227"/>
    </row>
    <row r="23" spans="2:13" ht="15" thickBot="1" x14ac:dyDescent="0.25">
      <c r="B23" s="402">
        <v>15</v>
      </c>
      <c r="C23" s="1191"/>
      <c r="D23" s="1174"/>
      <c r="E23" s="1174" t="s">
        <v>16</v>
      </c>
      <c r="F23" s="1203">
        <v>3</v>
      </c>
      <c r="G23" s="900" t="s">
        <v>994</v>
      </c>
      <c r="H23" s="1253"/>
      <c r="I23" s="1247"/>
      <c r="J23" s="1194">
        <f t="shared" si="0"/>
        <v>0</v>
      </c>
      <c r="K23" s="1185"/>
      <c r="L23" s="1225"/>
      <c r="M23" s="1228"/>
    </row>
    <row r="24" spans="2:13" x14ac:dyDescent="0.2">
      <c r="B24" s="429"/>
      <c r="C24" s="429"/>
      <c r="D24" s="429"/>
      <c r="E24" s="429"/>
      <c r="F24" s="429"/>
      <c r="G24" s="901"/>
      <c r="H24" s="429"/>
      <c r="I24" s="429"/>
      <c r="J24" s="429"/>
      <c r="K24" s="429"/>
      <c r="L24" s="901"/>
      <c r="M24" s="904"/>
    </row>
    <row r="25" spans="2:13" x14ac:dyDescent="0.2">
      <c r="B25" s="33" t="s">
        <v>23</v>
      </c>
      <c r="C25" s="34"/>
      <c r="D25" s="429"/>
      <c r="E25" s="429"/>
      <c r="F25" s="429"/>
      <c r="G25" s="901"/>
      <c r="H25" s="429"/>
      <c r="I25" s="429"/>
      <c r="J25" s="429"/>
      <c r="K25" s="429"/>
      <c r="L25" s="429"/>
      <c r="M25" s="35"/>
    </row>
    <row r="26" spans="2:13" x14ac:dyDescent="0.2">
      <c r="B26" s="36"/>
      <c r="C26" s="37" t="s">
        <v>24</v>
      </c>
      <c r="D26" s="625"/>
      <c r="E26" s="625"/>
      <c r="F26" s="625"/>
      <c r="G26" s="625"/>
      <c r="H26" s="625"/>
      <c r="I26" s="625"/>
      <c r="J26" s="625"/>
      <c r="K26" s="625"/>
      <c r="L26" s="625"/>
      <c r="M26" s="35"/>
    </row>
    <row r="27" spans="2:13" x14ac:dyDescent="0.2">
      <c r="B27" s="38"/>
      <c r="C27" s="37" t="s">
        <v>25</v>
      </c>
      <c r="D27" s="630"/>
      <c r="E27" s="630"/>
      <c r="F27" s="630"/>
      <c r="G27" s="630"/>
      <c r="H27" s="589"/>
      <c r="I27" s="589"/>
      <c r="J27" s="631"/>
      <c r="K27" s="625"/>
      <c r="L27" s="109"/>
      <c r="M27" s="35"/>
    </row>
    <row r="28" spans="2:13" x14ac:dyDescent="0.2">
      <c r="B28" s="39"/>
      <c r="C28" s="37" t="s">
        <v>26</v>
      </c>
      <c r="D28" s="630"/>
      <c r="E28" s="630"/>
      <c r="F28" s="630"/>
      <c r="G28" s="630"/>
      <c r="H28" s="589"/>
      <c r="I28" s="589"/>
      <c r="J28" s="631"/>
      <c r="K28" s="625"/>
      <c r="L28" s="109"/>
      <c r="M28" s="54"/>
    </row>
    <row r="29" spans="2:13" ht="15.75" x14ac:dyDescent="0.2">
      <c r="B29" s="40"/>
      <c r="C29" s="37" t="s">
        <v>27</v>
      </c>
      <c r="D29" s="630"/>
      <c r="E29" s="630"/>
      <c r="F29" s="630"/>
      <c r="G29" s="630"/>
      <c r="H29" s="589"/>
      <c r="I29" s="589"/>
      <c r="J29" s="631"/>
      <c r="K29" s="625"/>
      <c r="L29" s="109"/>
      <c r="M29" s="42"/>
    </row>
    <row r="30" spans="2:13" ht="15" thickBot="1" x14ac:dyDescent="0.25">
      <c r="B30" s="429"/>
      <c r="C30" s="429"/>
      <c r="D30" s="429"/>
      <c r="E30" s="429"/>
      <c r="F30" s="429"/>
      <c r="G30" s="901"/>
      <c r="H30" s="429"/>
      <c r="I30" s="429"/>
      <c r="J30" s="429"/>
      <c r="K30" s="429"/>
      <c r="L30" s="429"/>
      <c r="M30" s="54"/>
    </row>
    <row r="31" spans="2:13" ht="16.5" thickBot="1" x14ac:dyDescent="0.25">
      <c r="B31" s="415" t="s">
        <v>1271</v>
      </c>
      <c r="C31" s="416"/>
      <c r="D31" s="417"/>
      <c r="E31" s="417"/>
      <c r="F31" s="417"/>
      <c r="G31" s="417"/>
      <c r="H31" s="417"/>
      <c r="I31" s="417"/>
      <c r="J31" s="417"/>
      <c r="K31" s="626"/>
      <c r="L31" s="513"/>
      <c r="M31" s="71"/>
    </row>
    <row r="32" spans="2:13" ht="16.5" thickBot="1" x14ac:dyDescent="0.25">
      <c r="B32" s="42"/>
      <c r="C32" s="43"/>
      <c r="D32" s="44"/>
      <c r="E32" s="44"/>
      <c r="F32" s="44"/>
      <c r="G32" s="44"/>
      <c r="H32" s="44"/>
      <c r="I32" s="44"/>
      <c r="J32" s="44"/>
      <c r="K32" s="44"/>
      <c r="L32" s="513"/>
      <c r="M32" s="54"/>
    </row>
    <row r="33" spans="2:13" ht="30" customHeight="1" thickBot="1" x14ac:dyDescent="0.25">
      <c r="B33" s="1808" t="s">
        <v>956</v>
      </c>
      <c r="C33" s="1809"/>
      <c r="D33" s="1809"/>
      <c r="E33" s="1809"/>
      <c r="F33" s="1809"/>
      <c r="G33" s="1809"/>
      <c r="H33" s="1809"/>
      <c r="I33" s="1809"/>
      <c r="J33" s="1810"/>
      <c r="K33" s="627"/>
      <c r="L33" s="513"/>
      <c r="M33" s="72"/>
    </row>
    <row r="34" spans="2:13" ht="15" customHeight="1" thickBot="1" x14ac:dyDescent="0.25">
      <c r="B34" s="45"/>
      <c r="C34" s="46"/>
      <c r="D34" s="45"/>
      <c r="E34" s="45"/>
      <c r="F34" s="45"/>
      <c r="G34" s="45"/>
      <c r="H34" s="47"/>
      <c r="I34" s="47"/>
      <c r="J34" s="47"/>
      <c r="K34" s="57"/>
      <c r="L34" s="513"/>
      <c r="M34" s="73"/>
    </row>
    <row r="35" spans="2:13" ht="15" customHeight="1" x14ac:dyDescent="0.2">
      <c r="B35" s="48" t="s">
        <v>28</v>
      </c>
      <c r="C35" s="1915" t="s">
        <v>29</v>
      </c>
      <c r="D35" s="1916"/>
      <c r="E35" s="1916"/>
      <c r="F35" s="1916"/>
      <c r="G35" s="1916"/>
      <c r="H35" s="1916"/>
      <c r="I35" s="1916"/>
      <c r="J35" s="1917"/>
      <c r="K35" s="628"/>
      <c r="L35" s="513"/>
      <c r="M35" s="73"/>
    </row>
    <row r="36" spans="2:13" ht="15" customHeight="1" x14ac:dyDescent="0.2">
      <c r="B36" s="153">
        <v>1</v>
      </c>
      <c r="C36" s="1918" t="s">
        <v>957</v>
      </c>
      <c r="D36" s="1919"/>
      <c r="E36" s="1919"/>
      <c r="F36" s="1919"/>
      <c r="G36" s="1919"/>
      <c r="H36" s="1919"/>
      <c r="I36" s="1919"/>
      <c r="J36" s="1920"/>
      <c r="K36" s="629"/>
      <c r="L36" s="513"/>
      <c r="M36" s="73"/>
    </row>
    <row r="37" spans="2:13" ht="15" customHeight="1" x14ac:dyDescent="0.2">
      <c r="B37" s="153">
        <v>2</v>
      </c>
      <c r="C37" s="1918" t="s">
        <v>1433</v>
      </c>
      <c r="D37" s="1919"/>
      <c r="E37" s="1919"/>
      <c r="F37" s="1919"/>
      <c r="G37" s="1919"/>
      <c r="H37" s="1919"/>
      <c r="I37" s="1919"/>
      <c r="J37" s="1920"/>
      <c r="K37" s="629"/>
      <c r="L37" s="513"/>
      <c r="M37" s="73"/>
    </row>
    <row r="38" spans="2:13" ht="15" customHeight="1" x14ac:dyDescent="0.2">
      <c r="B38" s="153">
        <v>3</v>
      </c>
      <c r="C38" s="1918" t="s">
        <v>958</v>
      </c>
      <c r="D38" s="1919"/>
      <c r="E38" s="1919"/>
      <c r="F38" s="1919"/>
      <c r="G38" s="1919"/>
      <c r="H38" s="1919"/>
      <c r="I38" s="1919"/>
      <c r="J38" s="1920"/>
      <c r="K38" s="629"/>
      <c r="L38" s="513"/>
      <c r="M38" s="73"/>
    </row>
    <row r="39" spans="2:13" ht="15" customHeight="1" x14ac:dyDescent="0.2">
      <c r="B39" s="153">
        <v>4</v>
      </c>
      <c r="C39" s="1918" t="s">
        <v>959</v>
      </c>
      <c r="D39" s="1919"/>
      <c r="E39" s="1919"/>
      <c r="F39" s="1919"/>
      <c r="G39" s="1919"/>
      <c r="H39" s="1919"/>
      <c r="I39" s="1919"/>
      <c r="J39" s="1920"/>
      <c r="K39" s="429"/>
      <c r="L39" s="429"/>
      <c r="M39" s="73"/>
    </row>
    <row r="40" spans="2:13" ht="15" customHeight="1" x14ac:dyDescent="0.2">
      <c r="B40" s="153">
        <v>5</v>
      </c>
      <c r="C40" s="1918" t="s">
        <v>960</v>
      </c>
      <c r="D40" s="1919"/>
      <c r="E40" s="1919"/>
      <c r="F40" s="1919"/>
      <c r="G40" s="1919"/>
      <c r="H40" s="1919"/>
      <c r="I40" s="1919"/>
      <c r="J40" s="1920"/>
      <c r="K40" s="429"/>
      <c r="L40" s="429"/>
      <c r="M40" s="73"/>
    </row>
    <row r="41" spans="2:13" ht="15" customHeight="1" x14ac:dyDescent="0.2">
      <c r="B41" s="153">
        <v>6</v>
      </c>
      <c r="C41" s="1918" t="s">
        <v>961</v>
      </c>
      <c r="D41" s="1919"/>
      <c r="E41" s="1919"/>
      <c r="F41" s="1919"/>
      <c r="G41" s="1919"/>
      <c r="H41" s="1919"/>
      <c r="I41" s="1919"/>
      <c r="J41" s="1920"/>
      <c r="K41" s="429"/>
      <c r="L41" s="429"/>
      <c r="M41" s="73"/>
    </row>
    <row r="42" spans="2:13" ht="15" customHeight="1" x14ac:dyDescent="0.2">
      <c r="B42" s="153">
        <v>7</v>
      </c>
      <c r="C42" s="1918" t="s">
        <v>962</v>
      </c>
      <c r="D42" s="1919"/>
      <c r="E42" s="1919"/>
      <c r="F42" s="1919"/>
      <c r="G42" s="1919"/>
      <c r="H42" s="1919"/>
      <c r="I42" s="1919"/>
      <c r="J42" s="1920"/>
      <c r="K42" s="429"/>
      <c r="L42" s="429"/>
      <c r="M42" s="73"/>
    </row>
    <row r="43" spans="2:13" ht="15" customHeight="1" x14ac:dyDescent="0.2">
      <c r="B43" s="153">
        <v>8</v>
      </c>
      <c r="C43" s="1918" t="s">
        <v>963</v>
      </c>
      <c r="D43" s="1919"/>
      <c r="E43" s="1919"/>
      <c r="F43" s="1919"/>
      <c r="G43" s="1919"/>
      <c r="H43" s="1919"/>
      <c r="I43" s="1919"/>
      <c r="J43" s="1920"/>
      <c r="K43" s="429"/>
      <c r="L43" s="429"/>
      <c r="M43" s="73"/>
    </row>
    <row r="44" spans="2:13" ht="15" customHeight="1" x14ac:dyDescent="0.2">
      <c r="B44" s="153">
        <v>9</v>
      </c>
      <c r="C44" s="1918" t="s">
        <v>964</v>
      </c>
      <c r="D44" s="1919"/>
      <c r="E44" s="1919"/>
      <c r="F44" s="1919"/>
      <c r="G44" s="1919"/>
      <c r="H44" s="1919"/>
      <c r="I44" s="1919"/>
      <c r="J44" s="1920"/>
      <c r="K44" s="429"/>
      <c r="L44" s="429"/>
      <c r="M44" s="73"/>
    </row>
    <row r="45" spans="2:13" ht="15" customHeight="1" x14ac:dyDescent="0.2">
      <c r="B45" s="153">
        <v>10</v>
      </c>
      <c r="C45" s="1918" t="s">
        <v>964</v>
      </c>
      <c r="D45" s="1919"/>
      <c r="E45" s="1919"/>
      <c r="F45" s="1919"/>
      <c r="G45" s="1919"/>
      <c r="H45" s="1919"/>
      <c r="I45" s="1919"/>
      <c r="J45" s="1920"/>
      <c r="K45" s="429"/>
      <c r="L45" s="429"/>
      <c r="M45" s="73"/>
    </row>
    <row r="46" spans="2:13" ht="15" customHeight="1" x14ac:dyDescent="0.2">
      <c r="B46" s="153">
        <v>11</v>
      </c>
      <c r="C46" s="1918" t="s">
        <v>964</v>
      </c>
      <c r="D46" s="1919"/>
      <c r="E46" s="1919"/>
      <c r="F46" s="1919"/>
      <c r="G46" s="1919"/>
      <c r="H46" s="1919"/>
      <c r="I46" s="1919"/>
      <c r="J46" s="1920"/>
      <c r="K46" s="429"/>
      <c r="L46" s="429"/>
      <c r="M46" s="73"/>
    </row>
    <row r="47" spans="2:13" ht="15" customHeight="1" x14ac:dyDescent="0.2">
      <c r="B47" s="153">
        <v>12</v>
      </c>
      <c r="C47" s="1918" t="s">
        <v>964</v>
      </c>
      <c r="D47" s="1919"/>
      <c r="E47" s="1919"/>
      <c r="F47" s="1919"/>
      <c r="G47" s="1919"/>
      <c r="H47" s="1919"/>
      <c r="I47" s="1919"/>
      <c r="J47" s="1920"/>
      <c r="K47" s="429"/>
      <c r="L47" s="429"/>
      <c r="M47" s="73"/>
    </row>
    <row r="48" spans="2:13" ht="15" customHeight="1" x14ac:dyDescent="0.2">
      <c r="B48" s="153">
        <v>13</v>
      </c>
      <c r="C48" s="1918" t="s">
        <v>964</v>
      </c>
      <c r="D48" s="1919"/>
      <c r="E48" s="1919"/>
      <c r="F48" s="1919"/>
      <c r="G48" s="1919"/>
      <c r="H48" s="1919"/>
      <c r="I48" s="1919"/>
      <c r="J48" s="1920"/>
      <c r="K48" s="429"/>
      <c r="L48" s="429"/>
      <c r="M48" s="73"/>
    </row>
    <row r="49" spans="2:13" ht="15" customHeight="1" x14ac:dyDescent="0.2">
      <c r="B49" s="153">
        <v>14</v>
      </c>
      <c r="C49" s="1918" t="s">
        <v>964</v>
      </c>
      <c r="D49" s="1919"/>
      <c r="E49" s="1919"/>
      <c r="F49" s="1919"/>
      <c r="G49" s="1919"/>
      <c r="H49" s="1919"/>
      <c r="I49" s="1919"/>
      <c r="J49" s="1920"/>
      <c r="K49" s="429"/>
      <c r="L49" s="429"/>
      <c r="M49" s="73"/>
    </row>
    <row r="50" spans="2:13" ht="15" thickBot="1" x14ac:dyDescent="0.25">
      <c r="B50" s="1400">
        <v>15</v>
      </c>
      <c r="C50" s="1921" t="s">
        <v>964</v>
      </c>
      <c r="D50" s="1922"/>
      <c r="E50" s="1922"/>
      <c r="F50" s="1922"/>
      <c r="G50" s="1922"/>
      <c r="H50" s="1922"/>
      <c r="I50" s="1922"/>
      <c r="J50" s="1923"/>
    </row>
  </sheetData>
  <mergeCells count="19">
    <mergeCell ref="C50:J50"/>
    <mergeCell ref="C42:J42"/>
    <mergeCell ref="D16:G16"/>
    <mergeCell ref="C44:J44"/>
    <mergeCell ref="C45:J45"/>
    <mergeCell ref="C38:J38"/>
    <mergeCell ref="C39:J39"/>
    <mergeCell ref="C40:J40"/>
    <mergeCell ref="C41:J41"/>
    <mergeCell ref="C46:J46"/>
    <mergeCell ref="C47:J47"/>
    <mergeCell ref="C48:J48"/>
    <mergeCell ref="C49:J49"/>
    <mergeCell ref="C43:J43"/>
    <mergeCell ref="B3:C3"/>
    <mergeCell ref="B33:J33"/>
    <mergeCell ref="C35:J35"/>
    <mergeCell ref="C36:J36"/>
    <mergeCell ref="C37:J37"/>
  </mergeCells>
  <pageMargins left="0.70866141732283472" right="0.70866141732283472" top="0.74803149606299213" bottom="0.74803149606299213" header="0.31496062992125984" footer="0.31496062992125984"/>
  <pageSetup paperSize="9" scale="6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M64"/>
  <sheetViews>
    <sheetView zoomScale="80" zoomScaleNormal="80" workbookViewId="0"/>
  </sheetViews>
  <sheetFormatPr defaultColWidth="9.75" defaultRowHeight="14.25" x14ac:dyDescent="0.2"/>
  <cols>
    <col min="1" max="1" width="1.75" style="1261" customWidth="1"/>
    <col min="2" max="2" width="4.75" style="1261" customWidth="1"/>
    <col min="3" max="3" width="74.375" style="1261" bestFit="1" customWidth="1"/>
    <col min="4" max="4" width="11.75" style="1261" customWidth="1"/>
    <col min="5" max="6" width="5.75" style="1261" customWidth="1"/>
    <col min="7" max="7" width="18.625" style="1261" bestFit="1" customWidth="1"/>
    <col min="8" max="10" width="9.75" style="1261"/>
    <col min="11" max="11" width="2.75" style="1261" customWidth="1"/>
    <col min="12" max="12" width="55.5" style="1261" bestFit="1" customWidth="1"/>
    <col min="13" max="13" width="17.375" style="1261" customWidth="1"/>
    <col min="14" max="16384" width="9.75" style="1261"/>
  </cols>
  <sheetData>
    <row r="1" spans="2:13" ht="20.25" x14ac:dyDescent="0.2">
      <c r="B1" s="1257" t="s">
        <v>1315</v>
      </c>
      <c r="C1" s="1257"/>
      <c r="D1" s="1257"/>
      <c r="E1" s="1257"/>
      <c r="F1" s="1257"/>
      <c r="G1" s="1257"/>
      <c r="H1" s="1257"/>
      <c r="I1" s="1257"/>
      <c r="J1" s="1258" t="s">
        <v>0</v>
      </c>
      <c r="K1" s="1259"/>
      <c r="L1" s="1260" t="s">
        <v>1</v>
      </c>
      <c r="M1" s="1260"/>
    </row>
    <row r="2" spans="2:13" ht="15" thickBot="1" x14ac:dyDescent="0.25">
      <c r="B2" s="1185"/>
      <c r="C2" s="1185"/>
      <c r="D2" s="1185"/>
      <c r="E2" s="1185"/>
      <c r="F2" s="1185"/>
      <c r="G2" s="1185"/>
      <c r="H2" s="1185"/>
      <c r="I2" s="1185"/>
      <c r="J2" s="1185"/>
      <c r="K2" s="1185"/>
      <c r="L2" s="1185"/>
      <c r="M2" s="1185"/>
    </row>
    <row r="3" spans="2:13" ht="41.25" thickBot="1" x14ac:dyDescent="0.25">
      <c r="B3" s="1908" t="s">
        <v>2</v>
      </c>
      <c r="C3" s="1909"/>
      <c r="D3" s="1262" t="s">
        <v>3</v>
      </c>
      <c r="E3" s="1263" t="s">
        <v>4</v>
      </c>
      <c r="F3" s="1292" t="s">
        <v>5</v>
      </c>
      <c r="G3" s="1264" t="s">
        <v>327</v>
      </c>
      <c r="H3" s="1265" t="s">
        <v>44</v>
      </c>
      <c r="I3" s="1262" t="s">
        <v>286</v>
      </c>
      <c r="J3" s="1266" t="s">
        <v>903</v>
      </c>
      <c r="K3" s="1185"/>
      <c r="L3" s="833" t="s">
        <v>839</v>
      </c>
      <c r="M3" s="866" t="s">
        <v>14</v>
      </c>
    </row>
    <row r="4" spans="2:13" ht="15" thickBot="1" x14ac:dyDescent="0.25">
      <c r="B4" s="1185"/>
      <c r="C4" s="1185"/>
      <c r="D4" s="1185"/>
      <c r="E4" s="1185"/>
      <c r="F4" s="1185"/>
      <c r="G4" s="1185"/>
      <c r="H4" s="1185"/>
      <c r="I4" s="1185"/>
      <c r="J4" s="1185"/>
      <c r="K4" s="1185"/>
      <c r="L4" s="1185"/>
      <c r="M4" s="1185"/>
    </row>
    <row r="5" spans="2:13" ht="15" thickBot="1" x14ac:dyDescent="0.25">
      <c r="B5" s="1279" t="s">
        <v>15</v>
      </c>
      <c r="C5" s="1180" t="s">
        <v>924</v>
      </c>
      <c r="D5" s="1185"/>
      <c r="E5" s="1185"/>
      <c r="F5" s="1185"/>
      <c r="G5" s="1185"/>
      <c r="H5" s="1185"/>
      <c r="I5" s="1185"/>
      <c r="J5" s="1185"/>
      <c r="K5" s="1185"/>
      <c r="L5" s="1185"/>
      <c r="M5" s="1185"/>
    </row>
    <row r="6" spans="2:13" x14ac:dyDescent="0.2">
      <c r="B6" s="1195">
        <v>1</v>
      </c>
      <c r="C6" s="1181" t="s">
        <v>1210</v>
      </c>
      <c r="D6" s="1159"/>
      <c r="E6" s="1159" t="s">
        <v>16</v>
      </c>
      <c r="F6" s="1197">
        <v>3</v>
      </c>
      <c r="G6" s="1160" t="s">
        <v>992</v>
      </c>
      <c r="H6" s="1182"/>
      <c r="I6" s="1183"/>
      <c r="J6" s="1184">
        <f>I6+H6</f>
        <v>0</v>
      </c>
      <c r="K6" s="1185"/>
      <c r="L6" s="1314"/>
      <c r="M6" s="1226"/>
    </row>
    <row r="7" spans="2:13" x14ac:dyDescent="0.2">
      <c r="B7" s="1199">
        <v>2</v>
      </c>
      <c r="C7" s="1186" t="s">
        <v>925</v>
      </c>
      <c r="D7" s="1164"/>
      <c r="E7" s="1164" t="s">
        <v>16</v>
      </c>
      <c r="F7" s="1200">
        <v>3</v>
      </c>
      <c r="G7" s="1165" t="s">
        <v>992</v>
      </c>
      <c r="H7" s="1231"/>
      <c r="I7" s="1187"/>
      <c r="J7" s="1188">
        <f>SUM(H7:I7)</f>
        <v>0</v>
      </c>
      <c r="K7" s="1185"/>
      <c r="L7" s="1315"/>
      <c r="M7" s="1227"/>
    </row>
    <row r="8" spans="2:13" x14ac:dyDescent="0.2">
      <c r="B8" s="1199">
        <v>3</v>
      </c>
      <c r="C8" s="1186" t="s">
        <v>1211</v>
      </c>
      <c r="D8" s="1164"/>
      <c r="E8" s="1164" t="s">
        <v>16</v>
      </c>
      <c r="F8" s="1200">
        <v>3</v>
      </c>
      <c r="G8" s="1165" t="s">
        <v>992</v>
      </c>
      <c r="H8" s="1231"/>
      <c r="I8" s="1187"/>
      <c r="J8" s="1188">
        <f>SUM(H8:I8)</f>
        <v>0</v>
      </c>
      <c r="K8" s="1185"/>
      <c r="L8" s="1315"/>
      <c r="M8" s="1227"/>
    </row>
    <row r="9" spans="2:13" x14ac:dyDescent="0.2">
      <c r="B9" s="1199">
        <v>4</v>
      </c>
      <c r="C9" s="1186" t="s">
        <v>1212</v>
      </c>
      <c r="D9" s="1164"/>
      <c r="E9" s="1164" t="s">
        <v>191</v>
      </c>
      <c r="F9" s="1200">
        <v>3</v>
      </c>
      <c r="G9" s="1229" t="s">
        <v>501</v>
      </c>
      <c r="H9" s="1189"/>
      <c r="I9" s="1190"/>
      <c r="J9" s="1188">
        <f>MAX(H9:I9)</f>
        <v>0</v>
      </c>
      <c r="K9" s="1185"/>
      <c r="L9" s="1315"/>
      <c r="M9" s="1227"/>
    </row>
    <row r="10" spans="2:13" x14ac:dyDescent="0.2">
      <c r="B10" s="1199">
        <v>5</v>
      </c>
      <c r="C10" s="1186" t="s">
        <v>1213</v>
      </c>
      <c r="D10" s="1164"/>
      <c r="E10" s="1164" t="s">
        <v>191</v>
      </c>
      <c r="F10" s="1200">
        <v>3</v>
      </c>
      <c r="G10" s="1229" t="s">
        <v>501</v>
      </c>
      <c r="H10" s="1231"/>
      <c r="I10" s="1187"/>
      <c r="J10" s="1188">
        <f>MAX(H10:I10)</f>
        <v>0</v>
      </c>
      <c r="K10" s="1185"/>
      <c r="L10" s="1315"/>
      <c r="M10" s="1227"/>
    </row>
    <row r="11" spans="2:13" ht="15" thickBot="1" x14ac:dyDescent="0.25">
      <c r="B11" s="1202">
        <v>6</v>
      </c>
      <c r="C11" s="1191" t="s">
        <v>1214</v>
      </c>
      <c r="D11" s="1174"/>
      <c r="E11" s="1174" t="s">
        <v>191</v>
      </c>
      <c r="F11" s="1203">
        <v>3</v>
      </c>
      <c r="G11" s="1230" t="s">
        <v>501</v>
      </c>
      <c r="H11" s="1192"/>
      <c r="I11" s="1193"/>
      <c r="J11" s="1194">
        <f>MAX(H11:I11)</f>
        <v>0</v>
      </c>
      <c r="K11" s="1185"/>
      <c r="L11" s="1316"/>
      <c r="M11" s="1228"/>
    </row>
    <row r="12" spans="2:13" ht="15" thickBot="1" x14ac:dyDescent="0.25"/>
    <row r="13" spans="2:13" ht="15" thickBot="1" x14ac:dyDescent="0.25">
      <c r="B13" s="1279" t="s">
        <v>17</v>
      </c>
      <c r="C13" s="1180" t="s">
        <v>923</v>
      </c>
      <c r="D13" s="1185"/>
      <c r="E13" s="1185"/>
      <c r="F13" s="1185"/>
      <c r="G13" s="1185"/>
      <c r="H13" s="1185"/>
      <c r="I13" s="1185"/>
      <c r="J13" s="1185"/>
      <c r="K13" s="1185"/>
      <c r="L13" s="1185"/>
      <c r="M13" s="1185"/>
    </row>
    <row r="14" spans="2:13" x14ac:dyDescent="0.2">
      <c r="B14" s="1195">
        <v>7</v>
      </c>
      <c r="C14" s="1196" t="s">
        <v>1217</v>
      </c>
      <c r="D14" s="1159"/>
      <c r="E14" s="1159" t="s">
        <v>16</v>
      </c>
      <c r="F14" s="1197">
        <v>4</v>
      </c>
      <c r="G14" s="1160" t="s">
        <v>992</v>
      </c>
      <c r="H14" s="1182"/>
      <c r="I14" s="1183"/>
      <c r="J14" s="1198">
        <f>I14+H14</f>
        <v>0</v>
      </c>
      <c r="K14" s="1185"/>
      <c r="L14" s="1314"/>
      <c r="M14" s="1226" t="s">
        <v>926</v>
      </c>
    </row>
    <row r="15" spans="2:13" x14ac:dyDescent="0.2">
      <c r="B15" s="1199">
        <v>8</v>
      </c>
      <c r="C15" s="1186" t="s">
        <v>1215</v>
      </c>
      <c r="D15" s="1164"/>
      <c r="E15" s="1164" t="s">
        <v>16</v>
      </c>
      <c r="F15" s="1200">
        <v>4</v>
      </c>
      <c r="G15" s="1165" t="s">
        <v>992</v>
      </c>
      <c r="H15" s="1189"/>
      <c r="I15" s="1190"/>
      <c r="J15" s="1201">
        <f>I15+H15</f>
        <v>0</v>
      </c>
      <c r="K15" s="1185"/>
      <c r="L15" s="1315"/>
      <c r="M15" s="1227" t="s">
        <v>926</v>
      </c>
    </row>
    <row r="16" spans="2:13" ht="15" thickBot="1" x14ac:dyDescent="0.25">
      <c r="B16" s="1202">
        <v>9</v>
      </c>
      <c r="C16" s="1191" t="s">
        <v>927</v>
      </c>
      <c r="D16" s="1174"/>
      <c r="E16" s="1174" t="s">
        <v>16</v>
      </c>
      <c r="F16" s="1203">
        <v>4</v>
      </c>
      <c r="G16" s="1175" t="s">
        <v>992</v>
      </c>
      <c r="H16" s="1222" t="e">
        <f>(H14+H15)/H9*1000</f>
        <v>#DIV/0!</v>
      </c>
      <c r="I16" s="1217" t="e">
        <f>(I14+I15)/I9*1000</f>
        <v>#DIV/0!</v>
      </c>
      <c r="J16" s="1204" t="e">
        <f>I16+H16</f>
        <v>#DIV/0!</v>
      </c>
      <c r="K16" s="1185"/>
      <c r="L16" s="1316"/>
      <c r="M16" s="1228" t="s">
        <v>926</v>
      </c>
    </row>
    <row r="17" spans="2:13" ht="15" thickBot="1" x14ac:dyDescent="0.25">
      <c r="B17" s="1185"/>
      <c r="C17" s="1185"/>
      <c r="D17" s="1185"/>
      <c r="E17" s="1185"/>
      <c r="F17" s="1185"/>
      <c r="G17" s="1185"/>
      <c r="H17" s="1185"/>
      <c r="I17" s="1185"/>
      <c r="J17" s="1185"/>
      <c r="K17" s="1185"/>
      <c r="L17" s="1185"/>
      <c r="M17" s="1185"/>
    </row>
    <row r="18" spans="2:13" ht="15" thickBot="1" x14ac:dyDescent="0.25">
      <c r="B18" s="1279" t="s">
        <v>18</v>
      </c>
      <c r="C18" s="1180" t="s">
        <v>314</v>
      </c>
      <c r="D18" s="1185"/>
      <c r="E18" s="1185"/>
      <c r="F18" s="1185"/>
      <c r="G18" s="1185"/>
      <c r="H18" s="1185"/>
      <c r="I18" s="1185"/>
      <c r="J18" s="1185"/>
      <c r="K18" s="1185"/>
      <c r="L18" s="1185"/>
      <c r="M18" s="1185"/>
    </row>
    <row r="19" spans="2:13" x14ac:dyDescent="0.2">
      <c r="B19" s="1195">
        <v>10</v>
      </c>
      <c r="C19" s="1181" t="s">
        <v>928</v>
      </c>
      <c r="D19" s="1159"/>
      <c r="E19" s="1159" t="s">
        <v>185</v>
      </c>
      <c r="F19" s="1197">
        <v>3</v>
      </c>
      <c r="G19" s="1232" t="s">
        <v>501</v>
      </c>
      <c r="H19" s="1218"/>
      <c r="I19" s="1205"/>
      <c r="J19" s="1206"/>
      <c r="K19" s="1185"/>
      <c r="L19" s="1314"/>
      <c r="M19" s="1226"/>
    </row>
    <row r="20" spans="2:13" x14ac:dyDescent="0.2">
      <c r="B20" s="1310">
        <v>11</v>
      </c>
      <c r="C20" s="1208" t="s">
        <v>929</v>
      </c>
      <c r="D20" s="1311"/>
      <c r="E20" s="1311" t="s">
        <v>16</v>
      </c>
      <c r="F20" s="1312">
        <v>3</v>
      </c>
      <c r="G20" s="1309" t="s">
        <v>992</v>
      </c>
      <c r="H20" s="1313"/>
      <c r="I20" s="1206"/>
      <c r="J20" s="1206"/>
      <c r="K20" s="1185"/>
      <c r="L20" s="1315"/>
      <c r="M20" s="1227"/>
    </row>
    <row r="21" spans="2:13" ht="15" thickBot="1" x14ac:dyDescent="0.25">
      <c r="B21" s="1202">
        <v>12</v>
      </c>
      <c r="C21" s="1191" t="s">
        <v>316</v>
      </c>
      <c r="D21" s="1174"/>
      <c r="E21" s="1174" t="s">
        <v>315</v>
      </c>
      <c r="F21" s="1203">
        <v>2</v>
      </c>
      <c r="G21" s="1175" t="s">
        <v>992</v>
      </c>
      <c r="H21" s="1219" t="e">
        <f>H20/(H19*0.365)</f>
        <v>#DIV/0!</v>
      </c>
      <c r="I21" s="1207"/>
      <c r="J21" s="1207"/>
      <c r="K21" s="1185"/>
      <c r="L21" s="1316"/>
      <c r="M21" s="1228"/>
    </row>
    <row r="22" spans="2:13" ht="15" thickBot="1" x14ac:dyDescent="0.25">
      <c r="B22" s="1303"/>
      <c r="C22" s="1304"/>
      <c r="D22" s="1305"/>
      <c r="E22" s="1305"/>
      <c r="F22" s="1305"/>
      <c r="G22" s="1305"/>
      <c r="H22" s="1306"/>
      <c r="I22" s="1306"/>
      <c r="J22" s="1307"/>
      <c r="K22" s="1283"/>
      <c r="L22" s="1251"/>
      <c r="M22" s="1251"/>
    </row>
    <row r="23" spans="2:13" ht="15" thickBot="1" x14ac:dyDescent="0.25">
      <c r="B23" s="1267" t="s">
        <v>20</v>
      </c>
      <c r="C23" s="1179" t="s">
        <v>1216</v>
      </c>
      <c r="D23" s="1185"/>
      <c r="E23" s="1185"/>
      <c r="F23" s="1185"/>
      <c r="G23" s="1185"/>
      <c r="H23" s="1185"/>
      <c r="I23" s="1185"/>
      <c r="J23" s="1185"/>
      <c r="K23" s="1185"/>
      <c r="L23" s="1185"/>
      <c r="M23" s="1185"/>
    </row>
    <row r="24" spans="2:13" x14ac:dyDescent="0.2">
      <c r="B24" s="1199">
        <v>13</v>
      </c>
      <c r="C24" s="1186" t="s">
        <v>934</v>
      </c>
      <c r="D24" s="1159"/>
      <c r="E24" s="1159" t="s">
        <v>315</v>
      </c>
      <c r="F24" s="1197">
        <v>2</v>
      </c>
      <c r="G24" s="1160" t="s">
        <v>992</v>
      </c>
      <c r="H24" s="1220" t="e">
        <f>H6/H9*1000</f>
        <v>#DIV/0!</v>
      </c>
      <c r="I24" s="1214" t="e">
        <f>I6/I9*1000</f>
        <v>#DIV/0!</v>
      </c>
      <c r="J24" s="1198" t="e">
        <f>I24+H24</f>
        <v>#DIV/0!</v>
      </c>
      <c r="K24" s="1185"/>
      <c r="L24" s="1314" t="s">
        <v>966</v>
      </c>
      <c r="M24" s="1226"/>
    </row>
    <row r="25" spans="2:13" x14ac:dyDescent="0.2">
      <c r="B25" s="1199">
        <v>14</v>
      </c>
      <c r="C25" s="1186" t="s">
        <v>935</v>
      </c>
      <c r="D25" s="1164"/>
      <c r="E25" s="1164" t="s">
        <v>315</v>
      </c>
      <c r="F25" s="1200">
        <v>2</v>
      </c>
      <c r="G25" s="1165" t="s">
        <v>992</v>
      </c>
      <c r="H25" s="1221" t="e">
        <f>H7/H10*1000</f>
        <v>#DIV/0!</v>
      </c>
      <c r="I25" s="1209" t="e">
        <f>I7/I14*1000</f>
        <v>#DIV/0!</v>
      </c>
      <c r="J25" s="1216" t="e">
        <f>I25+H25</f>
        <v>#DIV/0!</v>
      </c>
      <c r="K25" s="1185"/>
      <c r="L25" s="1315" t="s">
        <v>967</v>
      </c>
      <c r="M25" s="1227"/>
    </row>
    <row r="26" spans="2:13" x14ac:dyDescent="0.2">
      <c r="B26" s="1210">
        <v>15</v>
      </c>
      <c r="C26" s="1211" t="s">
        <v>930</v>
      </c>
      <c r="D26" s="1212"/>
      <c r="E26" s="1164" t="s">
        <v>315</v>
      </c>
      <c r="F26" s="1308">
        <v>2</v>
      </c>
      <c r="G26" s="1213" t="s">
        <v>992</v>
      </c>
      <c r="H26" s="1221" t="e">
        <f>H8/H11*1000</f>
        <v>#DIV/0!</v>
      </c>
      <c r="I26" s="1209" t="e">
        <f>I8/I11*1000</f>
        <v>#DIV/0!</v>
      </c>
      <c r="J26" s="1216" t="e">
        <f>H26+I26</f>
        <v>#DIV/0!</v>
      </c>
      <c r="K26" s="1185"/>
      <c r="L26" s="1315" t="s">
        <v>968</v>
      </c>
      <c r="M26" s="1227"/>
    </row>
    <row r="27" spans="2:13" ht="15" thickBot="1" x14ac:dyDescent="0.25">
      <c r="B27" s="1202">
        <v>16</v>
      </c>
      <c r="C27" s="1191" t="s">
        <v>931</v>
      </c>
      <c r="D27" s="1174"/>
      <c r="E27" s="1174" t="s">
        <v>315</v>
      </c>
      <c r="F27" s="1203">
        <v>2</v>
      </c>
      <c r="G27" s="1175" t="s">
        <v>992</v>
      </c>
      <c r="H27" s="1222" t="e">
        <f>(H6-H7-H8)/(H9-H10-H11)*1000</f>
        <v>#DIV/0!</v>
      </c>
      <c r="I27" s="1217" t="e">
        <f>(I6-I7-I8)/(I9-I10-I11)*1000</f>
        <v>#DIV/0!</v>
      </c>
      <c r="J27" s="1204" t="e">
        <f>H27+I27</f>
        <v>#DIV/0!</v>
      </c>
      <c r="K27" s="1185"/>
      <c r="L27" s="1316" t="s">
        <v>965</v>
      </c>
      <c r="M27" s="1228"/>
    </row>
    <row r="28" spans="2:13" ht="15" thickBot="1" x14ac:dyDescent="0.25">
      <c r="B28" s="1185"/>
      <c r="C28" s="1185"/>
      <c r="D28" s="1185"/>
      <c r="E28" s="1185"/>
      <c r="F28" s="1185"/>
      <c r="G28" s="1185"/>
      <c r="H28" s="1185"/>
      <c r="I28" s="1185"/>
      <c r="J28" s="1185"/>
      <c r="K28" s="1185"/>
      <c r="L28" s="1185"/>
      <c r="M28" s="1185"/>
    </row>
    <row r="29" spans="2:13" ht="15" thickBot="1" x14ac:dyDescent="0.25">
      <c r="B29" s="1267" t="s">
        <v>21</v>
      </c>
      <c r="C29" s="1179" t="s">
        <v>922</v>
      </c>
      <c r="D29" s="1185"/>
      <c r="E29" s="1185"/>
      <c r="F29" s="1185"/>
      <c r="G29" s="1185"/>
      <c r="H29" s="1185"/>
      <c r="I29" s="1185"/>
      <c r="J29" s="1185"/>
      <c r="K29" s="1185"/>
      <c r="L29" s="1185"/>
      <c r="M29" s="1185"/>
    </row>
    <row r="30" spans="2:13" x14ac:dyDescent="0.2">
      <c r="B30" s="1199">
        <v>17</v>
      </c>
      <c r="C30" s="1186" t="s">
        <v>932</v>
      </c>
      <c r="D30" s="1159"/>
      <c r="E30" s="1159" t="s">
        <v>315</v>
      </c>
      <c r="F30" s="1197">
        <v>2</v>
      </c>
      <c r="G30" s="1160" t="s">
        <v>992</v>
      </c>
      <c r="H30" s="1220" t="e">
        <f>H24+H$16</f>
        <v>#DIV/0!</v>
      </c>
      <c r="I30" s="1214" t="e">
        <f t="shared" ref="I30:I33" si="0">I24+I$16</f>
        <v>#DIV/0!</v>
      </c>
      <c r="J30" s="1215" t="e">
        <f t="shared" ref="J30:J33" si="1">H30+I30</f>
        <v>#DIV/0!</v>
      </c>
      <c r="K30" s="1185"/>
      <c r="L30" s="1314" t="s">
        <v>969</v>
      </c>
      <c r="M30" s="1226"/>
    </row>
    <row r="31" spans="2:13" x14ac:dyDescent="0.2">
      <c r="B31" s="1199">
        <v>18</v>
      </c>
      <c r="C31" s="1186" t="s">
        <v>936</v>
      </c>
      <c r="D31" s="1164"/>
      <c r="E31" s="1164" t="s">
        <v>315</v>
      </c>
      <c r="F31" s="1200">
        <v>2</v>
      </c>
      <c r="G31" s="1165" t="s">
        <v>992</v>
      </c>
      <c r="H31" s="1221" t="e">
        <f t="shared" ref="H31:H33" si="2">H25+H$16</f>
        <v>#DIV/0!</v>
      </c>
      <c r="I31" s="1209" t="e">
        <f t="shared" si="0"/>
        <v>#DIV/0!</v>
      </c>
      <c r="J31" s="1216" t="e">
        <f t="shared" si="1"/>
        <v>#DIV/0!</v>
      </c>
      <c r="K31" s="1185"/>
      <c r="L31" s="1315" t="s">
        <v>970</v>
      </c>
      <c r="M31" s="1227"/>
    </row>
    <row r="32" spans="2:13" x14ac:dyDescent="0.2">
      <c r="B32" s="1199">
        <v>19</v>
      </c>
      <c r="C32" s="1211" t="s">
        <v>933</v>
      </c>
      <c r="D32" s="1164"/>
      <c r="E32" s="1164" t="s">
        <v>315</v>
      </c>
      <c r="F32" s="1200">
        <v>2</v>
      </c>
      <c r="G32" s="1165" t="s">
        <v>992</v>
      </c>
      <c r="H32" s="1221" t="e">
        <f t="shared" si="2"/>
        <v>#DIV/0!</v>
      </c>
      <c r="I32" s="1209" t="e">
        <f t="shared" si="0"/>
        <v>#DIV/0!</v>
      </c>
      <c r="J32" s="1216" t="e">
        <f t="shared" si="1"/>
        <v>#DIV/0!</v>
      </c>
      <c r="K32" s="1185"/>
      <c r="L32" s="1315" t="s">
        <v>971</v>
      </c>
      <c r="M32" s="1227"/>
    </row>
    <row r="33" spans="2:13" ht="15" thickBot="1" x14ac:dyDescent="0.25">
      <c r="B33" s="1202">
        <v>20</v>
      </c>
      <c r="C33" s="1191" t="s">
        <v>937</v>
      </c>
      <c r="D33" s="1174"/>
      <c r="E33" s="1174" t="s">
        <v>315</v>
      </c>
      <c r="F33" s="1203">
        <v>2</v>
      </c>
      <c r="G33" s="1175" t="s">
        <v>992</v>
      </c>
      <c r="H33" s="1222" t="e">
        <f t="shared" si="2"/>
        <v>#DIV/0!</v>
      </c>
      <c r="I33" s="1217" t="e">
        <f t="shared" si="0"/>
        <v>#DIV/0!</v>
      </c>
      <c r="J33" s="1204" t="e">
        <f t="shared" si="1"/>
        <v>#DIV/0!</v>
      </c>
      <c r="K33" s="1185"/>
      <c r="L33" s="1316" t="s">
        <v>972</v>
      </c>
      <c r="M33" s="1228"/>
    </row>
    <row r="34" spans="2:13" x14ac:dyDescent="0.2">
      <c r="B34" s="1185"/>
      <c r="C34" s="1185"/>
      <c r="D34" s="1185"/>
      <c r="E34" s="1185"/>
      <c r="F34" s="1185"/>
      <c r="G34" s="1185"/>
      <c r="H34" s="1185"/>
      <c r="I34" s="1185"/>
      <c r="J34" s="1185"/>
      <c r="K34" s="1185"/>
      <c r="L34" s="1185"/>
      <c r="M34" s="909"/>
    </row>
    <row r="35" spans="2:13" ht="15.75" x14ac:dyDescent="0.3">
      <c r="B35" s="36"/>
      <c r="C35" s="37" t="s">
        <v>24</v>
      </c>
      <c r="D35" s="447"/>
      <c r="E35" s="447"/>
      <c r="F35" s="447"/>
      <c r="G35" s="447"/>
      <c r="H35" s="447"/>
      <c r="I35" s="447"/>
      <c r="J35" s="447"/>
      <c r="K35" s="447"/>
      <c r="L35" s="1285"/>
      <c r="M35" s="910"/>
    </row>
    <row r="36" spans="2:13" ht="15.75" x14ac:dyDescent="0.3">
      <c r="B36" s="38"/>
      <c r="C36" s="37" t="s">
        <v>25</v>
      </c>
      <c r="D36" s="447"/>
      <c r="E36" s="447"/>
      <c r="F36" s="447"/>
      <c r="G36" s="447"/>
      <c r="H36" s="447"/>
      <c r="I36" s="447"/>
      <c r="J36" s="447"/>
      <c r="K36" s="447"/>
      <c r="L36" s="1285"/>
      <c r="M36" s="72"/>
    </row>
    <row r="37" spans="2:13" ht="15" customHeight="1" x14ac:dyDescent="0.3">
      <c r="B37" s="39"/>
      <c r="C37" s="37" t="s">
        <v>26</v>
      </c>
      <c r="D37" s="447"/>
      <c r="E37" s="447"/>
      <c r="F37" s="447"/>
      <c r="G37" s="447"/>
      <c r="H37" s="447"/>
      <c r="I37" s="447"/>
      <c r="J37" s="447"/>
      <c r="K37" s="447"/>
      <c r="L37" s="1285"/>
      <c r="M37" s="73"/>
    </row>
    <row r="38" spans="2:13" ht="15" customHeight="1" x14ac:dyDescent="0.3">
      <c r="B38" s="40"/>
      <c r="C38" s="37" t="s">
        <v>27</v>
      </c>
      <c r="D38" s="447"/>
      <c r="E38" s="447"/>
      <c r="F38" s="447"/>
      <c r="G38" s="447"/>
      <c r="H38" s="447"/>
      <c r="I38" s="447"/>
      <c r="J38" s="447"/>
      <c r="K38" s="447"/>
      <c r="L38" s="1285"/>
      <c r="M38" s="73"/>
    </row>
    <row r="39" spans="2:13" ht="15" customHeight="1" thickBot="1" x14ac:dyDescent="0.35">
      <c r="B39" s="633"/>
      <c r="C39" s="448"/>
      <c r="D39" s="447"/>
      <c r="E39" s="447"/>
      <c r="F39" s="447"/>
      <c r="G39" s="447"/>
      <c r="H39" s="447"/>
      <c r="I39" s="447"/>
      <c r="J39" s="447"/>
      <c r="K39" s="447"/>
      <c r="L39" s="1285"/>
      <c r="M39" s="73"/>
    </row>
    <row r="40" spans="2:13" ht="15" customHeight="1" thickBot="1" x14ac:dyDescent="0.25">
      <c r="B40" s="1927" t="s">
        <v>1436</v>
      </c>
      <c r="C40" s="1928"/>
      <c r="D40" s="1928"/>
      <c r="E40" s="1928"/>
      <c r="F40" s="1928"/>
      <c r="G40" s="1928"/>
      <c r="H40" s="1928"/>
      <c r="I40" s="1928"/>
      <c r="J40" s="1929"/>
      <c r="K40" s="44"/>
      <c r="L40" s="1285"/>
      <c r="M40" s="73"/>
    </row>
    <row r="41" spans="2:13" ht="15" customHeight="1" thickBot="1" x14ac:dyDescent="0.25">
      <c r="B41" s="1284"/>
      <c r="C41" s="43"/>
      <c r="D41" s="44"/>
      <c r="E41" s="44"/>
      <c r="F41" s="44"/>
      <c r="G41" s="44"/>
      <c r="H41" s="44"/>
      <c r="I41" s="44"/>
      <c r="J41" s="44"/>
      <c r="K41" s="44"/>
      <c r="L41" s="1285"/>
      <c r="M41" s="73"/>
    </row>
    <row r="42" spans="2:13" ht="30" customHeight="1" thickBot="1" x14ac:dyDescent="0.25">
      <c r="B42" s="1930" t="s">
        <v>950</v>
      </c>
      <c r="C42" s="1931"/>
      <c r="D42" s="1931"/>
      <c r="E42" s="1931"/>
      <c r="F42" s="1931"/>
      <c r="G42" s="1931"/>
      <c r="H42" s="1931"/>
      <c r="I42" s="1931"/>
      <c r="J42" s="1932"/>
      <c r="K42" s="1288"/>
      <c r="L42" s="1285"/>
      <c r="M42" s="73"/>
    </row>
    <row r="43" spans="2:13" ht="15" customHeight="1" thickBot="1" x14ac:dyDescent="0.25">
      <c r="B43" s="45"/>
      <c r="C43" s="46"/>
      <c r="D43" s="45"/>
      <c r="E43" s="45"/>
      <c r="F43" s="45"/>
      <c r="G43" s="45"/>
      <c r="H43" s="1289"/>
      <c r="I43" s="1289"/>
      <c r="J43" s="1289"/>
      <c r="K43" s="1290"/>
      <c r="L43" s="1285"/>
      <c r="M43" s="73"/>
    </row>
    <row r="44" spans="2:13" ht="15" customHeight="1" x14ac:dyDescent="0.2">
      <c r="B44" s="48" t="s">
        <v>28</v>
      </c>
      <c r="C44" s="1811" t="s">
        <v>29</v>
      </c>
      <c r="D44" s="1811"/>
      <c r="E44" s="1811"/>
      <c r="F44" s="1811"/>
      <c r="G44" s="1811"/>
      <c r="H44" s="1811"/>
      <c r="I44" s="1811"/>
      <c r="J44" s="1812"/>
      <c r="K44" s="72"/>
      <c r="L44" s="1285"/>
      <c r="M44" s="73"/>
    </row>
    <row r="45" spans="2:13" ht="30" customHeight="1" x14ac:dyDescent="0.2">
      <c r="B45" s="153">
        <v>1</v>
      </c>
      <c r="C45" s="1797" t="s">
        <v>1529</v>
      </c>
      <c r="D45" s="1797"/>
      <c r="E45" s="1797"/>
      <c r="F45" s="1797"/>
      <c r="G45" s="1797"/>
      <c r="H45" s="1797"/>
      <c r="I45" s="1797"/>
      <c r="J45" s="1798"/>
      <c r="K45" s="632"/>
      <c r="L45" s="1285"/>
      <c r="M45" s="73"/>
    </row>
    <row r="46" spans="2:13" ht="30" customHeight="1" x14ac:dyDescent="0.2">
      <c r="B46" s="153">
        <v>2</v>
      </c>
      <c r="C46" s="1797" t="s">
        <v>1530</v>
      </c>
      <c r="D46" s="1797"/>
      <c r="E46" s="1797"/>
      <c r="F46" s="1797"/>
      <c r="G46" s="1797"/>
      <c r="H46" s="1797"/>
      <c r="I46" s="1797"/>
      <c r="J46" s="1798"/>
      <c r="K46" s="632"/>
      <c r="L46" s="1285"/>
      <c r="M46" s="73"/>
    </row>
    <row r="47" spans="2:13" ht="30" customHeight="1" x14ac:dyDescent="0.2">
      <c r="B47" s="153">
        <v>3</v>
      </c>
      <c r="C47" s="1797" t="s">
        <v>1222</v>
      </c>
      <c r="D47" s="1797"/>
      <c r="E47" s="1797"/>
      <c r="F47" s="1797"/>
      <c r="G47" s="1797"/>
      <c r="H47" s="1797"/>
      <c r="I47" s="1797"/>
      <c r="J47" s="1798"/>
      <c r="K47" s="632"/>
      <c r="L47" s="1285"/>
      <c r="M47" s="73"/>
    </row>
    <row r="48" spans="2:13" ht="15" customHeight="1" x14ac:dyDescent="0.2">
      <c r="B48" s="153">
        <v>4</v>
      </c>
      <c r="C48" s="1797" t="s">
        <v>1218</v>
      </c>
      <c r="D48" s="1797"/>
      <c r="E48" s="1797"/>
      <c r="F48" s="1797"/>
      <c r="G48" s="1797"/>
      <c r="H48" s="1797"/>
      <c r="I48" s="1797"/>
      <c r="J48" s="1798"/>
      <c r="K48" s="1185"/>
      <c r="L48" s="1185"/>
      <c r="M48" s="73"/>
    </row>
    <row r="49" spans="2:13" ht="15" customHeight="1" x14ac:dyDescent="0.2">
      <c r="B49" s="153">
        <v>5</v>
      </c>
      <c r="C49" s="1797" t="s">
        <v>1219</v>
      </c>
      <c r="D49" s="1797"/>
      <c r="E49" s="1797"/>
      <c r="F49" s="1797"/>
      <c r="G49" s="1797"/>
      <c r="H49" s="1797"/>
      <c r="I49" s="1797"/>
      <c r="J49" s="1798"/>
      <c r="K49" s="1185"/>
      <c r="L49" s="1185"/>
      <c r="M49" s="73"/>
    </row>
    <row r="50" spans="2:13" ht="15" customHeight="1" x14ac:dyDescent="0.2">
      <c r="B50" s="153">
        <v>6</v>
      </c>
      <c r="C50" s="1797" t="s">
        <v>1220</v>
      </c>
      <c r="D50" s="1797"/>
      <c r="E50" s="1797"/>
      <c r="F50" s="1797"/>
      <c r="G50" s="1797"/>
      <c r="H50" s="1797"/>
      <c r="I50" s="1797"/>
      <c r="J50" s="1798"/>
      <c r="K50" s="1185"/>
      <c r="L50" s="1185"/>
      <c r="M50" s="73"/>
    </row>
    <row r="51" spans="2:13" ht="90" customHeight="1" x14ac:dyDescent="0.2">
      <c r="B51" s="153">
        <v>7</v>
      </c>
      <c r="C51" s="1797" t="s">
        <v>1223</v>
      </c>
      <c r="D51" s="1797"/>
      <c r="E51" s="1797"/>
      <c r="F51" s="1797"/>
      <c r="G51" s="1797"/>
      <c r="H51" s="1797"/>
      <c r="I51" s="1797"/>
      <c r="J51" s="1798"/>
      <c r="K51" s="1185"/>
      <c r="L51" s="1185"/>
      <c r="M51" s="73"/>
    </row>
    <row r="52" spans="2:13" ht="105" customHeight="1" x14ac:dyDescent="0.2">
      <c r="B52" s="153">
        <v>8</v>
      </c>
      <c r="C52" s="1797" t="s">
        <v>1221</v>
      </c>
      <c r="D52" s="1797"/>
      <c r="E52" s="1797"/>
      <c r="F52" s="1797"/>
      <c r="G52" s="1797"/>
      <c r="H52" s="1797"/>
      <c r="I52" s="1797"/>
      <c r="J52" s="1798"/>
      <c r="K52" s="1185"/>
      <c r="L52" s="1185"/>
      <c r="M52" s="73"/>
    </row>
    <row r="53" spans="2:13" ht="15" customHeight="1" x14ac:dyDescent="0.2">
      <c r="B53" s="153">
        <v>9</v>
      </c>
      <c r="C53" s="1797" t="s">
        <v>938</v>
      </c>
      <c r="D53" s="1797"/>
      <c r="E53" s="1797"/>
      <c r="F53" s="1797"/>
      <c r="G53" s="1797"/>
      <c r="H53" s="1797"/>
      <c r="I53" s="1797"/>
      <c r="J53" s="1798"/>
      <c r="K53" s="1185"/>
      <c r="L53" s="1185"/>
      <c r="M53" s="73"/>
    </row>
    <row r="54" spans="2:13" ht="15" customHeight="1" x14ac:dyDescent="0.2">
      <c r="B54" s="153">
        <v>10</v>
      </c>
      <c r="C54" s="1797" t="s">
        <v>939</v>
      </c>
      <c r="D54" s="1797"/>
      <c r="E54" s="1797"/>
      <c r="F54" s="1797"/>
      <c r="G54" s="1797"/>
      <c r="H54" s="1797"/>
      <c r="I54" s="1797"/>
      <c r="J54" s="1798"/>
      <c r="K54" s="1185"/>
      <c r="L54" s="1185"/>
      <c r="M54" s="73"/>
    </row>
    <row r="55" spans="2:13" ht="15" customHeight="1" x14ac:dyDescent="0.2">
      <c r="B55" s="153">
        <v>11</v>
      </c>
      <c r="C55" s="1797" t="s">
        <v>940</v>
      </c>
      <c r="D55" s="1797"/>
      <c r="E55" s="1797"/>
      <c r="F55" s="1797"/>
      <c r="G55" s="1797"/>
      <c r="H55" s="1797"/>
      <c r="I55" s="1797"/>
      <c r="J55" s="1798"/>
      <c r="K55" s="1185"/>
      <c r="L55" s="1185"/>
    </row>
    <row r="56" spans="2:13" ht="30" customHeight="1" x14ac:dyDescent="0.2">
      <c r="B56" s="153">
        <v>12</v>
      </c>
      <c r="C56" s="1797" t="s">
        <v>941</v>
      </c>
      <c r="D56" s="1797"/>
      <c r="E56" s="1797"/>
      <c r="F56" s="1797"/>
      <c r="G56" s="1797"/>
      <c r="H56" s="1797"/>
      <c r="I56" s="1797"/>
      <c r="J56" s="1798"/>
      <c r="K56" s="1185"/>
      <c r="L56" s="1185"/>
    </row>
    <row r="57" spans="2:13" ht="15" customHeight="1" x14ac:dyDescent="0.2">
      <c r="B57" s="153">
        <v>13</v>
      </c>
      <c r="C57" s="1797" t="s">
        <v>942</v>
      </c>
      <c r="D57" s="1797"/>
      <c r="E57" s="1797"/>
      <c r="F57" s="1797"/>
      <c r="G57" s="1797"/>
      <c r="H57" s="1797"/>
      <c r="I57" s="1797"/>
      <c r="J57" s="1798"/>
      <c r="K57" s="1185"/>
      <c r="L57" s="1185"/>
    </row>
    <row r="58" spans="2:13" ht="15" customHeight="1" x14ac:dyDescent="0.2">
      <c r="B58" s="153">
        <v>14</v>
      </c>
      <c r="C58" s="1797" t="s">
        <v>943</v>
      </c>
      <c r="D58" s="1797"/>
      <c r="E58" s="1797"/>
      <c r="F58" s="1797"/>
      <c r="G58" s="1797"/>
      <c r="H58" s="1797"/>
      <c r="I58" s="1797"/>
      <c r="J58" s="1798"/>
      <c r="K58" s="1185"/>
      <c r="L58" s="1185"/>
    </row>
    <row r="59" spans="2:13" ht="15" customHeight="1" x14ac:dyDescent="0.2">
      <c r="B59" s="153">
        <v>15</v>
      </c>
      <c r="C59" s="1797" t="s">
        <v>944</v>
      </c>
      <c r="D59" s="1797"/>
      <c r="E59" s="1797"/>
      <c r="F59" s="1797"/>
      <c r="G59" s="1797"/>
      <c r="H59" s="1797"/>
      <c r="I59" s="1797"/>
      <c r="J59" s="1798"/>
      <c r="K59" s="1185"/>
      <c r="L59" s="1185"/>
    </row>
    <row r="60" spans="2:13" ht="15" customHeight="1" x14ac:dyDescent="0.2">
      <c r="B60" s="153">
        <v>16</v>
      </c>
      <c r="C60" s="1797" t="s">
        <v>945</v>
      </c>
      <c r="D60" s="1797"/>
      <c r="E60" s="1797"/>
      <c r="F60" s="1797"/>
      <c r="G60" s="1797"/>
      <c r="H60" s="1797"/>
      <c r="I60" s="1797"/>
      <c r="J60" s="1798"/>
      <c r="K60" s="1185"/>
      <c r="L60" s="1185"/>
    </row>
    <row r="61" spans="2:13" ht="15" customHeight="1" x14ac:dyDescent="0.2">
      <c r="B61" s="153">
        <v>17</v>
      </c>
      <c r="C61" s="1797" t="s">
        <v>946</v>
      </c>
      <c r="D61" s="1797"/>
      <c r="E61" s="1797"/>
      <c r="F61" s="1797"/>
      <c r="G61" s="1797"/>
      <c r="H61" s="1797"/>
      <c r="I61" s="1797"/>
      <c r="J61" s="1798"/>
      <c r="K61" s="1185"/>
      <c r="L61" s="1185"/>
    </row>
    <row r="62" spans="2:13" ht="15" customHeight="1" x14ac:dyDescent="0.2">
      <c r="B62" s="153">
        <v>18</v>
      </c>
      <c r="C62" s="1797" t="s">
        <v>947</v>
      </c>
      <c r="D62" s="1797"/>
      <c r="E62" s="1797"/>
      <c r="F62" s="1797"/>
      <c r="G62" s="1797"/>
      <c r="H62" s="1797"/>
      <c r="I62" s="1797"/>
      <c r="J62" s="1798"/>
      <c r="K62" s="1185"/>
      <c r="L62" s="1185"/>
    </row>
    <row r="63" spans="2:13" ht="15" customHeight="1" x14ac:dyDescent="0.2">
      <c r="B63" s="153">
        <v>19</v>
      </c>
      <c r="C63" s="1797" t="s">
        <v>948</v>
      </c>
      <c r="D63" s="1797"/>
      <c r="E63" s="1797"/>
      <c r="F63" s="1797"/>
      <c r="G63" s="1797"/>
      <c r="H63" s="1797"/>
      <c r="I63" s="1797"/>
      <c r="J63" s="1798"/>
      <c r="K63" s="1185"/>
      <c r="L63" s="1185"/>
    </row>
    <row r="64" spans="2:13" ht="15" customHeight="1" thickBot="1" x14ac:dyDescent="0.25">
      <c r="B64" s="239">
        <v>20</v>
      </c>
      <c r="C64" s="1799" t="s">
        <v>949</v>
      </c>
      <c r="D64" s="1799"/>
      <c r="E64" s="1799"/>
      <c r="F64" s="1799"/>
      <c r="G64" s="1799"/>
      <c r="H64" s="1799"/>
      <c r="I64" s="1799"/>
      <c r="J64" s="1800"/>
      <c r="K64" s="1185"/>
      <c r="L64" s="1185"/>
    </row>
  </sheetData>
  <mergeCells count="24">
    <mergeCell ref="C52:J52"/>
    <mergeCell ref="B3:C3"/>
    <mergeCell ref="B40:J40"/>
    <mergeCell ref="B42:J42"/>
    <mergeCell ref="C44:J44"/>
    <mergeCell ref="C45:J45"/>
    <mergeCell ref="C46:J46"/>
    <mergeCell ref="C47:J47"/>
    <mergeCell ref="C48:J48"/>
    <mergeCell ref="C49:J49"/>
    <mergeCell ref="C50:J50"/>
    <mergeCell ref="C51:J51"/>
    <mergeCell ref="C64:J64"/>
    <mergeCell ref="C53:J53"/>
    <mergeCell ref="C54:J54"/>
    <mergeCell ref="C55:J55"/>
    <mergeCell ref="C56:J56"/>
    <mergeCell ref="C57:J57"/>
    <mergeCell ref="C58:J58"/>
    <mergeCell ref="C59:J59"/>
    <mergeCell ref="C60:J60"/>
    <mergeCell ref="C61:J61"/>
    <mergeCell ref="C62:J62"/>
    <mergeCell ref="C63:J63"/>
  </mergeCells>
  <pageMargins left="0.70866141732283472" right="0.70866141732283472" top="0.74803149606299213" bottom="0.74803149606299213" header="0.31496062992125984" footer="0.31496062992125984"/>
  <pageSetup paperSize="9" scale="40"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Q100"/>
  <sheetViews>
    <sheetView showGridLines="0" zoomScale="80" zoomScaleNormal="80" workbookViewId="0"/>
  </sheetViews>
  <sheetFormatPr defaultColWidth="9.75" defaultRowHeight="14.25" x14ac:dyDescent="0.2"/>
  <cols>
    <col min="1" max="1" width="1.75" style="2" customWidth="1"/>
    <col min="2" max="2" width="4.75" style="2" customWidth="1"/>
    <col min="3" max="3" width="70.75" style="2" customWidth="1"/>
    <col min="4" max="4" width="13.5" style="2" bestFit="1" customWidth="1"/>
    <col min="5" max="6" width="5.75" style="2" customWidth="1"/>
    <col min="7" max="7" width="19.625" style="2" bestFit="1" customWidth="1"/>
    <col min="8" max="10" width="9.75" style="2" customWidth="1"/>
    <col min="11" max="14" width="9.75" style="2"/>
    <col min="15" max="15" width="2.75" style="2" customWidth="1"/>
    <col min="16" max="16" width="86" style="2" customWidth="1"/>
    <col min="17" max="17" width="40.125" style="914" customWidth="1"/>
    <col min="18" max="16384" width="9.75" style="2"/>
  </cols>
  <sheetData>
    <row r="1" spans="2:17" ht="20.25" x14ac:dyDescent="0.2">
      <c r="B1" s="423" t="s">
        <v>1316</v>
      </c>
      <c r="C1" s="423"/>
      <c r="D1" s="423"/>
      <c r="E1" s="423"/>
      <c r="F1" s="423"/>
      <c r="G1" s="423"/>
      <c r="H1" s="423"/>
      <c r="I1" s="423"/>
      <c r="J1" s="424"/>
      <c r="K1" s="424"/>
      <c r="L1" s="424"/>
      <c r="M1" s="425"/>
      <c r="N1" s="424" t="s">
        <v>0</v>
      </c>
      <c r="O1" s="426"/>
      <c r="P1" s="426" t="s">
        <v>1</v>
      </c>
      <c r="Q1" s="426"/>
    </row>
    <row r="2" spans="2:17" ht="13.9" customHeight="1" thickBot="1" x14ac:dyDescent="0.25">
      <c r="B2" s="1936"/>
      <c r="C2" s="1936"/>
      <c r="D2" s="41"/>
      <c r="E2" s="41"/>
      <c r="F2" s="41"/>
      <c r="G2" s="41"/>
      <c r="H2" s="41"/>
      <c r="I2" s="41"/>
      <c r="J2" s="41"/>
      <c r="K2" s="41"/>
      <c r="L2" s="41"/>
      <c r="M2" s="41"/>
      <c r="N2" s="41"/>
      <c r="O2" s="54"/>
      <c r="P2" s="41"/>
      <c r="Q2" s="903"/>
    </row>
    <row r="3" spans="2:17" ht="15" thickBot="1" x14ac:dyDescent="0.25">
      <c r="B3" s="1937" t="s">
        <v>2</v>
      </c>
      <c r="C3" s="1938"/>
      <c r="D3" s="392" t="s">
        <v>3</v>
      </c>
      <c r="E3" s="392" t="s">
        <v>4</v>
      </c>
      <c r="F3" s="392" t="s">
        <v>5</v>
      </c>
      <c r="G3" s="392" t="s">
        <v>327</v>
      </c>
      <c r="H3" s="392" t="s">
        <v>158</v>
      </c>
      <c r="I3" s="392" t="s">
        <v>108</v>
      </c>
      <c r="J3" s="392" t="s">
        <v>109</v>
      </c>
      <c r="K3" s="392" t="s">
        <v>159</v>
      </c>
      <c r="L3" s="392" t="s">
        <v>6</v>
      </c>
      <c r="M3" s="392" t="s">
        <v>7</v>
      </c>
      <c r="N3" s="427" t="s">
        <v>317</v>
      </c>
      <c r="O3" s="428"/>
      <c r="P3" s="833" t="s">
        <v>839</v>
      </c>
      <c r="Q3" s="866" t="s">
        <v>14</v>
      </c>
    </row>
    <row r="4" spans="2:17" ht="15" thickBot="1" x14ac:dyDescent="0.25">
      <c r="B4" s="34"/>
      <c r="C4" s="34"/>
      <c r="D4" s="34"/>
      <c r="E4" s="34"/>
      <c r="F4" s="34"/>
      <c r="G4" s="34"/>
      <c r="H4" s="34"/>
      <c r="I4" s="34"/>
      <c r="J4" s="34"/>
      <c r="K4" s="34"/>
      <c r="L4" s="34"/>
      <c r="M4" s="34"/>
      <c r="N4" s="34"/>
      <c r="O4" s="35"/>
      <c r="P4" s="34"/>
      <c r="Q4" s="902"/>
    </row>
    <row r="5" spans="2:17" ht="15" thickBot="1" x14ac:dyDescent="0.25">
      <c r="B5" s="868" t="s">
        <v>15</v>
      </c>
      <c r="C5" s="869" t="s">
        <v>876</v>
      </c>
      <c r="D5" s="429"/>
      <c r="E5" s="429"/>
      <c r="F5" s="769"/>
      <c r="G5" s="870"/>
      <c r="H5" s="698"/>
      <c r="I5" s="698"/>
      <c r="J5" s="698"/>
      <c r="K5" s="698"/>
      <c r="L5" s="698"/>
      <c r="M5" s="698"/>
      <c r="N5" s="698"/>
      <c r="O5" s="35"/>
      <c r="P5" s="34"/>
      <c r="Q5" s="902"/>
    </row>
    <row r="6" spans="2:17" x14ac:dyDescent="0.2">
      <c r="B6" s="765">
        <v>1</v>
      </c>
      <c r="C6" s="759" t="s">
        <v>854</v>
      </c>
      <c r="D6" s="760"/>
      <c r="E6" s="400" t="s">
        <v>259</v>
      </c>
      <c r="F6" s="401"/>
      <c r="G6" s="870"/>
      <c r="H6" s="698"/>
      <c r="I6" s="698"/>
      <c r="J6" s="698"/>
      <c r="K6" s="698"/>
      <c r="L6" s="698"/>
      <c r="M6" s="698"/>
      <c r="N6" s="874"/>
      <c r="O6" s="35"/>
      <c r="P6" s="994" t="s">
        <v>862</v>
      </c>
      <c r="Q6" s="995"/>
    </row>
    <row r="7" spans="2:17" x14ac:dyDescent="0.2">
      <c r="B7" s="767">
        <v>2</v>
      </c>
      <c r="C7" s="763" t="s">
        <v>855</v>
      </c>
      <c r="D7" s="764"/>
      <c r="E7" s="406" t="s">
        <v>259</v>
      </c>
      <c r="F7" s="407"/>
      <c r="G7" s="870"/>
      <c r="H7" s="698"/>
      <c r="I7" s="698"/>
      <c r="J7" s="698"/>
      <c r="K7" s="698"/>
      <c r="L7" s="698"/>
      <c r="M7" s="698"/>
      <c r="N7" s="875"/>
      <c r="O7" s="35"/>
      <c r="P7" s="996" t="s">
        <v>862</v>
      </c>
      <c r="Q7" s="997"/>
    </row>
    <row r="8" spans="2:17" ht="15" thickBot="1" x14ac:dyDescent="0.25">
      <c r="B8" s="766">
        <v>3</v>
      </c>
      <c r="C8" s="761" t="s">
        <v>856</v>
      </c>
      <c r="D8" s="762"/>
      <c r="E8" s="404" t="s">
        <v>339</v>
      </c>
      <c r="F8" s="405"/>
      <c r="G8" s="870"/>
      <c r="H8" s="698"/>
      <c r="I8" s="698"/>
      <c r="J8" s="698"/>
      <c r="K8" s="698"/>
      <c r="L8" s="698"/>
      <c r="M8" s="698"/>
      <c r="N8" s="876"/>
      <c r="O8" s="35"/>
      <c r="P8" s="998" t="s">
        <v>863</v>
      </c>
      <c r="Q8" s="999"/>
    </row>
    <row r="9" spans="2:17" ht="15" thickBot="1" x14ac:dyDescent="0.25">
      <c r="B9" s="698"/>
      <c r="C9" s="698"/>
      <c r="D9" s="698"/>
      <c r="E9" s="698"/>
      <c r="F9" s="698"/>
      <c r="G9" s="870"/>
      <c r="H9" s="698"/>
      <c r="I9" s="698"/>
      <c r="J9" s="698"/>
      <c r="K9" s="698"/>
      <c r="L9" s="698"/>
      <c r="M9" s="698"/>
      <c r="N9" s="698"/>
      <c r="O9" s="35"/>
      <c r="P9" s="444"/>
      <c r="Q9" s="444"/>
    </row>
    <row r="10" spans="2:17" ht="15" thickBot="1" x14ac:dyDescent="0.25">
      <c r="B10" s="396" t="s">
        <v>17</v>
      </c>
      <c r="C10" s="397" t="s">
        <v>877</v>
      </c>
      <c r="D10" s="429"/>
      <c r="E10" s="429"/>
      <c r="F10" s="429"/>
      <c r="G10" s="460"/>
      <c r="H10" s="698"/>
      <c r="I10" s="698"/>
      <c r="J10" s="698"/>
      <c r="K10" s="698"/>
      <c r="L10" s="698"/>
      <c r="M10" s="698"/>
      <c r="N10" s="698"/>
      <c r="O10" s="35"/>
      <c r="P10" s="444"/>
      <c r="Q10" s="444"/>
    </row>
    <row r="11" spans="2:17" x14ac:dyDescent="0.2">
      <c r="B11" s="430">
        <v>4</v>
      </c>
      <c r="C11" s="431" t="s">
        <v>857</v>
      </c>
      <c r="D11" s="400"/>
      <c r="E11" s="400" t="s">
        <v>19</v>
      </c>
      <c r="F11" s="776">
        <v>2</v>
      </c>
      <c r="G11" s="713"/>
      <c r="H11" s="698"/>
      <c r="I11" s="698"/>
      <c r="J11" s="698"/>
      <c r="K11" s="698"/>
      <c r="L11" s="698"/>
      <c r="M11" s="698"/>
      <c r="N11" s="709">
        <v>0.02</v>
      </c>
      <c r="O11" s="35"/>
      <c r="P11" s="994" t="s">
        <v>755</v>
      </c>
      <c r="Q11" s="995"/>
    </row>
    <row r="12" spans="2:17" x14ac:dyDescent="0.2">
      <c r="B12" s="398">
        <v>5</v>
      </c>
      <c r="C12" s="399" t="s">
        <v>858</v>
      </c>
      <c r="D12" s="406"/>
      <c r="E12" s="406" t="s">
        <v>19</v>
      </c>
      <c r="F12" s="778">
        <v>2</v>
      </c>
      <c r="G12" s="714"/>
      <c r="H12" s="698"/>
      <c r="I12" s="698"/>
      <c r="J12" s="698"/>
      <c r="K12" s="698"/>
      <c r="L12" s="698"/>
      <c r="M12" s="698"/>
      <c r="N12" s="877">
        <v>0.03</v>
      </c>
      <c r="O12" s="35"/>
      <c r="P12" s="996" t="s">
        <v>755</v>
      </c>
      <c r="Q12" s="997"/>
    </row>
    <row r="13" spans="2:17" x14ac:dyDescent="0.2">
      <c r="B13" s="398">
        <v>6</v>
      </c>
      <c r="C13" s="399" t="s">
        <v>859</v>
      </c>
      <c r="D13" s="406"/>
      <c r="E13" s="406" t="s">
        <v>19</v>
      </c>
      <c r="F13" s="778">
        <v>2</v>
      </c>
      <c r="G13" s="714"/>
      <c r="H13" s="698"/>
      <c r="I13" s="698"/>
      <c r="J13" s="698"/>
      <c r="K13" s="698"/>
      <c r="L13" s="698"/>
      <c r="M13" s="698"/>
      <c r="N13" s="877">
        <v>0.03</v>
      </c>
      <c r="O13" s="35"/>
      <c r="P13" s="996" t="s">
        <v>755</v>
      </c>
      <c r="Q13" s="997"/>
    </row>
    <row r="14" spans="2:17" x14ac:dyDescent="0.2">
      <c r="B14" s="398">
        <v>7</v>
      </c>
      <c r="C14" s="399" t="s">
        <v>860</v>
      </c>
      <c r="D14" s="406" t="s">
        <v>1204</v>
      </c>
      <c r="E14" s="406" t="s">
        <v>19</v>
      </c>
      <c r="F14" s="778">
        <v>2</v>
      </c>
      <c r="G14" s="714"/>
      <c r="H14"/>
      <c r="I14" s="871"/>
      <c r="J14"/>
      <c r="K14"/>
      <c r="L14"/>
      <c r="M14"/>
      <c r="N14" s="877">
        <v>3.5999999999999997E-2</v>
      </c>
      <c r="O14" s="35"/>
      <c r="P14" s="996" t="s">
        <v>755</v>
      </c>
      <c r="Q14" s="997"/>
    </row>
    <row r="15" spans="2:17" ht="15" thickBot="1" x14ac:dyDescent="0.25">
      <c r="B15" s="402">
        <v>8</v>
      </c>
      <c r="C15" s="403" t="s">
        <v>861</v>
      </c>
      <c r="D15" s="404"/>
      <c r="E15" s="404" t="s">
        <v>19</v>
      </c>
      <c r="F15" s="777">
        <v>2</v>
      </c>
      <c r="G15" s="715"/>
      <c r="H15"/>
      <c r="I15"/>
      <c r="J15"/>
      <c r="K15"/>
      <c r="L15"/>
      <c r="M15"/>
      <c r="N15" s="710">
        <v>0.06</v>
      </c>
      <c r="O15" s="35"/>
      <c r="P15" s="998" t="s">
        <v>755</v>
      </c>
      <c r="Q15" s="999"/>
    </row>
    <row r="16" spans="2:17" ht="15" thickBot="1" x14ac:dyDescent="0.25">
      <c r="B16" s="34"/>
      <c r="C16" s="34"/>
      <c r="D16" s="34"/>
      <c r="E16" s="34"/>
      <c r="F16" s="34"/>
      <c r="G16" s="34"/>
      <c r="H16" s="34"/>
      <c r="I16" s="34"/>
      <c r="J16" s="34"/>
      <c r="K16" s="34"/>
      <c r="L16" s="34"/>
      <c r="M16" s="34"/>
      <c r="N16" s="34"/>
      <c r="O16" s="35"/>
      <c r="P16" s="444"/>
      <c r="Q16" s="444"/>
    </row>
    <row r="17" spans="2:17" ht="15" thickBot="1" x14ac:dyDescent="0.25">
      <c r="B17" s="396" t="s">
        <v>20</v>
      </c>
      <c r="C17" s="397" t="s">
        <v>818</v>
      </c>
      <c r="D17" s="429"/>
      <c r="E17" s="429"/>
      <c r="F17" s="429"/>
      <c r="G17" s="429"/>
      <c r="H17" s="429"/>
      <c r="I17" s="35"/>
      <c r="J17" s="35"/>
      <c r="K17" s="35"/>
      <c r="L17" s="904"/>
      <c r="M17" s="35"/>
      <c r="N17" s="35"/>
      <c r="O17" s="35"/>
      <c r="P17" s="444"/>
      <c r="Q17" s="444"/>
    </row>
    <row r="18" spans="2:17" ht="15" thickBot="1" x14ac:dyDescent="0.25">
      <c r="B18" s="430">
        <v>9</v>
      </c>
      <c r="C18" s="431" t="s">
        <v>864</v>
      </c>
      <c r="D18" s="400"/>
      <c r="E18" s="400" t="s">
        <v>16</v>
      </c>
      <c r="F18" s="400">
        <v>3</v>
      </c>
      <c r="G18" s="713" t="s">
        <v>838</v>
      </c>
      <c r="H18" s="887"/>
      <c r="I18" s="873"/>
      <c r="J18" s="873"/>
      <c r="K18" s="873"/>
      <c r="L18" s="873"/>
      <c r="M18" s="873"/>
      <c r="N18" s="34"/>
      <c r="O18" s="35"/>
      <c r="P18" s="994" t="s">
        <v>396</v>
      </c>
      <c r="Q18" s="995"/>
    </row>
    <row r="19" spans="2:17" ht="15" thickBot="1" x14ac:dyDescent="0.25">
      <c r="B19" s="531">
        <v>10</v>
      </c>
      <c r="C19" s="885" t="s">
        <v>881</v>
      </c>
      <c r="D19" s="532"/>
      <c r="E19" s="406" t="s">
        <v>19</v>
      </c>
      <c r="F19" s="778">
        <v>2</v>
      </c>
      <c r="G19" s="886"/>
      <c r="H19" s="888"/>
      <c r="I19" s="889"/>
      <c r="J19" s="889"/>
      <c r="K19" s="889"/>
      <c r="L19" s="915"/>
      <c r="M19" s="916"/>
      <c r="N19" s="34"/>
      <c r="O19" s="35"/>
      <c r="P19" s="1000" t="s">
        <v>1206</v>
      </c>
      <c r="Q19" s="1001"/>
    </row>
    <row r="20" spans="2:17" x14ac:dyDescent="0.2">
      <c r="B20" s="398">
        <v>11</v>
      </c>
      <c r="C20" s="399" t="s">
        <v>1025</v>
      </c>
      <c r="D20" s="406" t="s">
        <v>1205</v>
      </c>
      <c r="E20" s="406" t="s">
        <v>350</v>
      </c>
      <c r="F20" s="406">
        <v>2</v>
      </c>
      <c r="G20" s="407"/>
      <c r="H20" s="873"/>
      <c r="I20" s="882"/>
      <c r="J20" s="872"/>
      <c r="K20" s="872"/>
      <c r="L20" s="872"/>
      <c r="M20" s="1387"/>
      <c r="N20" s="34"/>
      <c r="O20" s="35"/>
      <c r="P20" s="996" t="s">
        <v>396</v>
      </c>
      <c r="Q20" s="997"/>
    </row>
    <row r="21" spans="2:17" x14ac:dyDescent="0.2">
      <c r="B21" s="398">
        <v>12</v>
      </c>
      <c r="C21" s="399" t="s">
        <v>1026</v>
      </c>
      <c r="D21" s="406"/>
      <c r="E21" s="406" t="s">
        <v>16</v>
      </c>
      <c r="F21" s="406">
        <v>3</v>
      </c>
      <c r="G21" s="407" t="s">
        <v>838</v>
      </c>
      <c r="H21" s="873"/>
      <c r="I21" s="920"/>
      <c r="J21" s="921"/>
      <c r="K21" s="921"/>
      <c r="L21" s="908"/>
      <c r="M21" s="908"/>
      <c r="N21" s="883">
        <f>SUM(I21:M21)</f>
        <v>0</v>
      </c>
      <c r="O21" s="434"/>
      <c r="P21" s="996"/>
      <c r="Q21" s="997"/>
    </row>
    <row r="22" spans="2:17" x14ac:dyDescent="0.2">
      <c r="B22" s="398">
        <v>13</v>
      </c>
      <c r="C22" s="399" t="s">
        <v>1027</v>
      </c>
      <c r="D22" s="406"/>
      <c r="E22" s="406" t="s">
        <v>16</v>
      </c>
      <c r="F22" s="406">
        <v>3</v>
      </c>
      <c r="G22" s="407" t="s">
        <v>838</v>
      </c>
      <c r="H22" s="873"/>
      <c r="I22" s="922"/>
      <c r="J22" s="908"/>
      <c r="K22" s="908"/>
      <c r="L22" s="908"/>
      <c r="M22" s="908"/>
      <c r="N22" s="883">
        <f>SUM(I22:M22)</f>
        <v>0</v>
      </c>
      <c r="O22" s="434"/>
      <c r="P22" s="996"/>
      <c r="Q22" s="997"/>
    </row>
    <row r="23" spans="2:17" x14ac:dyDescent="0.2">
      <c r="B23" s="398">
        <v>14</v>
      </c>
      <c r="C23" s="399" t="s">
        <v>1028</v>
      </c>
      <c r="D23" s="406"/>
      <c r="E23" s="406" t="s">
        <v>16</v>
      </c>
      <c r="F23" s="406">
        <v>3</v>
      </c>
      <c r="G23" s="407" t="s">
        <v>838</v>
      </c>
      <c r="H23" s="873"/>
      <c r="I23" s="922"/>
      <c r="J23" s="908"/>
      <c r="K23" s="908"/>
      <c r="L23" s="908"/>
      <c r="M23" s="908"/>
      <c r="N23" s="883">
        <f>SUM(I23:M23)</f>
        <v>0</v>
      </c>
      <c r="O23" s="434"/>
      <c r="P23" s="996"/>
      <c r="Q23" s="997"/>
    </row>
    <row r="24" spans="2:17" x14ac:dyDescent="0.2">
      <c r="B24" s="398">
        <v>15</v>
      </c>
      <c r="C24" s="399" t="s">
        <v>1029</v>
      </c>
      <c r="D24" s="406"/>
      <c r="E24" s="406" t="s">
        <v>16</v>
      </c>
      <c r="F24" s="406">
        <v>3</v>
      </c>
      <c r="G24" s="407" t="s">
        <v>838</v>
      </c>
      <c r="H24" s="873"/>
      <c r="I24" s="922"/>
      <c r="J24" s="908"/>
      <c r="K24" s="908"/>
      <c r="L24" s="908"/>
      <c r="M24" s="908"/>
      <c r="N24" s="883">
        <f>SUM(I24:M24)</f>
        <v>0</v>
      </c>
      <c r="O24" s="434"/>
      <c r="P24" s="996"/>
      <c r="Q24" s="997"/>
    </row>
    <row r="25" spans="2:17" ht="15" thickBot="1" x14ac:dyDescent="0.25">
      <c r="B25" s="402">
        <v>16</v>
      </c>
      <c r="C25" s="403" t="s">
        <v>318</v>
      </c>
      <c r="D25" s="404"/>
      <c r="E25" s="404" t="s">
        <v>16</v>
      </c>
      <c r="F25" s="404">
        <v>3</v>
      </c>
      <c r="G25" s="405" t="s">
        <v>838</v>
      </c>
      <c r="H25" s="873"/>
      <c r="I25" s="438">
        <f>SUM(I21:I24)</f>
        <v>0</v>
      </c>
      <c r="J25" s="439">
        <f>SUM(J21:J24)</f>
        <v>0</v>
      </c>
      <c r="K25" s="439">
        <f>SUM(K21:K24)</f>
        <v>0</v>
      </c>
      <c r="L25" s="439">
        <f>SUM(L21:L24)</f>
        <v>0</v>
      </c>
      <c r="M25" s="439">
        <f>SUM(M21:M24)</f>
        <v>0</v>
      </c>
      <c r="N25" s="884">
        <f>SUM(I25:M25)</f>
        <v>0</v>
      </c>
      <c r="O25" s="434"/>
      <c r="P25" s="1002" t="s">
        <v>1395</v>
      </c>
      <c r="Q25" s="1003"/>
    </row>
    <row r="26" spans="2:17" ht="15" thickBot="1" x14ac:dyDescent="0.25">
      <c r="B26" s="35"/>
      <c r="C26" s="35"/>
      <c r="D26" s="35"/>
      <c r="E26" s="35"/>
      <c r="F26" s="35"/>
      <c r="G26" s="35"/>
      <c r="H26" s="873"/>
      <c r="I26" s="441"/>
      <c r="J26" s="441"/>
      <c r="K26" s="441"/>
      <c r="L26" s="441"/>
      <c r="M26" s="441"/>
      <c r="N26" s="441"/>
      <c r="O26" s="35"/>
      <c r="P26" s="1004"/>
      <c r="Q26" s="1004"/>
    </row>
    <row r="27" spans="2:17" s="914" customFormat="1" ht="15" thickBot="1" x14ac:dyDescent="0.25">
      <c r="B27" s="890" t="s">
        <v>21</v>
      </c>
      <c r="C27" s="891" t="s">
        <v>1203</v>
      </c>
      <c r="D27" s="901"/>
      <c r="E27" s="901"/>
      <c r="F27" s="901"/>
      <c r="G27" s="460"/>
      <c r="H27" s="698"/>
      <c r="I27" s="698"/>
      <c r="J27" s="698"/>
      <c r="K27" s="698"/>
      <c r="L27" s="698"/>
      <c r="M27" s="698"/>
      <c r="N27" s="698"/>
      <c r="O27" s="904"/>
      <c r="P27" s="1004"/>
      <c r="Q27" s="1004"/>
    </row>
    <row r="28" spans="2:17" s="914" customFormat="1" x14ac:dyDescent="0.2">
      <c r="B28" s="905">
        <v>17</v>
      </c>
      <c r="C28" s="906" t="s">
        <v>1201</v>
      </c>
      <c r="D28" s="893"/>
      <c r="E28" s="893" t="s">
        <v>16</v>
      </c>
      <c r="F28" s="912">
        <v>3</v>
      </c>
      <c r="G28" s="713" t="s">
        <v>1071</v>
      </c>
      <c r="H28" s="872"/>
      <c r="I28" s="917"/>
      <c r="J28" s="917"/>
      <c r="K28" s="917"/>
      <c r="L28" s="917"/>
      <c r="M28" s="917"/>
      <c r="N28" s="698"/>
      <c r="O28" s="904"/>
      <c r="P28" s="1005" t="s">
        <v>868</v>
      </c>
      <c r="Q28" s="1006"/>
    </row>
    <row r="29" spans="2:17" s="914" customFormat="1" ht="15" thickBot="1" x14ac:dyDescent="0.25">
      <c r="B29" s="897">
        <v>18</v>
      </c>
      <c r="C29" s="898" t="s">
        <v>1202</v>
      </c>
      <c r="D29" s="899"/>
      <c r="E29" s="899" t="s">
        <v>19</v>
      </c>
      <c r="F29" s="913">
        <v>2</v>
      </c>
      <c r="G29" s="715"/>
      <c r="H29" s="873"/>
      <c r="I29" s="873"/>
      <c r="J29" s="873"/>
      <c r="K29" s="701">
        <v>0</v>
      </c>
      <c r="L29" s="918">
        <v>0</v>
      </c>
      <c r="M29" s="918">
        <v>0</v>
      </c>
      <c r="N29" s="917"/>
      <c r="O29" s="904"/>
      <c r="P29" s="1007" t="s">
        <v>870</v>
      </c>
      <c r="Q29" s="1008" t="s">
        <v>869</v>
      </c>
    </row>
    <row r="30" spans="2:17" s="914" customFormat="1" ht="15" thickBot="1" x14ac:dyDescent="0.25">
      <c r="B30" s="904"/>
      <c r="C30" s="904"/>
      <c r="D30" s="904"/>
      <c r="E30" s="904"/>
      <c r="F30" s="904"/>
      <c r="G30" s="904"/>
      <c r="H30" s="873"/>
      <c r="I30" s="911"/>
      <c r="J30" s="911"/>
      <c r="K30" s="911"/>
      <c r="L30" s="911"/>
      <c r="M30" s="911"/>
      <c r="N30" s="911"/>
      <c r="O30" s="904"/>
      <c r="P30" s="1004"/>
      <c r="Q30" s="1004"/>
    </row>
    <row r="31" spans="2:17" ht="15" thickBot="1" x14ac:dyDescent="0.25">
      <c r="B31" s="396" t="s">
        <v>22</v>
      </c>
      <c r="C31" s="397" t="s">
        <v>865</v>
      </c>
      <c r="D31" s="429"/>
      <c r="E31" s="429"/>
      <c r="F31" s="429"/>
      <c r="G31" s="429"/>
      <c r="H31" s="873"/>
      <c r="I31" s="441"/>
      <c r="J31" s="441"/>
      <c r="K31" s="441"/>
      <c r="L31" s="441"/>
      <c r="M31" s="441"/>
      <c r="N31" s="441"/>
      <c r="O31" s="35"/>
      <c r="P31" s="444"/>
      <c r="Q31" s="444"/>
    </row>
    <row r="32" spans="2:17" x14ac:dyDescent="0.2">
      <c r="B32" s="430">
        <v>19</v>
      </c>
      <c r="C32" s="431" t="s">
        <v>1026</v>
      </c>
      <c r="D32" s="400"/>
      <c r="E32" s="400" t="s">
        <v>16</v>
      </c>
      <c r="F32" s="400">
        <v>3</v>
      </c>
      <c r="G32" s="401" t="s">
        <v>838</v>
      </c>
      <c r="H32" s="873"/>
      <c r="I32" s="880"/>
      <c r="J32" s="881"/>
      <c r="K32" s="878"/>
      <c r="L32" s="878"/>
      <c r="M32" s="878"/>
      <c r="N32" s="433">
        <f>SUM(I32:M32)</f>
        <v>0</v>
      </c>
      <c r="O32" s="434"/>
      <c r="P32" s="1009" t="s">
        <v>1208</v>
      </c>
      <c r="Q32" s="1010"/>
    </row>
    <row r="33" spans="2:17" x14ac:dyDescent="0.2">
      <c r="B33" s="398">
        <v>20</v>
      </c>
      <c r="C33" s="399" t="s">
        <v>1027</v>
      </c>
      <c r="D33" s="406"/>
      <c r="E33" s="406" t="s">
        <v>16</v>
      </c>
      <c r="F33" s="406">
        <v>3</v>
      </c>
      <c r="G33" s="407" t="s">
        <v>838</v>
      </c>
      <c r="H33" s="873"/>
      <c r="I33" s="882"/>
      <c r="J33" s="872"/>
      <c r="K33" s="879"/>
      <c r="L33" s="879"/>
      <c r="M33" s="879"/>
      <c r="N33" s="437">
        <f>SUM(I33:M33)</f>
        <v>0</v>
      </c>
      <c r="O33" s="434"/>
      <c r="P33" s="1573" t="s">
        <v>1208</v>
      </c>
      <c r="Q33" s="1011"/>
    </row>
    <row r="34" spans="2:17" x14ac:dyDescent="0.2">
      <c r="B34" s="398">
        <v>21</v>
      </c>
      <c r="C34" s="399" t="s">
        <v>1028</v>
      </c>
      <c r="D34" s="406"/>
      <c r="E34" s="406" t="s">
        <v>16</v>
      </c>
      <c r="F34" s="406">
        <v>3</v>
      </c>
      <c r="G34" s="407" t="s">
        <v>838</v>
      </c>
      <c r="H34" s="873"/>
      <c r="I34" s="882"/>
      <c r="J34" s="872"/>
      <c r="K34" s="879"/>
      <c r="L34" s="879"/>
      <c r="M34" s="879"/>
      <c r="N34" s="437">
        <f>SUM(I34:M34)</f>
        <v>0</v>
      </c>
      <c r="O34" s="434"/>
      <c r="P34" s="1573" t="s">
        <v>1208</v>
      </c>
      <c r="Q34" s="1011"/>
    </row>
    <row r="35" spans="2:17" x14ac:dyDescent="0.2">
      <c r="B35" s="398">
        <v>22</v>
      </c>
      <c r="C35" s="399" t="s">
        <v>1029</v>
      </c>
      <c r="D35" s="406"/>
      <c r="E35" s="406" t="s">
        <v>16</v>
      </c>
      <c r="F35" s="406">
        <v>3</v>
      </c>
      <c r="G35" s="407" t="s">
        <v>838</v>
      </c>
      <c r="H35" s="873"/>
      <c r="I35" s="882"/>
      <c r="J35" s="872"/>
      <c r="K35" s="879"/>
      <c r="L35" s="879"/>
      <c r="M35" s="879"/>
      <c r="N35" s="437">
        <f>SUM(I35:M35)</f>
        <v>0</v>
      </c>
      <c r="O35" s="434"/>
      <c r="P35" s="1573" t="s">
        <v>1208</v>
      </c>
      <c r="Q35" s="1011"/>
    </row>
    <row r="36" spans="2:17" ht="15" thickBot="1" x14ac:dyDescent="0.25">
      <c r="B36" s="402">
        <v>23</v>
      </c>
      <c r="C36" s="403" t="s">
        <v>319</v>
      </c>
      <c r="D36" s="404"/>
      <c r="E36" s="404" t="s">
        <v>16</v>
      </c>
      <c r="F36" s="404">
        <v>3</v>
      </c>
      <c r="G36" s="405" t="s">
        <v>838</v>
      </c>
      <c r="H36" s="873"/>
      <c r="I36" s="438">
        <f>SUM(I32:I35)</f>
        <v>0</v>
      </c>
      <c r="J36" s="439">
        <f>SUM(J32:J35)</f>
        <v>0</v>
      </c>
      <c r="K36" s="439">
        <f>SUM(K32:K35)</f>
        <v>0</v>
      </c>
      <c r="L36" s="439">
        <f>SUM(L32:L35)</f>
        <v>0</v>
      </c>
      <c r="M36" s="439">
        <f>SUM(M32:M35)</f>
        <v>0</v>
      </c>
      <c r="N36" s="440">
        <f>SUM(I36:M36)</f>
        <v>0</v>
      </c>
      <c r="O36" s="434"/>
      <c r="P36" s="998"/>
      <c r="Q36" s="999"/>
    </row>
    <row r="37" spans="2:17" ht="15" thickBot="1" x14ac:dyDescent="0.25">
      <c r="B37" s="442"/>
      <c r="C37" s="443"/>
      <c r="D37" s="34"/>
      <c r="E37" s="34"/>
      <c r="F37" s="34"/>
      <c r="G37" s="34"/>
      <c r="H37" s="873"/>
      <c r="I37" s="444"/>
      <c r="J37" s="444"/>
      <c r="K37" s="444"/>
      <c r="L37" s="444"/>
      <c r="M37" s="444"/>
      <c r="N37" s="444"/>
      <c r="O37" s="35"/>
      <c r="P37" s="444"/>
      <c r="Q37" s="444"/>
    </row>
    <row r="38" spans="2:17" ht="15" thickBot="1" x14ac:dyDescent="0.25">
      <c r="B38" s="396" t="s">
        <v>263</v>
      </c>
      <c r="C38" s="397" t="s">
        <v>320</v>
      </c>
      <c r="D38" s="429"/>
      <c r="E38" s="429"/>
      <c r="F38" s="429"/>
      <c r="G38" s="429"/>
      <c r="H38" s="873"/>
      <c r="I38" s="441"/>
      <c r="J38" s="441"/>
      <c r="K38" s="441"/>
      <c r="L38" s="441"/>
      <c r="M38" s="441"/>
      <c r="N38" s="441"/>
      <c r="O38" s="35"/>
      <c r="P38" s="444"/>
      <c r="Q38" s="444"/>
    </row>
    <row r="39" spans="2:17" x14ac:dyDescent="0.2">
      <c r="B39" s="430">
        <v>24</v>
      </c>
      <c r="C39" s="431" t="s">
        <v>1026</v>
      </c>
      <c r="D39" s="400"/>
      <c r="E39" s="400" t="s">
        <v>19</v>
      </c>
      <c r="F39" s="400">
        <v>2</v>
      </c>
      <c r="G39" s="401"/>
      <c r="H39" s="873"/>
      <c r="I39" s="919" t="e">
        <f t="shared" ref="I39:N43" si="0" xml:space="preserve"> (I32 - I21) / I21</f>
        <v>#DIV/0!</v>
      </c>
      <c r="J39" s="923" t="e">
        <f t="shared" si="0"/>
        <v>#DIV/0!</v>
      </c>
      <c r="K39" s="923" t="e">
        <f t="shared" si="0"/>
        <v>#DIV/0!</v>
      </c>
      <c r="L39" s="923" t="e">
        <f t="shared" si="0"/>
        <v>#DIV/0!</v>
      </c>
      <c r="M39" s="923" t="e">
        <f t="shared" si="0"/>
        <v>#DIV/0!</v>
      </c>
      <c r="N39" s="924" t="e">
        <f t="shared" si="0"/>
        <v>#DIV/0!</v>
      </c>
      <c r="O39" s="434"/>
      <c r="P39" s="994"/>
      <c r="Q39" s="995"/>
    </row>
    <row r="40" spans="2:17" ht="13.9" customHeight="1" x14ac:dyDescent="0.2">
      <c r="B40" s="398">
        <v>25</v>
      </c>
      <c r="C40" s="399" t="s">
        <v>1027</v>
      </c>
      <c r="D40" s="406"/>
      <c r="E40" s="406" t="s">
        <v>19</v>
      </c>
      <c r="F40" s="406">
        <v>2</v>
      </c>
      <c r="G40" s="407"/>
      <c r="H40" s="873"/>
      <c r="I40" s="925" t="e">
        <f t="shared" si="0"/>
        <v>#DIV/0!</v>
      </c>
      <c r="J40" s="926" t="e">
        <f t="shared" si="0"/>
        <v>#DIV/0!</v>
      </c>
      <c r="K40" s="926" t="e">
        <f t="shared" si="0"/>
        <v>#DIV/0!</v>
      </c>
      <c r="L40" s="926" t="e">
        <f t="shared" si="0"/>
        <v>#DIV/0!</v>
      </c>
      <c r="M40" s="926" t="e">
        <f t="shared" si="0"/>
        <v>#DIV/0!</v>
      </c>
      <c r="N40" s="927" t="e">
        <f t="shared" si="0"/>
        <v>#DIV/0!</v>
      </c>
      <c r="O40" s="434"/>
      <c r="P40" s="996"/>
      <c r="Q40" s="997"/>
    </row>
    <row r="41" spans="2:17" ht="13.9" customHeight="1" x14ac:dyDescent="0.2">
      <c r="B41" s="398">
        <v>26</v>
      </c>
      <c r="C41" s="399" t="s">
        <v>1028</v>
      </c>
      <c r="D41" s="406"/>
      <c r="E41" s="406" t="s">
        <v>19</v>
      </c>
      <c r="F41" s="406">
        <v>2</v>
      </c>
      <c r="G41" s="407"/>
      <c r="H41" s="873"/>
      <c r="I41" s="925" t="e">
        <f t="shared" si="0"/>
        <v>#DIV/0!</v>
      </c>
      <c r="J41" s="926" t="e">
        <f t="shared" si="0"/>
        <v>#DIV/0!</v>
      </c>
      <c r="K41" s="926" t="e">
        <f t="shared" si="0"/>
        <v>#DIV/0!</v>
      </c>
      <c r="L41" s="926" t="e">
        <f t="shared" si="0"/>
        <v>#DIV/0!</v>
      </c>
      <c r="M41" s="926" t="e">
        <f t="shared" si="0"/>
        <v>#DIV/0!</v>
      </c>
      <c r="N41" s="927" t="e">
        <f t="shared" si="0"/>
        <v>#DIV/0!</v>
      </c>
      <c r="O41" s="434"/>
      <c r="P41" s="996"/>
      <c r="Q41" s="997"/>
    </row>
    <row r="42" spans="2:17" ht="13.9" customHeight="1" x14ac:dyDescent="0.2">
      <c r="B42" s="398">
        <v>27</v>
      </c>
      <c r="C42" s="399" t="s">
        <v>1029</v>
      </c>
      <c r="D42" s="406"/>
      <c r="E42" s="406" t="s">
        <v>19</v>
      </c>
      <c r="F42" s="406">
        <v>2</v>
      </c>
      <c r="G42" s="407"/>
      <c r="H42" s="873"/>
      <c r="I42" s="925" t="e">
        <f t="shared" si="0"/>
        <v>#DIV/0!</v>
      </c>
      <c r="J42" s="926" t="e">
        <f t="shared" si="0"/>
        <v>#DIV/0!</v>
      </c>
      <c r="K42" s="926" t="e">
        <f t="shared" si="0"/>
        <v>#DIV/0!</v>
      </c>
      <c r="L42" s="926" t="e">
        <f t="shared" si="0"/>
        <v>#DIV/0!</v>
      </c>
      <c r="M42" s="926" t="e">
        <f t="shared" si="0"/>
        <v>#DIV/0!</v>
      </c>
      <c r="N42" s="927" t="e">
        <f t="shared" si="0"/>
        <v>#DIV/0!</v>
      </c>
      <c r="O42" s="434"/>
      <c r="P42" s="996"/>
      <c r="Q42" s="997"/>
    </row>
    <row r="43" spans="2:17" ht="13.9" customHeight="1" thickBot="1" x14ac:dyDescent="0.25">
      <c r="B43" s="402">
        <v>28</v>
      </c>
      <c r="C43" s="403" t="s">
        <v>321</v>
      </c>
      <c r="D43" s="404"/>
      <c r="E43" s="404" t="s">
        <v>19</v>
      </c>
      <c r="F43" s="404">
        <v>2</v>
      </c>
      <c r="G43" s="405"/>
      <c r="H43" s="873"/>
      <c r="I43" s="928" t="e">
        <f t="shared" si="0"/>
        <v>#DIV/0!</v>
      </c>
      <c r="J43" s="929" t="e">
        <f t="shared" si="0"/>
        <v>#DIV/0!</v>
      </c>
      <c r="K43" s="929" t="e">
        <f t="shared" si="0"/>
        <v>#DIV/0!</v>
      </c>
      <c r="L43" s="929" t="e">
        <f t="shared" si="0"/>
        <v>#DIV/0!</v>
      </c>
      <c r="M43" s="929" t="e">
        <f t="shared" si="0"/>
        <v>#DIV/0!</v>
      </c>
      <c r="N43" s="930" t="e">
        <f t="shared" si="0"/>
        <v>#DIV/0!</v>
      </c>
      <c r="O43" s="434"/>
      <c r="P43" s="998"/>
      <c r="Q43" s="999"/>
    </row>
    <row r="44" spans="2:17" s="914" customFormat="1" ht="13.9" customHeight="1" thickBot="1" x14ac:dyDescent="0.25">
      <c r="B44" s="442"/>
      <c r="C44" s="443"/>
      <c r="D44" s="902"/>
      <c r="E44" s="902"/>
      <c r="F44" s="902"/>
      <c r="G44" s="902"/>
      <c r="H44" s="873"/>
      <c r="I44" s="444"/>
      <c r="J44" s="444"/>
      <c r="K44" s="444"/>
      <c r="L44" s="444"/>
      <c r="M44" s="444"/>
      <c r="N44" s="444"/>
      <c r="O44" s="904"/>
      <c r="P44" s="444"/>
      <c r="Q44" s="444"/>
    </row>
    <row r="45" spans="2:17" s="914" customFormat="1" ht="13.9" customHeight="1" thickBot="1" x14ac:dyDescent="0.25">
      <c r="B45" s="1334" t="s">
        <v>264</v>
      </c>
      <c r="C45" s="1335" t="s">
        <v>1401</v>
      </c>
      <c r="D45" s="901"/>
      <c r="E45" s="901"/>
      <c r="F45" s="901"/>
      <c r="G45" s="901"/>
      <c r="H45" s="873"/>
      <c r="I45" s="911"/>
      <c r="J45" s="911"/>
      <c r="K45" s="911"/>
      <c r="L45" s="911"/>
      <c r="M45" s="911"/>
      <c r="N45" s="911"/>
      <c r="O45" s="904"/>
      <c r="P45" s="444"/>
      <c r="Q45" s="444"/>
    </row>
    <row r="46" spans="2:17" s="914" customFormat="1" x14ac:dyDescent="0.2">
      <c r="B46" s="905">
        <v>29</v>
      </c>
      <c r="C46" s="906" t="s">
        <v>1396</v>
      </c>
      <c r="D46" s="893" t="s">
        <v>1393</v>
      </c>
      <c r="E46" s="893" t="s">
        <v>16</v>
      </c>
      <c r="F46" s="893">
        <v>3</v>
      </c>
      <c r="G46" s="894" t="s">
        <v>1394</v>
      </c>
      <c r="H46" s="873"/>
      <c r="I46" s="880"/>
      <c r="J46" s="881"/>
      <c r="K46" s="881"/>
      <c r="L46" s="881"/>
      <c r="M46" s="1570"/>
      <c r="N46" s="444"/>
      <c r="O46" s="904"/>
      <c r="P46" s="994" t="s">
        <v>396</v>
      </c>
      <c r="Q46" s="995"/>
    </row>
    <row r="47" spans="2:17" s="914" customFormat="1" ht="15" thickBot="1" x14ac:dyDescent="0.25">
      <c r="B47" s="897">
        <v>30</v>
      </c>
      <c r="C47" s="898" t="s">
        <v>1397</v>
      </c>
      <c r="D47" s="899"/>
      <c r="E47" s="899" t="s">
        <v>16</v>
      </c>
      <c r="F47" s="899">
        <v>3</v>
      </c>
      <c r="G47" s="900" t="s">
        <v>838</v>
      </c>
      <c r="H47" s="873"/>
      <c r="I47" s="1574"/>
      <c r="J47" s="1575"/>
      <c r="K47" s="1571"/>
      <c r="L47" s="1571"/>
      <c r="M47" s="1572"/>
      <c r="N47" s="444"/>
      <c r="O47" s="434"/>
      <c r="P47" s="998" t="s">
        <v>1208</v>
      </c>
      <c r="Q47" s="999"/>
    </row>
    <row r="48" spans="2:17" ht="13.9" customHeight="1" thickBot="1" x14ac:dyDescent="0.25">
      <c r="B48" s="442"/>
      <c r="C48" s="443"/>
      <c r="D48" s="34"/>
      <c r="E48" s="34"/>
      <c r="F48" s="34"/>
      <c r="G48" s="34"/>
      <c r="H48" s="873"/>
      <c r="I48" s="444"/>
      <c r="J48" s="444"/>
      <c r="K48" s="444"/>
      <c r="L48" s="444"/>
      <c r="M48" s="444"/>
      <c r="N48" s="444"/>
      <c r="O48" s="35"/>
      <c r="P48" s="444"/>
      <c r="Q48" s="444"/>
    </row>
    <row r="49" spans="2:17" ht="13.9" customHeight="1" thickBot="1" x14ac:dyDescent="0.25">
      <c r="B49" s="396" t="s">
        <v>265</v>
      </c>
      <c r="C49" s="397" t="s">
        <v>322</v>
      </c>
      <c r="D49" s="429"/>
      <c r="E49" s="429"/>
      <c r="F49" s="429"/>
      <c r="G49" s="429"/>
      <c r="H49" s="873"/>
      <c r="I49" s="441"/>
      <c r="J49" s="441"/>
      <c r="K49" s="441"/>
      <c r="L49" s="441"/>
      <c r="M49" s="441"/>
      <c r="N49" s="441"/>
      <c r="O49" s="35"/>
      <c r="P49" s="444"/>
      <c r="Q49" s="444"/>
    </row>
    <row r="50" spans="2:17" ht="13.9" customHeight="1" thickBot="1" x14ac:dyDescent="0.25">
      <c r="B50" s="905">
        <v>31</v>
      </c>
      <c r="C50" s="906" t="s">
        <v>1030</v>
      </c>
      <c r="D50" s="893"/>
      <c r="E50" s="893" t="s">
        <v>16</v>
      </c>
      <c r="F50" s="893">
        <v>3</v>
      </c>
      <c r="G50" s="894" t="s">
        <v>838</v>
      </c>
      <c r="H50" s="873"/>
      <c r="I50" s="445"/>
      <c r="J50" s="446"/>
      <c r="K50" s="432"/>
      <c r="L50" s="432"/>
      <c r="M50" s="432"/>
      <c r="N50" s="433">
        <f>SUM(I50:M50)</f>
        <v>0</v>
      </c>
      <c r="O50" s="434"/>
      <c r="P50" s="1012" t="s">
        <v>889</v>
      </c>
      <c r="Q50" s="1013"/>
    </row>
    <row r="51" spans="2:17" s="914" customFormat="1" ht="13.9" customHeight="1" x14ac:dyDescent="0.3">
      <c r="B51" s="892">
        <v>32</v>
      </c>
      <c r="C51" s="907" t="s">
        <v>1034</v>
      </c>
      <c r="D51" s="895"/>
      <c r="E51" s="895" t="s">
        <v>16</v>
      </c>
      <c r="F51" s="895">
        <v>3</v>
      </c>
      <c r="G51" s="896" t="s">
        <v>838</v>
      </c>
      <c r="H51" s="873"/>
      <c r="I51" s="447"/>
      <c r="J51" s="447"/>
      <c r="K51" s="435"/>
      <c r="L51" s="436"/>
      <c r="M51" s="436"/>
      <c r="N51" s="437">
        <f>SUM(I51:M51)</f>
        <v>0</v>
      </c>
      <c r="O51" s="910"/>
      <c r="P51" s="996" t="s">
        <v>891</v>
      </c>
      <c r="Q51" s="997"/>
    </row>
    <row r="52" spans="2:17" s="914" customFormat="1" ht="13.9" customHeight="1" x14ac:dyDescent="0.3">
      <c r="B52" s="892">
        <v>33</v>
      </c>
      <c r="C52" s="907" t="s">
        <v>1033</v>
      </c>
      <c r="D52" s="895"/>
      <c r="E52" s="895" t="s">
        <v>16</v>
      </c>
      <c r="F52" s="895">
        <v>3</v>
      </c>
      <c r="G52" s="896" t="s">
        <v>838</v>
      </c>
      <c r="H52" s="873"/>
      <c r="I52" s="447"/>
      <c r="J52" s="447"/>
      <c r="K52" s="435"/>
      <c r="L52" s="436"/>
      <c r="M52" s="436"/>
      <c r="N52" s="437">
        <f t="shared" ref="N52:N53" si="1">SUM(I52:M52)</f>
        <v>0</v>
      </c>
      <c r="O52" s="910"/>
      <c r="P52" s="996" t="s">
        <v>892</v>
      </c>
      <c r="Q52" s="997"/>
    </row>
    <row r="53" spans="2:17" s="914" customFormat="1" ht="13.9" customHeight="1" thickBot="1" x14ac:dyDescent="0.35">
      <c r="B53" s="892">
        <v>34</v>
      </c>
      <c r="C53" s="907" t="s">
        <v>1032</v>
      </c>
      <c r="D53" s="895"/>
      <c r="E53" s="895" t="s">
        <v>16</v>
      </c>
      <c r="F53" s="895">
        <v>3</v>
      </c>
      <c r="G53" s="896" t="s">
        <v>838</v>
      </c>
      <c r="H53" s="873"/>
      <c r="I53" s="447"/>
      <c r="J53" s="447"/>
      <c r="K53" s="936"/>
      <c r="L53" s="935"/>
      <c r="M53" s="436"/>
      <c r="N53" s="437">
        <f t="shared" si="1"/>
        <v>0</v>
      </c>
      <c r="O53" s="910"/>
      <c r="P53" s="996" t="s">
        <v>893</v>
      </c>
      <c r="Q53" s="997"/>
    </row>
    <row r="54" spans="2:17" s="914" customFormat="1" ht="13.9" customHeight="1" x14ac:dyDescent="0.3">
      <c r="B54" s="892">
        <v>35</v>
      </c>
      <c r="C54" s="907" t="s">
        <v>1031</v>
      </c>
      <c r="D54" s="895"/>
      <c r="E54" s="895" t="s">
        <v>16</v>
      </c>
      <c r="F54" s="895">
        <v>3</v>
      </c>
      <c r="G54" s="896" t="s">
        <v>838</v>
      </c>
      <c r="H54" s="873"/>
      <c r="I54" s="447"/>
      <c r="J54" s="447"/>
      <c r="K54" s="447"/>
      <c r="L54" s="903"/>
      <c r="M54" s="518"/>
      <c r="N54" s="903"/>
      <c r="O54" s="910"/>
      <c r="P54" s="996" t="s">
        <v>890</v>
      </c>
      <c r="Q54" s="997"/>
    </row>
    <row r="55" spans="2:17" s="914" customFormat="1" ht="13.9" customHeight="1" thickBot="1" x14ac:dyDescent="0.35">
      <c r="B55" s="897">
        <v>36</v>
      </c>
      <c r="C55" s="898" t="s">
        <v>1031</v>
      </c>
      <c r="D55" s="899"/>
      <c r="E55" s="899" t="s">
        <v>16</v>
      </c>
      <c r="F55" s="899">
        <v>3</v>
      </c>
      <c r="G55" s="900" t="s">
        <v>995</v>
      </c>
      <c r="H55" s="873"/>
      <c r="I55" s="447"/>
      <c r="J55" s="447"/>
      <c r="K55" s="447"/>
      <c r="L55" s="903"/>
      <c r="M55" s="519"/>
      <c r="N55" s="903"/>
      <c r="O55" s="910"/>
      <c r="P55" s="998" t="s">
        <v>1479</v>
      </c>
      <c r="Q55" s="999"/>
    </row>
    <row r="56" spans="2:17" s="914" customFormat="1" ht="13.9" customHeight="1" x14ac:dyDescent="0.3">
      <c r="B56" s="1317"/>
      <c r="C56" s="1318"/>
      <c r="D56" s="1319"/>
      <c r="E56" s="1319"/>
      <c r="F56" s="1319"/>
      <c r="G56" s="1319"/>
      <c r="H56" s="902"/>
      <c r="I56" s="447"/>
      <c r="J56" s="447"/>
      <c r="K56" s="447"/>
      <c r="L56" s="903"/>
      <c r="M56" s="903"/>
      <c r="N56" s="903"/>
      <c r="O56" s="910"/>
      <c r="P56" s="903"/>
      <c r="Q56" s="903"/>
    </row>
    <row r="57" spans="2:17" ht="15.75" x14ac:dyDescent="0.3">
      <c r="B57" s="33" t="s">
        <v>23</v>
      </c>
      <c r="C57" s="34"/>
      <c r="D57" s="447"/>
      <c r="E57" s="447"/>
      <c r="F57" s="447"/>
      <c r="G57" s="447"/>
      <c r="H57" s="447"/>
      <c r="I57" s="447"/>
      <c r="J57" s="447"/>
      <c r="K57" s="447"/>
      <c r="L57" s="903"/>
      <c r="M57" s="903"/>
      <c r="N57" s="903"/>
      <c r="O57" s="910"/>
      <c r="P57" s="903"/>
      <c r="Q57" s="903"/>
    </row>
    <row r="58" spans="2:17" ht="15.75" x14ac:dyDescent="0.3">
      <c r="B58" s="36"/>
      <c r="C58" s="37" t="s">
        <v>24</v>
      </c>
      <c r="D58" s="447"/>
      <c r="E58" s="447"/>
      <c r="F58" s="447"/>
      <c r="G58" s="447"/>
      <c r="H58" s="447"/>
      <c r="I58" s="447"/>
      <c r="J58" s="447"/>
      <c r="K58" s="447"/>
      <c r="L58" s="41"/>
      <c r="M58" s="41"/>
      <c r="N58" s="41"/>
      <c r="O58" s="54"/>
      <c r="P58" s="41"/>
      <c r="Q58" s="903"/>
    </row>
    <row r="59" spans="2:17" ht="15.75" x14ac:dyDescent="0.3">
      <c r="B59" s="38"/>
      <c r="C59" s="37" t="s">
        <v>25</v>
      </c>
      <c r="D59" s="447"/>
      <c r="E59" s="447"/>
      <c r="F59" s="447"/>
      <c r="G59" s="447"/>
      <c r="H59" s="447"/>
      <c r="I59" s="447"/>
      <c r="J59" s="447"/>
      <c r="K59" s="447"/>
      <c r="L59" s="41"/>
      <c r="M59" s="41"/>
      <c r="N59" s="41"/>
      <c r="O59" s="54"/>
      <c r="P59" s="41"/>
      <c r="Q59" s="903"/>
    </row>
    <row r="60" spans="2:17" ht="15.75" x14ac:dyDescent="0.3">
      <c r="B60" s="39"/>
      <c r="C60" s="37" t="s">
        <v>26</v>
      </c>
      <c r="D60" s="447"/>
      <c r="E60" s="447"/>
      <c r="F60" s="447"/>
      <c r="G60" s="447"/>
      <c r="H60" s="447"/>
      <c r="I60" s="447"/>
      <c r="J60" s="447"/>
      <c r="K60" s="447"/>
      <c r="L60" s="41"/>
      <c r="M60" s="41"/>
      <c r="N60" s="41"/>
      <c r="O60" s="54"/>
      <c r="P60" s="41"/>
      <c r="Q60" s="903"/>
    </row>
    <row r="61" spans="2:17" ht="15.75" x14ac:dyDescent="0.3">
      <c r="B61" s="40"/>
      <c r="C61" s="37" t="s">
        <v>27</v>
      </c>
      <c r="D61" s="447"/>
      <c r="E61" s="447"/>
      <c r="F61" s="447"/>
      <c r="G61" s="447"/>
      <c r="H61" s="447"/>
      <c r="I61" s="447"/>
      <c r="J61" s="447"/>
      <c r="K61" s="447"/>
      <c r="L61" s="41"/>
      <c r="M61" s="41"/>
      <c r="N61" s="41"/>
      <c r="O61" s="54"/>
      <c r="P61" s="41"/>
      <c r="Q61" s="903"/>
    </row>
    <row r="62" spans="2:17" ht="16.5" thickBot="1" x14ac:dyDescent="0.35">
      <c r="B62" s="422"/>
      <c r="C62" s="448"/>
      <c r="D62" s="447"/>
      <c r="E62" s="447"/>
      <c r="F62" s="447"/>
      <c r="G62" s="447"/>
      <c r="H62" s="447"/>
      <c r="I62" s="447"/>
      <c r="J62" s="447"/>
      <c r="K62" s="447"/>
      <c r="L62" s="41"/>
      <c r="M62" s="41"/>
      <c r="N62" s="41"/>
      <c r="O62" s="54"/>
      <c r="P62" s="41"/>
      <c r="Q62" s="903"/>
    </row>
    <row r="63" spans="2:17" ht="16.5" thickBot="1" x14ac:dyDescent="0.25">
      <c r="B63" s="1815" t="s">
        <v>323</v>
      </c>
      <c r="C63" s="1816"/>
      <c r="D63" s="1816"/>
      <c r="E63" s="1816"/>
      <c r="F63" s="1816"/>
      <c r="G63" s="1816"/>
      <c r="H63" s="1816"/>
      <c r="I63" s="1816"/>
      <c r="J63" s="1816"/>
      <c r="K63" s="1816"/>
      <c r="L63" s="1816"/>
      <c r="M63" s="1816"/>
      <c r="N63" s="1817"/>
      <c r="O63" s="54"/>
      <c r="P63" s="41"/>
      <c r="Q63" s="903"/>
    </row>
    <row r="64" spans="2:17" ht="16.5" thickBot="1" x14ac:dyDescent="0.25">
      <c r="B64" s="42"/>
      <c r="C64" s="43"/>
      <c r="D64" s="44"/>
      <c r="E64" s="44"/>
      <c r="F64" s="44"/>
      <c r="G64" s="44"/>
      <c r="H64" s="44"/>
      <c r="I64" s="44"/>
      <c r="J64" s="44"/>
      <c r="K64" s="44"/>
      <c r="L64" s="41"/>
      <c r="M64" s="41"/>
      <c r="N64" s="41"/>
      <c r="O64" s="54"/>
      <c r="P64" s="41"/>
      <c r="Q64" s="903"/>
    </row>
    <row r="65" spans="2:17" ht="44.45" customHeight="1" thickBot="1" x14ac:dyDescent="0.25">
      <c r="B65" s="1808" t="s">
        <v>1476</v>
      </c>
      <c r="C65" s="1809"/>
      <c r="D65" s="1809"/>
      <c r="E65" s="1809"/>
      <c r="F65" s="1809"/>
      <c r="G65" s="1809"/>
      <c r="H65" s="1809"/>
      <c r="I65" s="1809"/>
      <c r="J65" s="1809"/>
      <c r="K65" s="1809"/>
      <c r="L65" s="1809"/>
      <c r="M65" s="1809"/>
      <c r="N65" s="1810"/>
      <c r="O65" s="54"/>
      <c r="P65" s="41"/>
      <c r="Q65" s="903"/>
    </row>
    <row r="66" spans="2:17" ht="15" thickBot="1" x14ac:dyDescent="0.25">
      <c r="B66" s="45"/>
      <c r="C66" s="46"/>
      <c r="D66" s="45"/>
      <c r="E66" s="45"/>
      <c r="F66" s="45"/>
      <c r="G66" s="45"/>
      <c r="H66" s="45"/>
      <c r="I66" s="47"/>
      <c r="J66" s="47"/>
      <c r="K66" s="47"/>
      <c r="L66" s="41"/>
      <c r="M66" s="41"/>
      <c r="N66" s="41"/>
      <c r="O66" s="54"/>
      <c r="P66" s="41"/>
      <c r="Q66" s="903"/>
    </row>
    <row r="67" spans="2:17" x14ac:dyDescent="0.2">
      <c r="B67" s="48" t="s">
        <v>28</v>
      </c>
      <c r="C67" s="1915" t="s">
        <v>29</v>
      </c>
      <c r="D67" s="1916"/>
      <c r="E67" s="1916"/>
      <c r="F67" s="1916"/>
      <c r="G67" s="1916"/>
      <c r="H67" s="1916"/>
      <c r="I67" s="1916"/>
      <c r="J67" s="1916"/>
      <c r="K67" s="1916"/>
      <c r="L67" s="1916"/>
      <c r="M67" s="1916"/>
      <c r="N67" s="1917"/>
      <c r="O67" s="54"/>
      <c r="P67" s="41"/>
      <c r="Q67" s="903"/>
    </row>
    <row r="68" spans="2:17" s="931" customFormat="1" x14ac:dyDescent="0.2">
      <c r="B68" s="1158" t="s">
        <v>874</v>
      </c>
      <c r="C68" s="932" t="s">
        <v>876</v>
      </c>
      <c r="D68" s="933"/>
      <c r="E68" s="933"/>
      <c r="F68" s="933"/>
      <c r="G68" s="933"/>
      <c r="H68" s="933"/>
      <c r="I68" s="933"/>
      <c r="J68" s="933"/>
      <c r="K68" s="933"/>
      <c r="L68" s="933"/>
      <c r="M68" s="933"/>
      <c r="N68" s="934"/>
      <c r="O68" s="904"/>
      <c r="P68" s="902"/>
      <c r="Q68" s="902"/>
    </row>
    <row r="69" spans="2:17" s="931" customFormat="1" x14ac:dyDescent="0.2">
      <c r="B69" s="1158" t="s">
        <v>875</v>
      </c>
      <c r="C69" s="932" t="s">
        <v>877</v>
      </c>
      <c r="D69" s="933"/>
      <c r="E69" s="933"/>
      <c r="F69" s="933"/>
      <c r="G69" s="933"/>
      <c r="H69" s="933"/>
      <c r="I69" s="933"/>
      <c r="J69" s="933"/>
      <c r="K69" s="933"/>
      <c r="L69" s="933"/>
      <c r="M69" s="933"/>
      <c r="N69" s="934"/>
      <c r="O69" s="904"/>
      <c r="P69" s="902"/>
      <c r="Q69" s="902"/>
    </row>
    <row r="70" spans="2:17" s="931" customFormat="1" ht="13.9" customHeight="1" x14ac:dyDescent="0.2">
      <c r="B70" s="1158" t="s">
        <v>878</v>
      </c>
      <c r="C70" s="1918" t="s">
        <v>1200</v>
      </c>
      <c r="D70" s="1919"/>
      <c r="E70" s="1919"/>
      <c r="F70" s="1919"/>
      <c r="G70" s="1919"/>
      <c r="H70" s="1919"/>
      <c r="I70" s="1919"/>
      <c r="J70" s="1919"/>
      <c r="K70" s="1919"/>
      <c r="L70" s="1919"/>
      <c r="M70" s="1919"/>
      <c r="N70" s="1920"/>
      <c r="O70" s="904"/>
      <c r="P70" s="902"/>
      <c r="Q70" s="902"/>
    </row>
    <row r="71" spans="2:17" s="931" customFormat="1" x14ac:dyDescent="0.2">
      <c r="B71" s="1158" t="s">
        <v>879</v>
      </c>
      <c r="C71" s="932" t="s">
        <v>882</v>
      </c>
      <c r="D71" s="933"/>
      <c r="E71" s="933"/>
      <c r="F71" s="933"/>
      <c r="G71" s="933"/>
      <c r="H71" s="933"/>
      <c r="I71" s="933"/>
      <c r="J71" s="933"/>
      <c r="K71" s="933"/>
      <c r="L71" s="933"/>
      <c r="M71" s="933"/>
      <c r="N71" s="934"/>
      <c r="O71" s="904"/>
      <c r="P71" s="902"/>
      <c r="Q71" s="902"/>
    </row>
    <row r="72" spans="2:17" s="931" customFormat="1" x14ac:dyDescent="0.2">
      <c r="B72" s="1158" t="s">
        <v>880</v>
      </c>
      <c r="C72" s="932" t="s">
        <v>883</v>
      </c>
      <c r="D72" s="933"/>
      <c r="E72" s="933"/>
      <c r="F72" s="933"/>
      <c r="G72" s="933"/>
      <c r="H72" s="933"/>
      <c r="I72" s="933"/>
      <c r="J72" s="933"/>
      <c r="K72" s="933"/>
      <c r="L72" s="933"/>
      <c r="M72" s="933"/>
      <c r="N72" s="934"/>
      <c r="O72" s="904"/>
      <c r="P72" s="902"/>
      <c r="Q72" s="902"/>
    </row>
    <row r="73" spans="2:17" s="931" customFormat="1" x14ac:dyDescent="0.2">
      <c r="B73" s="1158" t="s">
        <v>884</v>
      </c>
      <c r="C73" s="1933" t="s">
        <v>887</v>
      </c>
      <c r="D73" s="1934"/>
      <c r="E73" s="1934"/>
      <c r="F73" s="1934"/>
      <c r="G73" s="1934"/>
      <c r="H73" s="1934"/>
      <c r="I73" s="1934"/>
      <c r="J73" s="1934"/>
      <c r="K73" s="1934"/>
      <c r="L73" s="1934"/>
      <c r="M73" s="1934"/>
      <c r="N73" s="1935"/>
      <c r="O73" s="904"/>
      <c r="P73" s="902"/>
      <c r="Q73" s="902"/>
    </row>
    <row r="74" spans="2:17" ht="15" customHeight="1" x14ac:dyDescent="0.2">
      <c r="B74" s="1158" t="s">
        <v>326</v>
      </c>
      <c r="C74" s="1933" t="s">
        <v>888</v>
      </c>
      <c r="D74" s="1934"/>
      <c r="E74" s="1934"/>
      <c r="F74" s="1934"/>
      <c r="G74" s="1934"/>
      <c r="H74" s="1934"/>
      <c r="I74" s="1934"/>
      <c r="J74" s="1934"/>
      <c r="K74" s="1934"/>
      <c r="L74" s="1934"/>
      <c r="M74" s="1934"/>
      <c r="N74" s="1935"/>
      <c r="O74" s="54"/>
      <c r="P74" s="41"/>
      <c r="Q74" s="903"/>
    </row>
    <row r="75" spans="2:17" s="914" customFormat="1" x14ac:dyDescent="0.2">
      <c r="B75" s="1158" t="s">
        <v>885</v>
      </c>
      <c r="C75" s="1918" t="s">
        <v>886</v>
      </c>
      <c r="D75" s="1919"/>
      <c r="E75" s="1919"/>
      <c r="F75" s="1919"/>
      <c r="G75" s="1919"/>
      <c r="H75" s="1919"/>
      <c r="I75" s="1919"/>
      <c r="J75" s="1919"/>
      <c r="K75" s="1919"/>
      <c r="L75" s="1919"/>
      <c r="M75" s="1919"/>
      <c r="N75" s="1920"/>
      <c r="O75" s="910"/>
      <c r="P75" s="903"/>
      <c r="Q75" s="903"/>
    </row>
    <row r="76" spans="2:17" ht="15" customHeight="1" x14ac:dyDescent="0.2">
      <c r="B76" s="1707" t="s">
        <v>873</v>
      </c>
      <c r="C76" s="1918" t="s">
        <v>1207</v>
      </c>
      <c r="D76" s="1919"/>
      <c r="E76" s="1919"/>
      <c r="F76" s="1919"/>
      <c r="G76" s="1919"/>
      <c r="H76" s="1919"/>
      <c r="I76" s="1919"/>
      <c r="J76" s="1919"/>
      <c r="K76" s="1919"/>
      <c r="L76" s="1919"/>
      <c r="M76" s="1919"/>
      <c r="N76" s="1920"/>
      <c r="O76" s="54"/>
      <c r="P76" s="41"/>
      <c r="Q76" s="903"/>
    </row>
    <row r="77" spans="2:17" ht="15" customHeight="1" x14ac:dyDescent="0.2">
      <c r="B77" s="1707" t="s">
        <v>872</v>
      </c>
      <c r="C77" s="1918" t="s">
        <v>325</v>
      </c>
      <c r="D77" s="1919"/>
      <c r="E77" s="1919"/>
      <c r="F77" s="1919"/>
      <c r="G77" s="1919"/>
      <c r="H77" s="1919"/>
      <c r="I77" s="1919"/>
      <c r="J77" s="1919"/>
      <c r="K77" s="1919"/>
      <c r="L77" s="1919"/>
      <c r="M77" s="1919"/>
      <c r="N77" s="1920"/>
      <c r="O77" s="54"/>
      <c r="P77" s="41"/>
      <c r="Q77" s="903"/>
    </row>
    <row r="78" spans="2:17" s="914" customFormat="1" x14ac:dyDescent="0.2">
      <c r="B78" s="1707" t="s">
        <v>871</v>
      </c>
      <c r="C78" s="1918" t="s">
        <v>1402</v>
      </c>
      <c r="D78" s="1919"/>
      <c r="E78" s="1919"/>
      <c r="F78" s="1919"/>
      <c r="G78" s="1919"/>
      <c r="H78" s="1919"/>
      <c r="I78" s="1919"/>
      <c r="J78" s="1919"/>
      <c r="K78" s="1919"/>
      <c r="L78" s="1919"/>
      <c r="M78" s="1919"/>
      <c r="N78" s="1920"/>
      <c r="O78" s="910"/>
      <c r="P78" s="903"/>
      <c r="Q78" s="903"/>
    </row>
    <row r="79" spans="2:17" s="914" customFormat="1" x14ac:dyDescent="0.2">
      <c r="B79" s="1707" t="s">
        <v>1175</v>
      </c>
      <c r="C79" s="1918" t="s">
        <v>1403</v>
      </c>
      <c r="D79" s="1919"/>
      <c r="E79" s="1919"/>
      <c r="F79" s="1919"/>
      <c r="G79" s="1919"/>
      <c r="H79" s="1919"/>
      <c r="I79" s="1919"/>
      <c r="J79" s="1919"/>
      <c r="K79" s="1919"/>
      <c r="L79" s="1919"/>
      <c r="M79" s="1919"/>
      <c r="N79" s="1920"/>
      <c r="O79" s="910"/>
      <c r="P79" s="903"/>
      <c r="Q79" s="903"/>
    </row>
    <row r="80" spans="2:17" s="914" customFormat="1" ht="13.9" customHeight="1" x14ac:dyDescent="0.2">
      <c r="B80" s="1707" t="s">
        <v>1398</v>
      </c>
      <c r="C80" s="1918" t="s">
        <v>1162</v>
      </c>
      <c r="D80" s="1919"/>
      <c r="E80" s="1919"/>
      <c r="F80" s="1919"/>
      <c r="G80" s="1919"/>
      <c r="H80" s="1919"/>
      <c r="I80" s="1919"/>
      <c r="J80" s="1919"/>
      <c r="K80" s="1919"/>
      <c r="L80" s="1919"/>
      <c r="M80" s="1919"/>
      <c r="N80" s="1920"/>
      <c r="O80" s="910"/>
      <c r="P80" s="903"/>
      <c r="Q80" s="903"/>
    </row>
    <row r="81" spans="2:17" s="914" customFormat="1" ht="13.9" customHeight="1" x14ac:dyDescent="0.2">
      <c r="B81" s="1708" t="s">
        <v>1399</v>
      </c>
      <c r="C81" s="1918" t="s">
        <v>1161</v>
      </c>
      <c r="D81" s="1919"/>
      <c r="E81" s="1919"/>
      <c r="F81" s="1919"/>
      <c r="G81" s="1919"/>
      <c r="H81" s="1919"/>
      <c r="I81" s="1919"/>
      <c r="J81" s="1919"/>
      <c r="K81" s="1919"/>
      <c r="L81" s="1919"/>
      <c r="M81" s="1919"/>
      <c r="N81" s="1920"/>
      <c r="O81" s="910"/>
      <c r="P81" s="903"/>
      <c r="Q81" s="903"/>
    </row>
    <row r="82" spans="2:17" ht="15" thickBot="1" x14ac:dyDescent="0.25">
      <c r="B82" s="1709" t="s">
        <v>1400</v>
      </c>
      <c r="C82" s="1939" t="s">
        <v>1479</v>
      </c>
      <c r="D82" s="1940"/>
      <c r="E82" s="1940"/>
      <c r="F82" s="1940"/>
      <c r="G82" s="1940"/>
      <c r="H82" s="1940"/>
      <c r="I82" s="1940"/>
      <c r="J82" s="1940"/>
      <c r="K82" s="1940"/>
      <c r="L82" s="1940"/>
      <c r="M82" s="1940"/>
      <c r="N82" s="1941"/>
      <c r="O82" s="72"/>
      <c r="P82" s="72"/>
      <c r="Q82" s="72"/>
    </row>
    <row r="83" spans="2:17" ht="15" customHeight="1" x14ac:dyDescent="0.2">
      <c r="B83" s="70"/>
      <c r="C83" s="73"/>
      <c r="D83" s="73"/>
      <c r="E83" s="73"/>
      <c r="F83" s="73"/>
      <c r="G83" s="73"/>
      <c r="H83" s="73"/>
      <c r="I83" s="73"/>
      <c r="J83" s="73"/>
      <c r="K83" s="73"/>
      <c r="L83" s="73"/>
      <c r="M83" s="73"/>
      <c r="N83" s="73"/>
      <c r="O83" s="73"/>
      <c r="P83" s="73"/>
      <c r="Q83" s="73"/>
    </row>
    <row r="84" spans="2:17" ht="15" customHeight="1" x14ac:dyDescent="0.2">
      <c r="B84" s="70"/>
      <c r="C84" s="73"/>
      <c r="D84" s="73"/>
      <c r="E84" s="73"/>
      <c r="F84" s="73"/>
      <c r="G84" s="73"/>
      <c r="H84" s="73"/>
      <c r="I84" s="73"/>
      <c r="J84" s="73"/>
      <c r="K84" s="73"/>
      <c r="L84" s="73"/>
      <c r="M84" s="73"/>
      <c r="N84" s="73"/>
      <c r="O84" s="73"/>
      <c r="P84" s="73"/>
      <c r="Q84" s="73"/>
    </row>
    <row r="85" spans="2:17" ht="15" customHeight="1" x14ac:dyDescent="0.2">
      <c r="B85" s="70"/>
      <c r="C85" s="73"/>
      <c r="D85" s="73"/>
      <c r="E85" s="73"/>
      <c r="F85" s="73"/>
      <c r="G85" s="73"/>
      <c r="H85" s="73"/>
      <c r="I85" s="73"/>
      <c r="J85" s="73"/>
      <c r="K85" s="73"/>
      <c r="L85" s="73"/>
      <c r="M85" s="73"/>
      <c r="N85" s="73"/>
      <c r="O85" s="73"/>
      <c r="P85" s="73"/>
      <c r="Q85" s="73"/>
    </row>
    <row r="86" spans="2:17" ht="15" customHeight="1" x14ac:dyDescent="0.2">
      <c r="B86" s="70"/>
      <c r="C86" s="73"/>
      <c r="D86" s="73"/>
      <c r="E86" s="73"/>
      <c r="F86" s="73"/>
      <c r="G86" s="73"/>
      <c r="H86" s="73"/>
      <c r="I86" s="73"/>
      <c r="J86" s="73"/>
      <c r="K86" s="73"/>
      <c r="L86" s="73"/>
      <c r="M86" s="73"/>
      <c r="N86" s="73"/>
      <c r="O86" s="73"/>
      <c r="P86" s="73"/>
      <c r="Q86" s="73"/>
    </row>
    <row r="87" spans="2:17" ht="15" customHeight="1" x14ac:dyDescent="0.2">
      <c r="B87" s="70"/>
      <c r="C87" s="73"/>
      <c r="D87" s="73"/>
      <c r="E87" s="73"/>
      <c r="F87" s="73"/>
      <c r="G87" s="73"/>
      <c r="H87" s="73"/>
      <c r="I87" s="73"/>
      <c r="J87" s="73"/>
      <c r="K87" s="73"/>
      <c r="L87" s="73"/>
      <c r="M87" s="73"/>
      <c r="N87" s="73"/>
      <c r="O87" s="73"/>
      <c r="P87" s="73"/>
      <c r="Q87" s="73"/>
    </row>
    <row r="88" spans="2:17" ht="15" customHeight="1" x14ac:dyDescent="0.2">
      <c r="B88" s="70"/>
      <c r="C88" s="73"/>
      <c r="D88" s="73"/>
      <c r="E88" s="73"/>
      <c r="F88" s="73"/>
      <c r="G88" s="73"/>
      <c r="H88" s="73"/>
      <c r="I88" s="73"/>
      <c r="J88" s="73"/>
      <c r="K88" s="73"/>
      <c r="L88" s="73"/>
      <c r="M88" s="73"/>
      <c r="N88" s="73"/>
      <c r="O88" s="73"/>
      <c r="P88" s="73"/>
      <c r="Q88" s="73"/>
    </row>
    <row r="89" spans="2:17" ht="15" customHeight="1" x14ac:dyDescent="0.2">
      <c r="B89" s="70"/>
      <c r="C89" s="73"/>
      <c r="D89" s="73"/>
      <c r="E89" s="73"/>
      <c r="F89" s="73"/>
      <c r="G89" s="73"/>
      <c r="H89" s="73"/>
      <c r="I89" s="73"/>
      <c r="J89" s="73"/>
      <c r="K89" s="73"/>
      <c r="L89" s="73"/>
      <c r="M89" s="73"/>
      <c r="N89" s="73"/>
      <c r="O89" s="73"/>
      <c r="P89" s="73"/>
      <c r="Q89" s="73"/>
    </row>
    <row r="90" spans="2:17" ht="15" customHeight="1" x14ac:dyDescent="0.2">
      <c r="B90" s="70"/>
      <c r="C90" s="73"/>
      <c r="D90" s="73"/>
      <c r="E90" s="73"/>
      <c r="F90" s="73"/>
      <c r="G90" s="73"/>
      <c r="H90" s="73"/>
      <c r="I90" s="73"/>
      <c r="J90" s="73"/>
      <c r="K90" s="73"/>
      <c r="L90" s="73"/>
      <c r="M90" s="73"/>
      <c r="N90" s="73"/>
      <c r="O90" s="73"/>
      <c r="P90" s="73"/>
      <c r="Q90" s="73"/>
    </row>
    <row r="91" spans="2:17" ht="15" customHeight="1" x14ac:dyDescent="0.2">
      <c r="B91" s="70"/>
      <c r="C91" s="73"/>
      <c r="D91" s="73"/>
      <c r="E91" s="73"/>
      <c r="F91" s="73"/>
      <c r="G91" s="73"/>
      <c r="H91" s="73"/>
      <c r="I91" s="73"/>
      <c r="J91" s="73"/>
      <c r="K91" s="73"/>
      <c r="L91" s="73"/>
      <c r="M91" s="73"/>
      <c r="N91" s="73"/>
      <c r="O91" s="73"/>
      <c r="P91" s="73"/>
      <c r="Q91" s="73"/>
    </row>
    <row r="92" spans="2:17" ht="15" customHeight="1" x14ac:dyDescent="0.2">
      <c r="B92" s="70"/>
      <c r="C92" s="73"/>
      <c r="D92" s="73"/>
      <c r="E92" s="73"/>
      <c r="F92" s="73"/>
      <c r="G92" s="73"/>
      <c r="H92" s="73"/>
      <c r="I92" s="73"/>
      <c r="J92" s="73"/>
      <c r="K92" s="73"/>
      <c r="L92" s="73"/>
      <c r="M92" s="73"/>
      <c r="N92" s="73"/>
      <c r="O92" s="73"/>
      <c r="P92" s="73"/>
      <c r="Q92" s="73"/>
    </row>
    <row r="93" spans="2:17" ht="15" customHeight="1" x14ac:dyDescent="0.2">
      <c r="B93" s="70"/>
      <c r="C93" s="73"/>
      <c r="D93" s="73"/>
      <c r="E93" s="73"/>
      <c r="F93" s="73"/>
      <c r="G93" s="73"/>
      <c r="H93" s="73"/>
      <c r="I93" s="73"/>
      <c r="J93" s="73"/>
      <c r="K93" s="73"/>
      <c r="L93" s="73"/>
      <c r="M93" s="73"/>
      <c r="N93" s="73"/>
      <c r="O93" s="73"/>
      <c r="P93" s="73"/>
      <c r="Q93" s="73"/>
    </row>
    <row r="94" spans="2:17" ht="15" customHeight="1" x14ac:dyDescent="0.2">
      <c r="B94" s="70"/>
      <c r="C94" s="73"/>
      <c r="D94" s="73"/>
      <c r="E94" s="73"/>
      <c r="F94" s="73"/>
      <c r="G94" s="73"/>
      <c r="H94" s="73"/>
      <c r="I94" s="73"/>
      <c r="J94" s="73"/>
      <c r="K94" s="73"/>
      <c r="L94" s="73"/>
      <c r="M94" s="73"/>
      <c r="N94" s="73"/>
      <c r="O94" s="73"/>
      <c r="P94" s="73"/>
      <c r="Q94" s="73"/>
    </row>
    <row r="95" spans="2:17" ht="15" customHeight="1" x14ac:dyDescent="0.2">
      <c r="B95" s="70"/>
      <c r="C95" s="73"/>
      <c r="D95" s="73"/>
      <c r="E95" s="73"/>
      <c r="F95" s="73"/>
      <c r="G95" s="73"/>
      <c r="H95" s="73"/>
      <c r="I95" s="73"/>
      <c r="J95" s="73"/>
      <c r="K95" s="73"/>
      <c r="L95" s="73"/>
      <c r="M95" s="73"/>
      <c r="N95" s="73"/>
      <c r="O95" s="73"/>
      <c r="P95" s="73"/>
      <c r="Q95" s="73"/>
    </row>
    <row r="96" spans="2:17" ht="15" customHeight="1" x14ac:dyDescent="0.2">
      <c r="B96" s="70"/>
      <c r="C96" s="73"/>
      <c r="D96" s="73"/>
      <c r="E96" s="73"/>
      <c r="F96" s="73"/>
      <c r="G96" s="73"/>
      <c r="H96" s="73"/>
      <c r="I96" s="73"/>
      <c r="J96" s="73"/>
      <c r="K96" s="73"/>
      <c r="L96" s="73"/>
      <c r="M96" s="73"/>
      <c r="N96" s="73"/>
      <c r="O96" s="73"/>
      <c r="P96" s="73"/>
      <c r="Q96" s="73"/>
    </row>
    <row r="97" spans="2:17" ht="15" customHeight="1" x14ac:dyDescent="0.2">
      <c r="B97" s="70"/>
      <c r="C97" s="73"/>
      <c r="D97" s="73"/>
      <c r="E97" s="73"/>
      <c r="F97" s="73"/>
      <c r="G97" s="73"/>
      <c r="H97" s="73"/>
      <c r="I97" s="73"/>
      <c r="J97" s="73"/>
      <c r="K97" s="73"/>
      <c r="L97" s="73"/>
      <c r="M97" s="73"/>
      <c r="N97" s="73"/>
      <c r="O97" s="73"/>
      <c r="P97" s="73"/>
      <c r="Q97" s="73"/>
    </row>
    <row r="98" spans="2:17" ht="15" customHeight="1" x14ac:dyDescent="0.2">
      <c r="B98" s="70"/>
      <c r="C98" s="73"/>
      <c r="D98" s="73"/>
      <c r="E98" s="73"/>
      <c r="F98" s="73"/>
      <c r="G98" s="73"/>
      <c r="H98" s="73"/>
      <c r="I98" s="73"/>
      <c r="J98" s="73"/>
      <c r="K98" s="73"/>
      <c r="L98" s="73"/>
      <c r="M98" s="73"/>
      <c r="N98" s="73"/>
      <c r="O98" s="73"/>
      <c r="P98" s="73"/>
      <c r="Q98" s="73"/>
    </row>
    <row r="99" spans="2:17" ht="15" customHeight="1" x14ac:dyDescent="0.2">
      <c r="B99" s="70"/>
      <c r="C99" s="73"/>
      <c r="D99" s="73"/>
      <c r="E99" s="73"/>
      <c r="F99" s="73"/>
      <c r="G99" s="73"/>
      <c r="H99" s="73"/>
      <c r="I99" s="73"/>
      <c r="J99" s="73"/>
      <c r="K99" s="73"/>
      <c r="L99" s="73"/>
      <c r="M99" s="73"/>
      <c r="N99" s="73"/>
      <c r="O99" s="73"/>
      <c r="P99" s="73"/>
      <c r="Q99" s="73"/>
    </row>
    <row r="100" spans="2:17" ht="15" customHeight="1" x14ac:dyDescent="0.2">
      <c r="B100" s="70"/>
      <c r="C100" s="73"/>
      <c r="D100" s="73"/>
      <c r="E100" s="73"/>
      <c r="F100" s="73"/>
      <c r="G100" s="73"/>
      <c r="H100" s="73"/>
      <c r="I100" s="73"/>
      <c r="J100" s="73"/>
      <c r="K100" s="73"/>
      <c r="L100" s="73"/>
      <c r="M100" s="73"/>
      <c r="N100" s="73"/>
      <c r="O100" s="73"/>
      <c r="P100" s="73"/>
      <c r="Q100" s="73"/>
    </row>
  </sheetData>
  <mergeCells count="16">
    <mergeCell ref="C81:N81"/>
    <mergeCell ref="C82:N82"/>
    <mergeCell ref="C80:N80"/>
    <mergeCell ref="C76:N76"/>
    <mergeCell ref="C77:N77"/>
    <mergeCell ref="C79:N79"/>
    <mergeCell ref="C78:N78"/>
    <mergeCell ref="C74:N74"/>
    <mergeCell ref="C73:N73"/>
    <mergeCell ref="C75:N75"/>
    <mergeCell ref="B2:C2"/>
    <mergeCell ref="B3:C3"/>
    <mergeCell ref="B63:N63"/>
    <mergeCell ref="B65:N65"/>
    <mergeCell ref="C67:N67"/>
    <mergeCell ref="C70:N70"/>
  </mergeCells>
  <pageMargins left="0.70866141732283472" right="0.70866141732283472" top="0.74803149606299213" bottom="0.74803149606299213" header="0.31496062992125984" footer="0.31496062992125984"/>
  <pageSetup paperSize="9" scale="38"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ignoredErrors>
    <ignoredError sqref="B70:B72 B74 B78:B82" numberStoredAsText="1"/>
    <ignoredError sqref="B73" twoDigitTextYear="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XFD118"/>
  <sheetViews>
    <sheetView zoomScale="80" zoomScaleNormal="80" workbookViewId="0"/>
  </sheetViews>
  <sheetFormatPr defaultColWidth="9.75" defaultRowHeight="14.25" x14ac:dyDescent="0.2"/>
  <cols>
    <col min="1" max="1" width="1.75" style="2" customWidth="1"/>
    <col min="2" max="2" width="4.75" style="2" customWidth="1"/>
    <col min="3" max="3" width="61.625" style="2" bestFit="1" customWidth="1"/>
    <col min="4" max="4" width="11.75" style="2" customWidth="1"/>
    <col min="5" max="5" width="11" style="2" bestFit="1" customWidth="1"/>
    <col min="6" max="6" width="5.75" style="2" customWidth="1"/>
    <col min="7" max="7" width="19.625" style="2" bestFit="1" customWidth="1"/>
    <col min="8" max="13" width="9.75" style="2"/>
    <col min="14" max="14" width="2.75" style="2" customWidth="1"/>
    <col min="15" max="15" width="53.375" style="2" customWidth="1"/>
    <col min="16" max="16" width="17.375" style="2" customWidth="1"/>
    <col min="17" max="16384" width="9.75" style="2"/>
  </cols>
  <sheetData>
    <row r="1" spans="2:16" ht="20.25" x14ac:dyDescent="0.2">
      <c r="B1" s="390" t="s">
        <v>1317</v>
      </c>
      <c r="C1" s="452"/>
      <c r="D1" s="452"/>
      <c r="E1" s="452"/>
      <c r="F1" s="452"/>
      <c r="G1" s="452"/>
      <c r="H1" s="452"/>
      <c r="I1" s="452"/>
      <c r="J1" s="452"/>
      <c r="K1" s="452"/>
      <c r="L1" s="452"/>
      <c r="M1" s="453" t="s">
        <v>0</v>
      </c>
      <c r="N1" s="465"/>
      <c r="O1" s="426" t="s">
        <v>1</v>
      </c>
      <c r="P1" s="6"/>
    </row>
    <row r="2" spans="2:16" ht="15.75" thickBot="1" x14ac:dyDescent="0.3">
      <c r="B2" s="634"/>
      <c r="C2" s="634"/>
      <c r="D2" s="635"/>
      <c r="E2" s="636"/>
      <c r="F2" s="634"/>
      <c r="G2" s="634"/>
      <c r="H2" s="634"/>
      <c r="I2" s="634"/>
      <c r="J2" s="634"/>
      <c r="K2" s="636"/>
      <c r="L2" s="636"/>
      <c r="M2" s="637"/>
      <c r="N2" s="454"/>
      <c r="O2" s="637"/>
      <c r="P2" s="51"/>
    </row>
    <row r="3" spans="2:16" ht="15" thickBot="1" x14ac:dyDescent="0.25">
      <c r="B3" s="1944" t="s">
        <v>2</v>
      </c>
      <c r="C3" s="1945"/>
      <c r="D3" s="455" t="s">
        <v>3</v>
      </c>
      <c r="E3" s="456" t="s">
        <v>4</v>
      </c>
      <c r="F3" s="458" t="s">
        <v>5</v>
      </c>
      <c r="G3" s="457" t="s">
        <v>327</v>
      </c>
      <c r="H3" s="468" t="s">
        <v>108</v>
      </c>
      <c r="I3" s="456" t="s">
        <v>109</v>
      </c>
      <c r="J3" s="456" t="s">
        <v>159</v>
      </c>
      <c r="K3" s="456" t="s">
        <v>6</v>
      </c>
      <c r="L3" s="456" t="s">
        <v>7</v>
      </c>
      <c r="M3" s="457" t="s">
        <v>317</v>
      </c>
      <c r="N3" s="459"/>
      <c r="O3" s="833" t="s">
        <v>839</v>
      </c>
      <c r="P3" s="866" t="s">
        <v>14</v>
      </c>
    </row>
    <row r="4" spans="2:16" ht="15" thickBot="1" x14ac:dyDescent="0.25">
      <c r="B4" s="637"/>
      <c r="C4" s="637"/>
      <c r="D4" s="638"/>
      <c r="E4" s="637"/>
      <c r="F4" s="637"/>
      <c r="G4" s="637"/>
      <c r="H4" s="637"/>
      <c r="I4" s="637"/>
      <c r="J4" s="637"/>
      <c r="K4" s="637"/>
      <c r="L4" s="637"/>
      <c r="M4" s="637"/>
      <c r="N4" s="454"/>
      <c r="O4" s="637"/>
      <c r="P4" s="637"/>
    </row>
    <row r="5" spans="2:16" ht="15" thickBot="1" x14ac:dyDescent="0.25">
      <c r="B5" s="10" t="s">
        <v>15</v>
      </c>
      <c r="C5" s="11" t="s">
        <v>328</v>
      </c>
      <c r="D5" s="624"/>
      <c r="E5" s="624"/>
      <c r="F5" s="624"/>
      <c r="G5" s="460"/>
      <c r="H5" s="460"/>
      <c r="I5" s="460"/>
      <c r="J5" s="460"/>
      <c r="K5" s="460"/>
      <c r="L5" s="460"/>
      <c r="M5" s="460"/>
      <c r="N5" s="460"/>
      <c r="O5" s="640"/>
      <c r="P5" s="640"/>
    </row>
    <row r="6" spans="2:16" ht="13.9" customHeight="1" thickBot="1" x14ac:dyDescent="0.25">
      <c r="B6" s="12">
        <v>1</v>
      </c>
      <c r="C6" s="13" t="s">
        <v>329</v>
      </c>
      <c r="D6" s="14"/>
      <c r="E6" s="14" t="s">
        <v>259</v>
      </c>
      <c r="F6" s="704"/>
      <c r="G6" s="1024" t="s">
        <v>501</v>
      </c>
      <c r="H6" s="716"/>
      <c r="I6" s="716"/>
      <c r="J6" s="716"/>
      <c r="K6" s="716"/>
      <c r="L6" s="716"/>
      <c r="M6" s="1598"/>
      <c r="N6" s="454"/>
      <c r="O6" s="1016" t="s">
        <v>1097</v>
      </c>
      <c r="P6" s="1021"/>
    </row>
    <row r="7" spans="2:16" ht="13.9" customHeight="1" x14ac:dyDescent="0.2">
      <c r="B7" s="373">
        <v>2</v>
      </c>
      <c r="C7" s="374" t="s">
        <v>330</v>
      </c>
      <c r="D7" s="375"/>
      <c r="E7" s="375" t="s">
        <v>16</v>
      </c>
      <c r="F7" s="705" t="s">
        <v>331</v>
      </c>
      <c r="G7" s="1594" t="s">
        <v>838</v>
      </c>
      <c r="H7" s="1599"/>
      <c r="I7" s="1600"/>
      <c r="J7" s="1600"/>
      <c r="K7" s="1600"/>
      <c r="L7" s="1601"/>
      <c r="M7" s="716"/>
      <c r="N7" s="461"/>
      <c r="O7" s="1017" t="s">
        <v>1136</v>
      </c>
      <c r="P7" s="1022"/>
    </row>
    <row r="8" spans="2:16" ht="13.9" customHeight="1" x14ac:dyDescent="0.2">
      <c r="B8" s="373">
        <v>3</v>
      </c>
      <c r="C8" s="374" t="s">
        <v>332</v>
      </c>
      <c r="D8" s="375"/>
      <c r="E8" s="375" t="s">
        <v>16</v>
      </c>
      <c r="F8" s="705" t="s">
        <v>331</v>
      </c>
      <c r="G8" s="1594" t="s">
        <v>838</v>
      </c>
      <c r="H8" s="1602"/>
      <c r="I8" s="746"/>
      <c r="J8" s="746"/>
      <c r="K8" s="746"/>
      <c r="L8" s="1603"/>
      <c r="M8" s="716"/>
      <c r="N8" s="461"/>
      <c r="O8" s="1017" t="s">
        <v>1136</v>
      </c>
      <c r="P8" s="1022"/>
    </row>
    <row r="9" spans="2:16" ht="13.9" customHeight="1" x14ac:dyDescent="0.2">
      <c r="B9" s="373">
        <v>4</v>
      </c>
      <c r="C9" s="374" t="s">
        <v>333</v>
      </c>
      <c r="D9" s="375"/>
      <c r="E9" s="375" t="s">
        <v>16</v>
      </c>
      <c r="F9" s="705" t="s">
        <v>331</v>
      </c>
      <c r="G9" s="1594" t="s">
        <v>838</v>
      </c>
      <c r="H9" s="641"/>
      <c r="I9" s="463"/>
      <c r="J9" s="463"/>
      <c r="K9" s="463"/>
      <c r="L9" s="1604"/>
      <c r="M9" s="716"/>
      <c r="N9" s="461"/>
      <c r="O9" s="1017"/>
      <c r="P9" s="1022"/>
    </row>
    <row r="10" spans="2:16" ht="13.9" customHeight="1" thickBot="1" x14ac:dyDescent="0.25">
      <c r="B10" s="373">
        <v>5</v>
      </c>
      <c r="C10" s="374" t="s">
        <v>333</v>
      </c>
      <c r="D10" s="375"/>
      <c r="E10" s="375" t="s">
        <v>16</v>
      </c>
      <c r="F10" s="705" t="s">
        <v>331</v>
      </c>
      <c r="G10" s="1594" t="s">
        <v>1069</v>
      </c>
      <c r="H10" s="1605"/>
      <c r="I10" s="1606"/>
      <c r="J10" s="1606"/>
      <c r="K10" s="1606"/>
      <c r="L10" s="1607"/>
      <c r="M10" s="716"/>
      <c r="N10" s="461"/>
      <c r="O10" s="1017"/>
      <c r="P10" s="1022"/>
    </row>
    <row r="11" spans="2:16" ht="13.9" customHeight="1" x14ac:dyDescent="0.2">
      <c r="B11" s="373">
        <v>6</v>
      </c>
      <c r="C11" s="374" t="s">
        <v>334</v>
      </c>
      <c r="D11" s="375"/>
      <c r="E11" s="375" t="s">
        <v>19</v>
      </c>
      <c r="F11" s="705" t="s">
        <v>335</v>
      </c>
      <c r="G11" s="714" t="s">
        <v>501</v>
      </c>
      <c r="H11" s="716"/>
      <c r="I11" s="716"/>
      <c r="J11" s="716"/>
      <c r="K11" s="716"/>
      <c r="L11" s="716"/>
      <c r="M11" s="709">
        <v>0.02</v>
      </c>
      <c r="N11" s="462"/>
      <c r="O11" s="1017" t="s">
        <v>755</v>
      </c>
      <c r="P11" s="1022"/>
    </row>
    <row r="12" spans="2:16" ht="13.9" customHeight="1" x14ac:dyDescent="0.2">
      <c r="B12" s="373">
        <v>7</v>
      </c>
      <c r="C12" s="374" t="s">
        <v>336</v>
      </c>
      <c r="D12" s="375"/>
      <c r="E12" s="375" t="s">
        <v>16</v>
      </c>
      <c r="F12" s="705" t="s">
        <v>331</v>
      </c>
      <c r="G12" s="714" t="s">
        <v>1069</v>
      </c>
      <c r="H12" s="716"/>
      <c r="I12" s="716"/>
      <c r="J12" s="716"/>
      <c r="K12" s="716"/>
      <c r="L12" s="716"/>
      <c r="M12" s="1608">
        <v>0</v>
      </c>
      <c r="N12" s="461"/>
      <c r="O12" s="1017"/>
      <c r="P12" s="1022"/>
    </row>
    <row r="13" spans="2:16" ht="13.9" customHeight="1" x14ac:dyDescent="0.2">
      <c r="B13" s="373">
        <v>8</v>
      </c>
      <c r="C13" s="374" t="s">
        <v>337</v>
      </c>
      <c r="D13" s="375"/>
      <c r="E13" s="375" t="s">
        <v>16</v>
      </c>
      <c r="F13" s="705" t="s">
        <v>331</v>
      </c>
      <c r="G13" s="714" t="s">
        <v>1069</v>
      </c>
      <c r="H13" s="716"/>
      <c r="I13" s="716"/>
      <c r="J13" s="716"/>
      <c r="K13" s="716"/>
      <c r="L13" s="716"/>
      <c r="M13" s="1609">
        <f>IF(M12&lt;&gt;"",M12,M11*SUM(H10:L10))</f>
        <v>0</v>
      </c>
      <c r="N13" s="461"/>
      <c r="O13" s="1017"/>
      <c r="P13" s="1022"/>
    </row>
    <row r="14" spans="2:16" ht="13.9" customHeight="1" thickBot="1" x14ac:dyDescent="0.25">
      <c r="B14" s="26">
        <v>9</v>
      </c>
      <c r="C14" s="27" t="s">
        <v>338</v>
      </c>
      <c r="D14" s="28"/>
      <c r="E14" s="28" t="s">
        <v>339</v>
      </c>
      <c r="F14" s="706"/>
      <c r="G14" s="715" t="s">
        <v>501</v>
      </c>
      <c r="H14" s="716"/>
      <c r="I14" s="716"/>
      <c r="J14" s="716"/>
      <c r="K14" s="716"/>
      <c r="L14" s="716"/>
      <c r="M14" s="1610"/>
      <c r="N14" s="454"/>
      <c r="O14" s="1018" t="s">
        <v>1110</v>
      </c>
      <c r="P14" s="1023"/>
    </row>
    <row r="15" spans="2:16" ht="15" thickBot="1" x14ac:dyDescent="0.25">
      <c r="B15" s="1"/>
      <c r="C15" s="1"/>
      <c r="D15" s="638"/>
      <c r="E15" s="637"/>
      <c r="F15" s="637"/>
      <c r="G15" s="637"/>
      <c r="H15" s="639"/>
      <c r="I15" s="639"/>
      <c r="J15" s="639"/>
      <c r="K15" s="639"/>
      <c r="L15" s="639"/>
      <c r="M15" s="639"/>
      <c r="N15" s="454"/>
      <c r="O15" s="639"/>
      <c r="P15" s="639"/>
    </row>
    <row r="16" spans="2:16" ht="15" thickBot="1" x14ac:dyDescent="0.25">
      <c r="B16" s="10" t="s">
        <v>17</v>
      </c>
      <c r="C16" s="11" t="s">
        <v>340</v>
      </c>
      <c r="D16" s="624"/>
      <c r="E16" s="624"/>
      <c r="F16" s="624"/>
      <c r="G16" s="460"/>
      <c r="H16" s="711"/>
      <c r="I16" s="711"/>
      <c r="J16" s="711"/>
      <c r="K16" s="711"/>
      <c r="L16" s="711"/>
      <c r="M16" s="711"/>
      <c r="N16" s="460"/>
      <c r="O16" s="1014"/>
      <c r="P16" s="1014"/>
    </row>
    <row r="17" spans="2:16" ht="13.9" customHeight="1" x14ac:dyDescent="0.2">
      <c r="B17" s="12">
        <v>10</v>
      </c>
      <c r="C17" s="13" t="s">
        <v>341</v>
      </c>
      <c r="D17" s="14"/>
      <c r="E17" s="14" t="s">
        <v>259</v>
      </c>
      <c r="F17" s="704"/>
      <c r="G17" s="713" t="s">
        <v>501</v>
      </c>
      <c r="H17" s="716"/>
      <c r="I17" s="716"/>
      <c r="J17" s="716"/>
      <c r="K17" s="716"/>
      <c r="L17" s="716"/>
      <c r="M17" s="1611"/>
      <c r="N17" s="454"/>
      <c r="O17" s="1016"/>
      <c r="P17" s="1021"/>
    </row>
    <row r="18" spans="2:16" ht="13.9" customHeight="1" x14ac:dyDescent="0.2">
      <c r="B18" s="373">
        <v>11</v>
      </c>
      <c r="C18" s="374" t="s">
        <v>342</v>
      </c>
      <c r="D18" s="375"/>
      <c r="E18" s="375" t="s">
        <v>259</v>
      </c>
      <c r="F18" s="705"/>
      <c r="G18" s="714" t="s">
        <v>501</v>
      </c>
      <c r="H18" s="716"/>
      <c r="I18" s="716"/>
      <c r="J18" s="716"/>
      <c r="K18" s="716"/>
      <c r="L18" s="716"/>
      <c r="M18" s="1612"/>
      <c r="N18" s="454"/>
      <c r="O18" s="1378" t="s">
        <v>1118</v>
      </c>
      <c r="P18" s="1022"/>
    </row>
    <row r="19" spans="2:16" ht="13.9" customHeight="1" x14ac:dyDescent="0.2">
      <c r="B19" s="373">
        <v>12</v>
      </c>
      <c r="C19" s="374" t="s">
        <v>343</v>
      </c>
      <c r="D19" s="375"/>
      <c r="E19" s="375" t="s">
        <v>259</v>
      </c>
      <c r="F19" s="705"/>
      <c r="G19" s="714" t="s">
        <v>501</v>
      </c>
      <c r="H19" s="716"/>
      <c r="I19" s="716"/>
      <c r="J19" s="716"/>
      <c r="K19" s="716"/>
      <c r="L19" s="716"/>
      <c r="M19" s="1612"/>
      <c r="N19" s="454"/>
      <c r="O19" s="1378" t="s">
        <v>1134</v>
      </c>
      <c r="P19" s="1022"/>
    </row>
    <row r="20" spans="2:16" ht="13.9" customHeight="1" x14ac:dyDescent="0.2">
      <c r="B20" s="373">
        <v>13</v>
      </c>
      <c r="C20" s="374" t="s">
        <v>344</v>
      </c>
      <c r="D20" s="375"/>
      <c r="E20" s="375" t="s">
        <v>259</v>
      </c>
      <c r="F20" s="705"/>
      <c r="G20" s="714" t="s">
        <v>501</v>
      </c>
      <c r="H20" s="716"/>
      <c r="I20" s="716"/>
      <c r="J20" s="716"/>
      <c r="K20" s="716"/>
      <c r="L20" s="716"/>
      <c r="M20" s="1612"/>
      <c r="N20" s="454"/>
      <c r="O20" s="1378" t="s">
        <v>1121</v>
      </c>
      <c r="P20" s="1022"/>
    </row>
    <row r="21" spans="2:16" ht="13.9" customHeight="1" x14ac:dyDescent="0.2">
      <c r="B21" s="373">
        <v>14</v>
      </c>
      <c r="C21" s="374" t="s">
        <v>345</v>
      </c>
      <c r="D21" s="375"/>
      <c r="E21" s="375" t="s">
        <v>259</v>
      </c>
      <c r="F21" s="705"/>
      <c r="G21" s="714" t="s">
        <v>501</v>
      </c>
      <c r="H21" s="716"/>
      <c r="I21" s="716"/>
      <c r="J21" s="716"/>
      <c r="K21" s="716"/>
      <c r="L21" s="716"/>
      <c r="M21" s="1612"/>
      <c r="N21" s="454"/>
      <c r="O21" s="1378" t="s">
        <v>1121</v>
      </c>
      <c r="P21" s="1022"/>
    </row>
    <row r="22" spans="2:16" ht="13.9" customHeight="1" thickBot="1" x14ac:dyDescent="0.25">
      <c r="B22" s="373">
        <v>15</v>
      </c>
      <c r="C22" s="1401" t="s">
        <v>346</v>
      </c>
      <c r="D22" s="375"/>
      <c r="E22" s="375" t="s">
        <v>339</v>
      </c>
      <c r="F22" s="705"/>
      <c r="G22" s="714" t="s">
        <v>501</v>
      </c>
      <c r="H22" s="716"/>
      <c r="I22" s="716"/>
      <c r="J22" s="716"/>
      <c r="K22" s="716"/>
      <c r="L22" s="716"/>
      <c r="M22" s="1613"/>
      <c r="N22" s="454"/>
      <c r="O22" s="1019" t="s">
        <v>1135</v>
      </c>
      <c r="P22" s="1023"/>
    </row>
    <row r="23" spans="2:16" ht="13.9" customHeight="1" thickBot="1" x14ac:dyDescent="0.25">
      <c r="B23" s="373"/>
      <c r="C23" s="1403" t="s">
        <v>347</v>
      </c>
      <c r="D23" s="1946"/>
      <c r="E23" s="1946"/>
      <c r="F23" s="1946"/>
      <c r="G23" s="1947"/>
      <c r="H23" s="716"/>
      <c r="I23" s="716"/>
      <c r="J23" s="716"/>
      <c r="K23" s="716"/>
      <c r="L23" s="716"/>
      <c r="M23" s="717"/>
      <c r="N23" s="454"/>
      <c r="O23" s="1015"/>
      <c r="P23" s="1015"/>
    </row>
    <row r="24" spans="2:16" ht="13.9" customHeight="1" thickBot="1" x14ac:dyDescent="0.25">
      <c r="B24" s="373">
        <v>16</v>
      </c>
      <c r="C24" s="1402" t="s">
        <v>348</v>
      </c>
      <c r="D24" s="375"/>
      <c r="E24" s="375" t="s">
        <v>339</v>
      </c>
      <c r="F24" s="705"/>
      <c r="G24" s="714" t="s">
        <v>501</v>
      </c>
      <c r="H24" s="716"/>
      <c r="I24" s="716"/>
      <c r="J24" s="716"/>
      <c r="K24" s="716"/>
      <c r="L24" s="716"/>
      <c r="M24" s="1598"/>
      <c r="N24" s="454"/>
      <c r="O24" s="1020"/>
      <c r="P24" s="1021"/>
    </row>
    <row r="25" spans="2:16" ht="13.9" customHeight="1" x14ac:dyDescent="0.2">
      <c r="B25" s="373">
        <v>17</v>
      </c>
      <c r="C25" s="374" t="s">
        <v>349</v>
      </c>
      <c r="D25" s="375"/>
      <c r="E25" s="375" t="s">
        <v>350</v>
      </c>
      <c r="F25" s="705" t="s">
        <v>351</v>
      </c>
      <c r="G25" s="1595" t="s">
        <v>501</v>
      </c>
      <c r="H25" s="1614"/>
      <c r="I25" s="1615"/>
      <c r="J25" s="1615"/>
      <c r="K25" s="1615"/>
      <c r="L25" s="1616"/>
      <c r="M25" s="716"/>
      <c r="N25" s="461"/>
      <c r="O25" s="1017"/>
      <c r="P25" s="1022"/>
    </row>
    <row r="26" spans="2:16" ht="13.9" customHeight="1" thickBot="1" x14ac:dyDescent="0.25">
      <c r="B26" s="373">
        <v>18</v>
      </c>
      <c r="C26" s="374" t="s">
        <v>352</v>
      </c>
      <c r="D26" s="375"/>
      <c r="E26" s="375" t="s">
        <v>350</v>
      </c>
      <c r="F26" s="705" t="s">
        <v>354</v>
      </c>
      <c r="G26" s="1595" t="s">
        <v>501</v>
      </c>
      <c r="H26" s="1617"/>
      <c r="I26" s="1618"/>
      <c r="J26" s="1618"/>
      <c r="K26" s="1618"/>
      <c r="L26" s="1619"/>
      <c r="M26" s="716"/>
      <c r="N26" s="461"/>
      <c r="O26" s="1017"/>
      <c r="P26" s="1022"/>
    </row>
    <row r="27" spans="2:16" ht="13.9" customHeight="1" thickBot="1" x14ac:dyDescent="0.25">
      <c r="B27" s="373">
        <v>19</v>
      </c>
      <c r="C27" s="374" t="s">
        <v>353</v>
      </c>
      <c r="D27" s="375"/>
      <c r="E27" s="375" t="s">
        <v>350</v>
      </c>
      <c r="F27" s="705" t="s">
        <v>354</v>
      </c>
      <c r="G27" s="714" t="s">
        <v>501</v>
      </c>
      <c r="H27" s="716"/>
      <c r="I27" s="716"/>
      <c r="J27" s="716"/>
      <c r="K27" s="716"/>
      <c r="L27" s="716"/>
      <c r="M27" s="1620"/>
      <c r="N27" s="462"/>
      <c r="O27" s="1017"/>
      <c r="P27" s="1022"/>
    </row>
    <row r="28" spans="2:16" ht="13.9" customHeight="1" thickBot="1" x14ac:dyDescent="0.25">
      <c r="B28" s="373">
        <v>20</v>
      </c>
      <c r="C28" s="374" t="s">
        <v>1046</v>
      </c>
      <c r="D28" s="375"/>
      <c r="E28" s="375" t="s">
        <v>355</v>
      </c>
      <c r="F28" s="705" t="s">
        <v>354</v>
      </c>
      <c r="G28" s="1594" t="s">
        <v>501</v>
      </c>
      <c r="H28" s="1621"/>
      <c r="I28" s="1622"/>
      <c r="J28" s="1622"/>
      <c r="K28" s="1622"/>
      <c r="L28" s="1623"/>
      <c r="M28" s="718"/>
      <c r="N28" s="462"/>
      <c r="O28" s="1017" t="s">
        <v>756</v>
      </c>
      <c r="P28" s="1022"/>
    </row>
    <row r="29" spans="2:16" ht="13.9" customHeight="1" x14ac:dyDescent="0.2">
      <c r="B29" s="373">
        <v>21</v>
      </c>
      <c r="C29" s="374" t="s">
        <v>356</v>
      </c>
      <c r="D29" s="375"/>
      <c r="E29" s="375" t="s">
        <v>259</v>
      </c>
      <c r="F29" s="705"/>
      <c r="G29" s="714" t="s">
        <v>501</v>
      </c>
      <c r="H29" s="716"/>
      <c r="I29" s="716"/>
      <c r="J29" s="716"/>
      <c r="K29" s="716"/>
      <c r="L29" s="716"/>
      <c r="M29" s="1611"/>
      <c r="N29" s="461"/>
      <c r="O29" s="1017"/>
      <c r="P29" s="1022"/>
    </row>
    <row r="30" spans="2:16" ht="13.9" customHeight="1" thickBot="1" x14ac:dyDescent="0.25">
      <c r="B30" s="373">
        <v>22</v>
      </c>
      <c r="C30" s="1401" t="s">
        <v>357</v>
      </c>
      <c r="D30" s="375"/>
      <c r="E30" s="375" t="s">
        <v>339</v>
      </c>
      <c r="F30" s="705"/>
      <c r="G30" s="714" t="s">
        <v>501</v>
      </c>
      <c r="H30" s="716"/>
      <c r="I30" s="716"/>
      <c r="J30" s="716"/>
      <c r="K30" s="716"/>
      <c r="L30" s="716"/>
      <c r="M30" s="1613"/>
      <c r="N30" s="462"/>
      <c r="O30" s="1019"/>
      <c r="P30" s="1023"/>
    </row>
    <row r="31" spans="2:16" ht="13.9" customHeight="1" thickBot="1" x14ac:dyDescent="0.25">
      <c r="B31" s="373"/>
      <c r="C31" s="1403" t="s">
        <v>358</v>
      </c>
      <c r="D31" s="1942"/>
      <c r="E31" s="1942"/>
      <c r="F31" s="1942"/>
      <c r="G31" s="1943"/>
      <c r="H31" s="716"/>
      <c r="I31" s="716"/>
      <c r="J31" s="716"/>
      <c r="K31" s="716"/>
      <c r="L31" s="716"/>
      <c r="M31" s="716"/>
      <c r="N31" s="461"/>
      <c r="O31" s="1015"/>
      <c r="P31" s="1015"/>
    </row>
    <row r="32" spans="2:16" ht="13.9" customHeight="1" x14ac:dyDescent="0.2">
      <c r="B32" s="373">
        <v>23</v>
      </c>
      <c r="C32" s="20" t="s">
        <v>1047</v>
      </c>
      <c r="D32" s="375"/>
      <c r="E32" s="375" t="s">
        <v>350</v>
      </c>
      <c r="F32" s="705" t="s">
        <v>351</v>
      </c>
      <c r="G32" s="1595" t="s">
        <v>501</v>
      </c>
      <c r="H32" s="1614"/>
      <c r="I32" s="1615"/>
      <c r="J32" s="1615"/>
      <c r="K32" s="1615"/>
      <c r="L32" s="1616"/>
      <c r="M32" s="716"/>
      <c r="N32" s="461"/>
      <c r="O32" s="1020"/>
      <c r="P32" s="1021"/>
    </row>
    <row r="33" spans="2:16" ht="13.9" customHeight="1" x14ac:dyDescent="0.2">
      <c r="B33" s="373">
        <v>24</v>
      </c>
      <c r="C33" s="374" t="s">
        <v>1048</v>
      </c>
      <c r="D33" s="375"/>
      <c r="E33" s="375" t="s">
        <v>350</v>
      </c>
      <c r="F33" s="705" t="s">
        <v>351</v>
      </c>
      <c r="G33" s="1595" t="s">
        <v>501</v>
      </c>
      <c r="H33" s="1624"/>
      <c r="I33" s="712"/>
      <c r="J33" s="712"/>
      <c r="K33" s="712"/>
      <c r="L33" s="1625"/>
      <c r="M33" s="716"/>
      <c r="N33" s="461"/>
      <c r="O33" s="1017"/>
      <c r="P33" s="1022"/>
    </row>
    <row r="34" spans="2:16" ht="13.9" customHeight="1" x14ac:dyDescent="0.2">
      <c r="B34" s="373">
        <v>25</v>
      </c>
      <c r="C34" s="374" t="s">
        <v>1049</v>
      </c>
      <c r="D34" s="375"/>
      <c r="E34" s="375" t="s">
        <v>339</v>
      </c>
      <c r="F34" s="705"/>
      <c r="G34" s="1594" t="s">
        <v>501</v>
      </c>
      <c r="H34" s="1626"/>
      <c r="I34" s="700"/>
      <c r="J34" s="700"/>
      <c r="K34" s="700"/>
      <c r="L34" s="1627"/>
      <c r="M34" s="716"/>
      <c r="N34" s="461"/>
      <c r="O34" s="1017"/>
      <c r="P34" s="1022"/>
    </row>
    <row r="35" spans="2:16" ht="13.9" customHeight="1" thickBot="1" x14ac:dyDescent="0.25">
      <c r="B35" s="373">
        <v>26</v>
      </c>
      <c r="C35" s="374" t="s">
        <v>1050</v>
      </c>
      <c r="D35" s="375"/>
      <c r="E35" s="375" t="s">
        <v>359</v>
      </c>
      <c r="F35" s="705" t="s">
        <v>331</v>
      </c>
      <c r="G35" s="1594" t="s">
        <v>1069</v>
      </c>
      <c r="H35" s="1485"/>
      <c r="I35" s="708"/>
      <c r="J35" s="708"/>
      <c r="K35" s="708"/>
      <c r="L35" s="1628"/>
      <c r="M35" s="716"/>
      <c r="N35" s="461"/>
      <c r="O35" s="1017"/>
      <c r="P35" s="1022"/>
    </row>
    <row r="36" spans="2:16" ht="13.9" customHeight="1" thickBot="1" x14ac:dyDescent="0.25">
      <c r="B36" s="373">
        <v>27</v>
      </c>
      <c r="C36" s="374" t="s">
        <v>360</v>
      </c>
      <c r="D36" s="375"/>
      <c r="E36" s="375" t="s">
        <v>339</v>
      </c>
      <c r="F36" s="705"/>
      <c r="G36" s="714" t="s">
        <v>501</v>
      </c>
      <c r="H36" s="716"/>
      <c r="I36" s="716"/>
      <c r="J36" s="716"/>
      <c r="K36" s="716"/>
      <c r="L36" s="716"/>
      <c r="M36" s="1598"/>
      <c r="N36" s="461"/>
      <c r="O36" s="1017"/>
      <c r="P36" s="1022"/>
    </row>
    <row r="37" spans="2:16" ht="13.9" customHeight="1" x14ac:dyDescent="0.2">
      <c r="B37" s="373">
        <v>28</v>
      </c>
      <c r="C37" s="374" t="s">
        <v>1051</v>
      </c>
      <c r="D37" s="375"/>
      <c r="E37" s="375" t="s">
        <v>350</v>
      </c>
      <c r="F37" s="705" t="s">
        <v>351</v>
      </c>
      <c r="G37" s="1595" t="s">
        <v>501</v>
      </c>
      <c r="H37" s="1614"/>
      <c r="I37" s="1615"/>
      <c r="J37" s="1615"/>
      <c r="K37" s="1615"/>
      <c r="L37" s="1616"/>
      <c r="M37" s="716"/>
      <c r="N37" s="461"/>
      <c r="O37" s="1017"/>
      <c r="P37" s="1022"/>
    </row>
    <row r="38" spans="2:16" ht="13.9" customHeight="1" x14ac:dyDescent="0.2">
      <c r="B38" s="373">
        <v>29</v>
      </c>
      <c r="C38" s="374" t="s">
        <v>1052</v>
      </c>
      <c r="D38" s="375"/>
      <c r="E38" s="375" t="s">
        <v>350</v>
      </c>
      <c r="F38" s="705" t="s">
        <v>351</v>
      </c>
      <c r="G38" s="1595" t="s">
        <v>501</v>
      </c>
      <c r="H38" s="1624"/>
      <c r="I38" s="712"/>
      <c r="J38" s="712"/>
      <c r="K38" s="712"/>
      <c r="L38" s="1625"/>
      <c r="M38" s="716"/>
      <c r="N38" s="461"/>
      <c r="O38" s="1017"/>
      <c r="P38" s="1022"/>
    </row>
    <row r="39" spans="2:16" ht="13.9" customHeight="1" x14ac:dyDescent="0.2">
      <c r="B39" s="373">
        <v>30</v>
      </c>
      <c r="C39" s="374" t="s">
        <v>1053</v>
      </c>
      <c r="D39" s="375"/>
      <c r="E39" s="375" t="s">
        <v>339</v>
      </c>
      <c r="F39" s="705"/>
      <c r="G39" s="1594" t="s">
        <v>501</v>
      </c>
      <c r="H39" s="1626"/>
      <c r="I39" s="700"/>
      <c r="J39" s="700"/>
      <c r="K39" s="700"/>
      <c r="L39" s="1627"/>
      <c r="M39" s="716"/>
      <c r="N39" s="461"/>
      <c r="O39" s="1017"/>
      <c r="P39" s="1022"/>
    </row>
    <row r="40" spans="2:16" ht="13.9" customHeight="1" thickBot="1" x14ac:dyDescent="0.25">
      <c r="B40" s="373">
        <v>31</v>
      </c>
      <c r="C40" s="374" t="s">
        <v>1054</v>
      </c>
      <c r="D40" s="375"/>
      <c r="E40" s="375" t="s">
        <v>359</v>
      </c>
      <c r="F40" s="705" t="s">
        <v>331</v>
      </c>
      <c r="G40" s="1594" t="s">
        <v>1069</v>
      </c>
      <c r="H40" s="1485"/>
      <c r="I40" s="708"/>
      <c r="J40" s="708"/>
      <c r="K40" s="708"/>
      <c r="L40" s="1628"/>
      <c r="M40" s="716"/>
      <c r="N40" s="461"/>
      <c r="O40" s="1017"/>
      <c r="P40" s="1022"/>
    </row>
    <row r="41" spans="2:16" ht="13.9" customHeight="1" thickBot="1" x14ac:dyDescent="0.25">
      <c r="B41" s="373">
        <v>32</v>
      </c>
      <c r="C41" s="374" t="s">
        <v>360</v>
      </c>
      <c r="D41" s="375"/>
      <c r="E41" s="375"/>
      <c r="F41" s="705"/>
      <c r="G41" s="714" t="s">
        <v>501</v>
      </c>
      <c r="H41" s="716"/>
      <c r="I41" s="716"/>
      <c r="J41" s="716"/>
      <c r="K41" s="716"/>
      <c r="L41" s="716"/>
      <c r="M41" s="1629"/>
      <c r="N41" s="461"/>
      <c r="O41" s="1017" t="s">
        <v>756</v>
      </c>
      <c r="P41" s="1022"/>
    </row>
    <row r="42" spans="2:16" ht="13.9" customHeight="1" x14ac:dyDescent="0.2">
      <c r="B42" s="373">
        <v>33</v>
      </c>
      <c r="C42" s="374" t="s">
        <v>1055</v>
      </c>
      <c r="D42" s="375"/>
      <c r="E42" s="375" t="s">
        <v>350</v>
      </c>
      <c r="F42" s="705" t="s">
        <v>351</v>
      </c>
      <c r="G42" s="1595" t="s">
        <v>501</v>
      </c>
      <c r="H42" s="1614"/>
      <c r="I42" s="1615"/>
      <c r="J42" s="1615"/>
      <c r="K42" s="1615"/>
      <c r="L42" s="1616"/>
      <c r="M42" s="716"/>
      <c r="N42" s="461"/>
      <c r="O42" s="1017"/>
      <c r="P42" s="1022"/>
    </row>
    <row r="43" spans="2:16" ht="13.9" customHeight="1" thickBot="1" x14ac:dyDescent="0.25">
      <c r="B43" s="373">
        <v>34</v>
      </c>
      <c r="C43" s="1401" t="s">
        <v>1056</v>
      </c>
      <c r="D43" s="375"/>
      <c r="E43" s="375" t="s">
        <v>350</v>
      </c>
      <c r="F43" s="705" t="s">
        <v>351</v>
      </c>
      <c r="G43" s="1595" t="s">
        <v>501</v>
      </c>
      <c r="H43" s="1630"/>
      <c r="I43" s="1631"/>
      <c r="J43" s="1631"/>
      <c r="K43" s="1631"/>
      <c r="L43" s="1632"/>
      <c r="M43" s="716"/>
      <c r="N43" s="461"/>
      <c r="O43" s="1019"/>
      <c r="P43" s="1023"/>
    </row>
    <row r="44" spans="2:16" ht="13.9" customHeight="1" thickBot="1" x14ac:dyDescent="0.25">
      <c r="B44" s="373"/>
      <c r="C44" s="1403" t="s">
        <v>361</v>
      </c>
      <c r="D44" s="1942"/>
      <c r="E44" s="1942"/>
      <c r="F44" s="1942"/>
      <c r="G44" s="1943"/>
      <c r="H44" s="716"/>
      <c r="I44" s="716"/>
      <c r="J44" s="716"/>
      <c r="K44" s="716"/>
      <c r="L44" s="716"/>
      <c r="M44" s="716"/>
      <c r="N44" s="461"/>
      <c r="O44" s="1015"/>
      <c r="P44" s="1015"/>
    </row>
    <row r="45" spans="2:16" ht="13.9" customHeight="1" x14ac:dyDescent="0.2">
      <c r="B45" s="373">
        <v>35</v>
      </c>
      <c r="C45" s="20" t="s">
        <v>1057</v>
      </c>
      <c r="D45" s="375"/>
      <c r="E45" s="375" t="s">
        <v>350</v>
      </c>
      <c r="F45" s="705" t="s">
        <v>351</v>
      </c>
      <c r="G45" s="1595" t="s">
        <v>501</v>
      </c>
      <c r="H45" s="1614"/>
      <c r="I45" s="1615"/>
      <c r="J45" s="1615"/>
      <c r="K45" s="1615"/>
      <c r="L45" s="1616"/>
      <c r="M45" s="716"/>
      <c r="N45" s="461"/>
      <c r="O45" s="1020"/>
      <c r="P45" s="1021"/>
    </row>
    <row r="46" spans="2:16" ht="13.9" customHeight="1" x14ac:dyDescent="0.2">
      <c r="B46" s="373">
        <v>36</v>
      </c>
      <c r="C46" s="374" t="s">
        <v>1058</v>
      </c>
      <c r="D46" s="375"/>
      <c r="E46" s="375" t="s">
        <v>350</v>
      </c>
      <c r="F46" s="705" t="s">
        <v>351</v>
      </c>
      <c r="G46" s="1595" t="s">
        <v>501</v>
      </c>
      <c r="H46" s="1624"/>
      <c r="I46" s="712"/>
      <c r="J46" s="712"/>
      <c r="K46" s="712"/>
      <c r="L46" s="1625"/>
      <c r="M46" s="716"/>
      <c r="N46" s="461"/>
      <c r="O46" s="1017"/>
      <c r="P46" s="1022"/>
    </row>
    <row r="47" spans="2:16" ht="13.9" customHeight="1" x14ac:dyDescent="0.2">
      <c r="B47" s="373">
        <v>37</v>
      </c>
      <c r="C47" s="374" t="s">
        <v>1059</v>
      </c>
      <c r="D47" s="375"/>
      <c r="E47" s="375" t="s">
        <v>339</v>
      </c>
      <c r="F47" s="705"/>
      <c r="G47" s="1594" t="s">
        <v>501</v>
      </c>
      <c r="H47" s="1626"/>
      <c r="I47" s="700"/>
      <c r="J47" s="700"/>
      <c r="K47" s="700"/>
      <c r="L47" s="1627"/>
      <c r="M47" s="716"/>
      <c r="N47" s="461"/>
      <c r="O47" s="1017"/>
      <c r="P47" s="1022"/>
    </row>
    <row r="48" spans="2:16" ht="13.9" customHeight="1" thickBot="1" x14ac:dyDescent="0.25">
      <c r="B48" s="373">
        <v>38</v>
      </c>
      <c r="C48" s="374" t="s">
        <v>1060</v>
      </c>
      <c r="D48" s="375"/>
      <c r="E48" s="375" t="s">
        <v>359</v>
      </c>
      <c r="F48" s="705" t="s">
        <v>331</v>
      </c>
      <c r="G48" s="1594" t="s">
        <v>1069</v>
      </c>
      <c r="H48" s="1485"/>
      <c r="I48" s="708"/>
      <c r="J48" s="708"/>
      <c r="K48" s="708"/>
      <c r="L48" s="1628"/>
      <c r="M48" s="716"/>
      <c r="N48" s="461"/>
      <c r="O48" s="1017"/>
      <c r="P48" s="1022"/>
    </row>
    <row r="49" spans="2:16" ht="13.9" customHeight="1" thickBot="1" x14ac:dyDescent="0.25">
      <c r="B49" s="373">
        <v>39</v>
      </c>
      <c r="C49" s="374" t="s">
        <v>360</v>
      </c>
      <c r="D49" s="375"/>
      <c r="E49" s="375" t="s">
        <v>339</v>
      </c>
      <c r="F49" s="705"/>
      <c r="G49" s="714" t="s">
        <v>501</v>
      </c>
      <c r="H49" s="716"/>
      <c r="I49" s="716"/>
      <c r="J49" s="716"/>
      <c r="K49" s="716"/>
      <c r="L49" s="716"/>
      <c r="M49" s="1598"/>
      <c r="N49" s="461"/>
      <c r="O49" s="1017"/>
      <c r="P49" s="1022"/>
    </row>
    <row r="50" spans="2:16" ht="13.9" customHeight="1" x14ac:dyDescent="0.2">
      <c r="B50" s="373">
        <v>40</v>
      </c>
      <c r="C50" s="374" t="s">
        <v>1061</v>
      </c>
      <c r="D50" s="375"/>
      <c r="E50" s="375" t="s">
        <v>350</v>
      </c>
      <c r="F50" s="705" t="s">
        <v>351</v>
      </c>
      <c r="G50" s="1595" t="s">
        <v>501</v>
      </c>
      <c r="H50" s="1614"/>
      <c r="I50" s="1615"/>
      <c r="J50" s="1615"/>
      <c r="K50" s="1615"/>
      <c r="L50" s="1616"/>
      <c r="M50" s="716"/>
      <c r="N50" s="461"/>
      <c r="O50" s="1017"/>
      <c r="P50" s="1022"/>
    </row>
    <row r="51" spans="2:16" ht="13.9" customHeight="1" x14ac:dyDescent="0.2">
      <c r="B51" s="373">
        <v>41</v>
      </c>
      <c r="C51" s="374" t="s">
        <v>1062</v>
      </c>
      <c r="D51" s="375"/>
      <c r="E51" s="375" t="s">
        <v>350</v>
      </c>
      <c r="F51" s="705" t="s">
        <v>351</v>
      </c>
      <c r="G51" s="1595" t="s">
        <v>501</v>
      </c>
      <c r="H51" s="1624"/>
      <c r="I51" s="712"/>
      <c r="J51" s="712"/>
      <c r="K51" s="712"/>
      <c r="L51" s="1625"/>
      <c r="M51" s="716"/>
      <c r="N51" s="461"/>
      <c r="O51" s="1017"/>
      <c r="P51" s="1022"/>
    </row>
    <row r="52" spans="2:16" ht="13.9" customHeight="1" x14ac:dyDescent="0.2">
      <c r="B52" s="373">
        <v>42</v>
      </c>
      <c r="C52" s="374" t="s">
        <v>1063</v>
      </c>
      <c r="D52" s="375"/>
      <c r="E52" s="375" t="s">
        <v>339</v>
      </c>
      <c r="F52" s="705"/>
      <c r="G52" s="1594" t="s">
        <v>501</v>
      </c>
      <c r="H52" s="1626"/>
      <c r="I52" s="700"/>
      <c r="J52" s="700"/>
      <c r="K52" s="700"/>
      <c r="L52" s="1627"/>
      <c r="M52" s="716"/>
      <c r="N52" s="461"/>
      <c r="O52" s="1017"/>
      <c r="P52" s="1022"/>
    </row>
    <row r="53" spans="2:16" ht="13.9" customHeight="1" thickBot="1" x14ac:dyDescent="0.25">
      <c r="B53" s="373">
        <v>43</v>
      </c>
      <c r="C53" s="374" t="s">
        <v>1064</v>
      </c>
      <c r="D53" s="375"/>
      <c r="E53" s="375" t="s">
        <v>359</v>
      </c>
      <c r="F53" s="705" t="s">
        <v>331</v>
      </c>
      <c r="G53" s="1594" t="s">
        <v>1069</v>
      </c>
      <c r="H53" s="1485"/>
      <c r="I53" s="708"/>
      <c r="J53" s="708"/>
      <c r="K53" s="708"/>
      <c r="L53" s="1628"/>
      <c r="M53" s="716"/>
      <c r="N53" s="461"/>
      <c r="O53" s="1017"/>
      <c r="P53" s="1022"/>
    </row>
    <row r="54" spans="2:16" ht="13.9" customHeight="1" thickBot="1" x14ac:dyDescent="0.25">
      <c r="B54" s="373">
        <v>44</v>
      </c>
      <c r="C54" s="374" t="s">
        <v>360</v>
      </c>
      <c r="D54" s="375"/>
      <c r="E54" s="375"/>
      <c r="F54" s="705"/>
      <c r="G54" s="714" t="s">
        <v>501</v>
      </c>
      <c r="H54" s="716"/>
      <c r="I54" s="716"/>
      <c r="J54" s="716"/>
      <c r="K54" s="716"/>
      <c r="L54" s="716"/>
      <c r="M54" s="1629"/>
      <c r="N54" s="461"/>
      <c r="O54" s="1017" t="s">
        <v>756</v>
      </c>
      <c r="P54" s="1022"/>
    </row>
    <row r="55" spans="2:16" ht="13.9" customHeight="1" x14ac:dyDescent="0.2">
      <c r="B55" s="373">
        <v>45</v>
      </c>
      <c r="C55" s="374" t="s">
        <v>1065</v>
      </c>
      <c r="D55" s="375"/>
      <c r="E55" s="375" t="s">
        <v>350</v>
      </c>
      <c r="F55" s="705" t="s">
        <v>351</v>
      </c>
      <c r="G55" s="1595" t="s">
        <v>501</v>
      </c>
      <c r="H55" s="1614"/>
      <c r="I55" s="1615"/>
      <c r="J55" s="1615"/>
      <c r="K55" s="1615"/>
      <c r="L55" s="1616"/>
      <c r="M55" s="716"/>
      <c r="N55" s="461"/>
      <c r="O55" s="1017"/>
      <c r="P55" s="1022"/>
    </row>
    <row r="56" spans="2:16" ht="13.9" customHeight="1" thickBot="1" x14ac:dyDescent="0.25">
      <c r="B56" s="373">
        <v>46</v>
      </c>
      <c r="C56" s="1401" t="s">
        <v>1066</v>
      </c>
      <c r="D56" s="375"/>
      <c r="E56" s="375" t="s">
        <v>350</v>
      </c>
      <c r="F56" s="705" t="s">
        <v>351</v>
      </c>
      <c r="G56" s="1595" t="s">
        <v>501</v>
      </c>
      <c r="H56" s="1630"/>
      <c r="I56" s="1631"/>
      <c r="J56" s="1631"/>
      <c r="K56" s="1631"/>
      <c r="L56" s="1632"/>
      <c r="M56" s="716"/>
      <c r="N56" s="461"/>
      <c r="O56" s="1019"/>
      <c r="P56" s="1023"/>
    </row>
    <row r="57" spans="2:16" ht="13.9" customHeight="1" thickBot="1" x14ac:dyDescent="0.25">
      <c r="B57" s="373"/>
      <c r="C57" s="1403" t="s">
        <v>362</v>
      </c>
      <c r="D57" s="1948"/>
      <c r="E57" s="1948"/>
      <c r="F57" s="1948"/>
      <c r="G57" s="1949"/>
      <c r="H57" s="716"/>
      <c r="I57" s="716"/>
      <c r="J57" s="716"/>
      <c r="K57" s="716"/>
      <c r="L57" s="716"/>
      <c r="M57" s="716"/>
      <c r="N57" s="462"/>
      <c r="O57" s="1015"/>
      <c r="P57" s="1015"/>
    </row>
    <row r="58" spans="2:16" ht="13.9" customHeight="1" x14ac:dyDescent="0.2">
      <c r="B58" s="373">
        <v>47</v>
      </c>
      <c r="C58" s="20" t="s">
        <v>363</v>
      </c>
      <c r="D58" s="375"/>
      <c r="E58" s="375" t="s">
        <v>259</v>
      </c>
      <c r="F58" s="705"/>
      <c r="G58" s="714" t="s">
        <v>501</v>
      </c>
      <c r="H58" s="716"/>
      <c r="I58" s="716"/>
      <c r="J58" s="716"/>
      <c r="K58" s="716"/>
      <c r="L58" s="716"/>
      <c r="M58" s="1611"/>
      <c r="N58" s="461"/>
      <c r="O58" s="1020"/>
      <c r="P58" s="1021"/>
    </row>
    <row r="59" spans="2:16" ht="13.9" customHeight="1" x14ac:dyDescent="0.2">
      <c r="B59" s="373">
        <v>48</v>
      </c>
      <c r="C59" s="374" t="s">
        <v>1067</v>
      </c>
      <c r="D59" s="375"/>
      <c r="E59" s="375" t="s">
        <v>339</v>
      </c>
      <c r="F59" s="705"/>
      <c r="G59" s="714" t="s">
        <v>501</v>
      </c>
      <c r="H59" s="716"/>
      <c r="I59" s="716"/>
      <c r="J59" s="716"/>
      <c r="K59" s="716"/>
      <c r="L59" s="716"/>
      <c r="M59" s="1612"/>
      <c r="N59" s="461"/>
      <c r="O59" s="1017"/>
      <c r="P59" s="1022"/>
    </row>
    <row r="60" spans="2:16" ht="13.9" customHeight="1" x14ac:dyDescent="0.2">
      <c r="B60" s="373">
        <v>49</v>
      </c>
      <c r="C60" s="374" t="s">
        <v>1068</v>
      </c>
      <c r="D60" s="375"/>
      <c r="E60" s="375" t="s">
        <v>339</v>
      </c>
      <c r="F60" s="705"/>
      <c r="G60" s="714" t="s">
        <v>501</v>
      </c>
      <c r="H60" s="716"/>
      <c r="I60" s="716"/>
      <c r="J60" s="716"/>
      <c r="K60" s="716"/>
      <c r="L60" s="716"/>
      <c r="M60" s="1612"/>
      <c r="N60" s="461"/>
      <c r="O60" s="1017"/>
      <c r="P60" s="1022"/>
    </row>
    <row r="61" spans="2:16" ht="13.9" customHeight="1" x14ac:dyDescent="0.2">
      <c r="B61" s="373">
        <v>50</v>
      </c>
      <c r="C61" s="374" t="s">
        <v>364</v>
      </c>
      <c r="D61" s="375"/>
      <c r="E61" s="375" t="s">
        <v>339</v>
      </c>
      <c r="F61" s="705"/>
      <c r="G61" s="714" t="s">
        <v>501</v>
      </c>
      <c r="H61" s="716"/>
      <c r="I61" s="716"/>
      <c r="J61" s="716"/>
      <c r="K61" s="716"/>
      <c r="L61" s="716"/>
      <c r="M61" s="1633"/>
      <c r="N61" s="461"/>
      <c r="O61" s="1017"/>
      <c r="P61" s="1022"/>
    </row>
    <row r="62" spans="2:16" ht="13.9" customHeight="1" thickBot="1" x14ac:dyDescent="0.25">
      <c r="B62" s="373">
        <v>51</v>
      </c>
      <c r="C62" s="1401" t="s">
        <v>365</v>
      </c>
      <c r="D62" s="375"/>
      <c r="E62" s="375" t="s">
        <v>339</v>
      </c>
      <c r="F62" s="705"/>
      <c r="G62" s="714" t="s">
        <v>501</v>
      </c>
      <c r="H62" s="716"/>
      <c r="I62" s="716"/>
      <c r="J62" s="716"/>
      <c r="K62" s="716"/>
      <c r="L62" s="716"/>
      <c r="M62" s="1610"/>
      <c r="N62" s="462"/>
      <c r="O62" s="1019" t="s">
        <v>756</v>
      </c>
      <c r="P62" s="1023"/>
    </row>
    <row r="63" spans="2:16" ht="13.9" customHeight="1" thickBot="1" x14ac:dyDescent="0.25">
      <c r="B63" s="373"/>
      <c r="C63" s="1403" t="s">
        <v>366</v>
      </c>
      <c r="D63" s="1942"/>
      <c r="E63" s="1942"/>
      <c r="F63" s="1942"/>
      <c r="G63" s="1943"/>
      <c r="H63" s="716"/>
      <c r="I63" s="716"/>
      <c r="J63" s="716"/>
      <c r="K63" s="716"/>
      <c r="L63" s="716"/>
      <c r="M63" s="717"/>
      <c r="N63" s="461"/>
      <c r="O63" s="1015"/>
      <c r="P63" s="1015"/>
    </row>
    <row r="64" spans="2:16" ht="13.9" customHeight="1" x14ac:dyDescent="0.2">
      <c r="B64" s="373">
        <v>52</v>
      </c>
      <c r="C64" s="20" t="s">
        <v>367</v>
      </c>
      <c r="D64" s="375"/>
      <c r="E64" s="375" t="s">
        <v>339</v>
      </c>
      <c r="F64" s="705"/>
      <c r="G64" s="714" t="s">
        <v>501</v>
      </c>
      <c r="H64" s="716"/>
      <c r="I64" s="716"/>
      <c r="J64" s="716"/>
      <c r="K64" s="716"/>
      <c r="L64" s="716"/>
      <c r="M64" s="1611"/>
      <c r="N64" s="461"/>
      <c r="O64" s="1020"/>
      <c r="P64" s="1021"/>
    </row>
    <row r="65" spans="2:16" ht="13.9" customHeight="1" x14ac:dyDescent="0.2">
      <c r="B65" s="373">
        <v>53</v>
      </c>
      <c r="C65" s="374" t="s">
        <v>368</v>
      </c>
      <c r="D65" s="375"/>
      <c r="E65" s="375" t="s">
        <v>369</v>
      </c>
      <c r="F65" s="705" t="s">
        <v>331</v>
      </c>
      <c r="G65" s="714" t="s">
        <v>1069</v>
      </c>
      <c r="H65" s="716"/>
      <c r="I65" s="716"/>
      <c r="J65" s="716"/>
      <c r="K65" s="716"/>
      <c r="L65" s="716"/>
      <c r="M65" s="1634"/>
      <c r="N65" s="461"/>
      <c r="O65" s="1017"/>
      <c r="P65" s="1022"/>
    </row>
    <row r="66" spans="2:16" ht="13.9" customHeight="1" x14ac:dyDescent="0.2">
      <c r="B66" s="373">
        <v>54</v>
      </c>
      <c r="C66" s="374" t="s">
        <v>370</v>
      </c>
      <c r="D66" s="375"/>
      <c r="E66" s="375" t="s">
        <v>339</v>
      </c>
      <c r="F66" s="705"/>
      <c r="G66" s="714" t="s">
        <v>501</v>
      </c>
      <c r="H66" s="716"/>
      <c r="I66" s="716"/>
      <c r="J66" s="716"/>
      <c r="K66" s="716"/>
      <c r="L66" s="716"/>
      <c r="M66" s="1612"/>
      <c r="N66" s="462"/>
      <c r="O66" s="1017"/>
      <c r="P66" s="1022"/>
    </row>
    <row r="67" spans="2:16" ht="13.9" customHeight="1" x14ac:dyDescent="0.2">
      <c r="B67" s="373">
        <v>55</v>
      </c>
      <c r="C67" s="374" t="s">
        <v>371</v>
      </c>
      <c r="D67" s="375"/>
      <c r="E67" s="375" t="s">
        <v>16</v>
      </c>
      <c r="F67" s="705" t="s">
        <v>331</v>
      </c>
      <c r="G67" s="714"/>
      <c r="H67" s="716"/>
      <c r="I67" s="716"/>
      <c r="J67" s="716"/>
      <c r="K67" s="716"/>
      <c r="L67" s="716"/>
      <c r="M67" s="1634"/>
      <c r="N67" s="462"/>
      <c r="O67" s="1017"/>
      <c r="P67" s="1022"/>
    </row>
    <row r="68" spans="2:16" ht="13.9" customHeight="1" thickBot="1" x14ac:dyDescent="0.25">
      <c r="B68" s="373">
        <v>56</v>
      </c>
      <c r="C68" s="1401" t="s">
        <v>372</v>
      </c>
      <c r="D68" s="375"/>
      <c r="E68" s="375" t="s">
        <v>339</v>
      </c>
      <c r="F68" s="705"/>
      <c r="G68" s="714" t="s">
        <v>501</v>
      </c>
      <c r="H68" s="716"/>
      <c r="I68" s="716"/>
      <c r="J68" s="716"/>
      <c r="K68" s="716"/>
      <c r="L68" s="716"/>
      <c r="M68" s="1613"/>
      <c r="N68" s="462"/>
      <c r="O68" s="1019"/>
      <c r="P68" s="1023"/>
    </row>
    <row r="69" spans="2:16" ht="13.9" customHeight="1" thickBot="1" x14ac:dyDescent="0.25">
      <c r="B69" s="373"/>
      <c r="C69" s="1403" t="s">
        <v>373</v>
      </c>
      <c r="D69" s="1942"/>
      <c r="E69" s="1942"/>
      <c r="F69" s="1942"/>
      <c r="G69" s="1943"/>
      <c r="H69" s="716"/>
      <c r="I69" s="716"/>
      <c r="J69" s="716"/>
      <c r="K69" s="716"/>
      <c r="L69" s="716"/>
      <c r="M69" s="717"/>
      <c r="N69" s="461"/>
      <c r="O69" s="1015"/>
      <c r="P69" s="1015"/>
    </row>
    <row r="70" spans="2:16" ht="13.9" customHeight="1" x14ac:dyDescent="0.2">
      <c r="B70" s="373">
        <v>57</v>
      </c>
      <c r="C70" s="20" t="s">
        <v>374</v>
      </c>
      <c r="D70" s="375"/>
      <c r="E70" s="375" t="s">
        <v>339</v>
      </c>
      <c r="F70" s="705"/>
      <c r="G70" s="714" t="s">
        <v>501</v>
      </c>
      <c r="H70" s="716"/>
      <c r="I70" s="716"/>
      <c r="J70" s="716"/>
      <c r="K70" s="716"/>
      <c r="L70" s="716"/>
      <c r="M70" s="1611"/>
      <c r="N70" s="461"/>
      <c r="O70" s="1020"/>
      <c r="P70" s="1021"/>
    </row>
    <row r="71" spans="2:16" ht="13.9" customHeight="1" x14ac:dyDescent="0.2">
      <c r="B71" s="373">
        <v>58</v>
      </c>
      <c r="C71" s="374" t="s">
        <v>375</v>
      </c>
      <c r="D71" s="375"/>
      <c r="E71" s="375" t="s">
        <v>369</v>
      </c>
      <c r="F71" s="705" t="s">
        <v>331</v>
      </c>
      <c r="G71" s="714" t="s">
        <v>1069</v>
      </c>
      <c r="H71" s="719"/>
      <c r="I71" s="719"/>
      <c r="J71" s="719"/>
      <c r="K71" s="719"/>
      <c r="L71" s="719"/>
      <c r="M71" s="1634"/>
      <c r="N71" s="461"/>
      <c r="O71" s="1017"/>
      <c r="P71" s="1022"/>
    </row>
    <row r="72" spans="2:16" ht="13.9" customHeight="1" x14ac:dyDescent="0.2">
      <c r="B72" s="373">
        <v>59</v>
      </c>
      <c r="C72" s="374" t="s">
        <v>376</v>
      </c>
      <c r="D72" s="375"/>
      <c r="E72" s="375" t="s">
        <v>339</v>
      </c>
      <c r="F72" s="705"/>
      <c r="G72" s="714" t="s">
        <v>501</v>
      </c>
      <c r="H72" s="719"/>
      <c r="I72" s="719"/>
      <c r="J72" s="719"/>
      <c r="K72" s="719"/>
      <c r="L72" s="719"/>
      <c r="M72" s="1612"/>
      <c r="N72" s="461"/>
      <c r="O72" s="1017"/>
      <c r="P72" s="1022"/>
    </row>
    <row r="73" spans="2:16" ht="13.9" customHeight="1" x14ac:dyDescent="0.2">
      <c r="B73" s="373">
        <v>60</v>
      </c>
      <c r="C73" s="374" t="s">
        <v>377</v>
      </c>
      <c r="D73" s="375"/>
      <c r="E73" s="375" t="s">
        <v>16</v>
      </c>
      <c r="F73" s="705" t="s">
        <v>331</v>
      </c>
      <c r="G73" s="714" t="s">
        <v>1069</v>
      </c>
      <c r="H73" s="719"/>
      <c r="I73" s="719"/>
      <c r="J73" s="719"/>
      <c r="K73" s="719"/>
      <c r="L73" s="716"/>
      <c r="M73" s="1634"/>
      <c r="N73" s="461"/>
      <c r="O73" s="1017"/>
      <c r="P73" s="1022"/>
    </row>
    <row r="74" spans="2:16" ht="13.9" customHeight="1" thickBot="1" x14ac:dyDescent="0.25">
      <c r="B74" s="373">
        <v>61</v>
      </c>
      <c r="C74" s="1401" t="s">
        <v>378</v>
      </c>
      <c r="D74" s="375"/>
      <c r="E74" s="375" t="s">
        <v>339</v>
      </c>
      <c r="F74" s="705"/>
      <c r="G74" s="714" t="s">
        <v>501</v>
      </c>
      <c r="H74" s="716"/>
      <c r="I74" s="716"/>
      <c r="J74" s="716"/>
      <c r="K74" s="716"/>
      <c r="L74" s="716"/>
      <c r="M74" s="1613"/>
      <c r="N74" s="462"/>
      <c r="O74" s="1019"/>
      <c r="P74" s="1023"/>
    </row>
    <row r="75" spans="2:16" ht="13.9" customHeight="1" thickBot="1" x14ac:dyDescent="0.25">
      <c r="B75" s="373"/>
      <c r="C75" s="1403" t="s">
        <v>379</v>
      </c>
      <c r="D75" s="1942"/>
      <c r="E75" s="1942"/>
      <c r="F75" s="1942"/>
      <c r="G75" s="1943"/>
      <c r="H75" s="716"/>
      <c r="I75" s="716"/>
      <c r="J75" s="716"/>
      <c r="K75" s="716"/>
      <c r="L75" s="716"/>
      <c r="M75" s="716"/>
      <c r="N75" s="462"/>
      <c r="O75" s="1015"/>
      <c r="P75" s="1015"/>
    </row>
    <row r="76" spans="2:16" ht="13.9" customHeight="1" x14ac:dyDescent="0.2">
      <c r="B76" s="373">
        <v>62</v>
      </c>
      <c r="C76" s="20" t="s">
        <v>380</v>
      </c>
      <c r="D76" s="375"/>
      <c r="E76" s="375" t="s">
        <v>259</v>
      </c>
      <c r="F76" s="705"/>
      <c r="G76" s="1594" t="s">
        <v>501</v>
      </c>
      <c r="H76" s="1635"/>
      <c r="I76" s="1636"/>
      <c r="J76" s="1636"/>
      <c r="K76" s="1636"/>
      <c r="L76" s="1637"/>
      <c r="M76" s="716"/>
      <c r="N76" s="462"/>
      <c r="O76" s="1020"/>
      <c r="P76" s="1021"/>
    </row>
    <row r="77" spans="2:16" ht="13.9" customHeight="1" x14ac:dyDescent="0.2">
      <c r="B77" s="373">
        <v>63</v>
      </c>
      <c r="C77" s="374" t="s">
        <v>381</v>
      </c>
      <c r="D77" s="375"/>
      <c r="E77" s="375" t="s">
        <v>16</v>
      </c>
      <c r="F77" s="705" t="s">
        <v>331</v>
      </c>
      <c r="G77" s="1594" t="s">
        <v>1069</v>
      </c>
      <c r="H77" s="377"/>
      <c r="I77" s="378"/>
      <c r="J77" s="378"/>
      <c r="K77" s="378"/>
      <c r="L77" s="1638"/>
      <c r="M77" s="716"/>
      <c r="N77" s="461"/>
      <c r="O77" s="1017"/>
      <c r="P77" s="1022"/>
    </row>
    <row r="78" spans="2:16" ht="13.9" customHeight="1" thickBot="1" x14ac:dyDescent="0.25">
      <c r="B78" s="26">
        <v>64</v>
      </c>
      <c r="C78" s="27" t="s">
        <v>382</v>
      </c>
      <c r="D78" s="28"/>
      <c r="E78" s="28" t="s">
        <v>16</v>
      </c>
      <c r="F78" s="706" t="s">
        <v>331</v>
      </c>
      <c r="G78" s="1596" t="s">
        <v>1069</v>
      </c>
      <c r="H78" s="1485"/>
      <c r="I78" s="708"/>
      <c r="J78" s="708"/>
      <c r="K78" s="708"/>
      <c r="L78" s="1628"/>
      <c r="M78" s="716"/>
      <c r="N78" s="461"/>
      <c r="O78" s="1018"/>
      <c r="P78" s="1023"/>
    </row>
    <row r="79" spans="2:16" ht="13.9" customHeight="1" thickBot="1" x14ac:dyDescent="0.25">
      <c r="B79" s="637"/>
      <c r="C79" s="637"/>
      <c r="D79" s="638"/>
      <c r="E79" s="637"/>
      <c r="F79" s="637"/>
      <c r="G79" s="637"/>
      <c r="H79" s="637"/>
      <c r="I79" s="637"/>
      <c r="J79" s="637"/>
      <c r="K79" s="637"/>
      <c r="L79" s="637"/>
      <c r="M79" s="637"/>
      <c r="N79" s="454"/>
      <c r="O79" s="637"/>
      <c r="P79" s="914"/>
    </row>
    <row r="80" spans="2:16" s="914" customFormat="1" ht="13.9" customHeight="1" thickBot="1" x14ac:dyDescent="0.25">
      <c r="B80" s="10" t="s">
        <v>18</v>
      </c>
      <c r="C80" s="11" t="s">
        <v>974</v>
      </c>
      <c r="D80" s="624"/>
      <c r="E80" s="624"/>
      <c r="F80" s="624"/>
      <c r="G80" s="460"/>
      <c r="H80" s="711"/>
      <c r="I80" s="711"/>
      <c r="J80" s="711"/>
      <c r="K80" s="711"/>
      <c r="L80" s="711"/>
      <c r="M80" s="711"/>
      <c r="N80" s="460"/>
      <c r="O80" s="1014"/>
      <c r="P80" s="1014"/>
    </row>
    <row r="81" spans="1:16384" s="914" customFormat="1" ht="13.9" customHeight="1" thickBot="1" x14ac:dyDescent="0.25">
      <c r="B81" s="12">
        <v>65</v>
      </c>
      <c r="C81" s="13" t="s">
        <v>975</v>
      </c>
      <c r="D81" s="14"/>
      <c r="E81" s="14" t="s">
        <v>16</v>
      </c>
      <c r="F81" s="14" t="s">
        <v>331</v>
      </c>
      <c r="G81" s="1597" t="s">
        <v>1069</v>
      </c>
      <c r="H81" s="1471"/>
      <c r="I81" s="492"/>
      <c r="J81" s="492"/>
      <c r="K81" s="492"/>
      <c r="L81" s="1639"/>
      <c r="M81" s="711"/>
      <c r="N81" s="454"/>
      <c r="O81" s="1326" t="s">
        <v>978</v>
      </c>
      <c r="P81" s="1021"/>
    </row>
    <row r="82" spans="1:16384" s="914" customFormat="1" ht="13.9" customHeight="1" x14ac:dyDescent="0.2">
      <c r="B82" s="373">
        <v>66</v>
      </c>
      <c r="C82" s="374" t="s">
        <v>976</v>
      </c>
      <c r="D82" s="375"/>
      <c r="E82" s="375" t="s">
        <v>16</v>
      </c>
      <c r="F82" s="375" t="s">
        <v>331</v>
      </c>
      <c r="G82" s="714" t="s">
        <v>1069</v>
      </c>
      <c r="H82" s="711"/>
      <c r="I82" s="711"/>
      <c r="J82" s="711"/>
      <c r="K82" s="711"/>
      <c r="L82" s="711"/>
      <c r="M82" s="1611"/>
      <c r="N82" s="460"/>
      <c r="O82" s="1327" t="s">
        <v>978</v>
      </c>
      <c r="P82" s="1022"/>
    </row>
    <row r="83" spans="1:16384" s="914" customFormat="1" ht="13.9" customHeight="1" thickBot="1" x14ac:dyDescent="0.25">
      <c r="B83" s="373">
        <v>67</v>
      </c>
      <c r="C83" s="374" t="s">
        <v>977</v>
      </c>
      <c r="D83" s="375"/>
      <c r="E83" s="375" t="s">
        <v>16</v>
      </c>
      <c r="F83" s="375" t="s">
        <v>331</v>
      </c>
      <c r="G83" s="714" t="s">
        <v>1069</v>
      </c>
      <c r="H83" s="711"/>
      <c r="I83" s="711"/>
      <c r="J83" s="711"/>
      <c r="K83" s="711"/>
      <c r="L83" s="711"/>
      <c r="M83" s="1613"/>
      <c r="N83" s="460"/>
      <c r="O83" s="1327" t="s">
        <v>978</v>
      </c>
      <c r="P83" s="1022"/>
    </row>
    <row r="84" spans="1:16384" s="914" customFormat="1" ht="13.9" customHeight="1" thickBot="1" x14ac:dyDescent="0.25">
      <c r="B84" s="373">
        <v>68</v>
      </c>
      <c r="C84" s="374" t="s">
        <v>975</v>
      </c>
      <c r="D84" s="375"/>
      <c r="E84" s="375" t="s">
        <v>16</v>
      </c>
      <c r="F84" s="375" t="s">
        <v>331</v>
      </c>
      <c r="G84" s="1595" t="s">
        <v>995</v>
      </c>
      <c r="H84" s="1471"/>
      <c r="I84" s="492"/>
      <c r="J84" s="492"/>
      <c r="K84" s="492"/>
      <c r="L84" s="1639"/>
      <c r="M84" s="711"/>
      <c r="N84" s="454"/>
      <c r="O84" s="1327" t="s">
        <v>1479</v>
      </c>
      <c r="P84" s="1022"/>
    </row>
    <row r="85" spans="1:16384" s="914" customFormat="1" ht="13.9" customHeight="1" x14ac:dyDescent="0.2">
      <c r="B85" s="373">
        <v>69</v>
      </c>
      <c r="C85" s="374" t="s">
        <v>976</v>
      </c>
      <c r="D85" s="375"/>
      <c r="E85" s="375" t="s">
        <v>16</v>
      </c>
      <c r="F85" s="375" t="s">
        <v>331</v>
      </c>
      <c r="G85" s="714" t="s">
        <v>995</v>
      </c>
      <c r="H85" s="711"/>
      <c r="I85" s="711"/>
      <c r="J85" s="711"/>
      <c r="K85" s="711"/>
      <c r="L85" s="711"/>
      <c r="M85" s="1611"/>
      <c r="N85" s="460"/>
      <c r="O85" s="1327" t="s">
        <v>1479</v>
      </c>
      <c r="P85" s="1022"/>
    </row>
    <row r="86" spans="1:16384" s="914" customFormat="1" ht="13.9" customHeight="1" x14ac:dyDescent="0.2">
      <c r="B86" s="373">
        <v>70</v>
      </c>
      <c r="C86" s="374" t="s">
        <v>977</v>
      </c>
      <c r="D86" s="375"/>
      <c r="E86" s="375" t="s">
        <v>16</v>
      </c>
      <c r="F86" s="375" t="s">
        <v>331</v>
      </c>
      <c r="G86" s="714" t="s">
        <v>995</v>
      </c>
      <c r="H86" s="711"/>
      <c r="I86" s="711"/>
      <c r="J86" s="711"/>
      <c r="K86" s="711"/>
      <c r="L86" s="711"/>
      <c r="M86" s="1612"/>
      <c r="N86" s="460"/>
      <c r="O86" s="1327" t="s">
        <v>1480</v>
      </c>
      <c r="P86" s="1022"/>
    </row>
    <row r="87" spans="1:16384" s="914" customFormat="1" ht="13.9" customHeight="1" thickBot="1" x14ac:dyDescent="0.25">
      <c r="B87" s="26">
        <v>71</v>
      </c>
      <c r="C87" s="27" t="s">
        <v>977</v>
      </c>
      <c r="D87" s="28"/>
      <c r="E87" s="28" t="s">
        <v>16</v>
      </c>
      <c r="F87" s="28" t="s">
        <v>331</v>
      </c>
      <c r="G87" s="715" t="s">
        <v>1252</v>
      </c>
      <c r="H87" s="711"/>
      <c r="I87" s="711"/>
      <c r="J87" s="711"/>
      <c r="K87" s="711"/>
      <c r="L87" s="711"/>
      <c r="M87" s="1613"/>
      <c r="N87" s="460"/>
      <c r="O87" s="1328" t="s">
        <v>1480</v>
      </c>
      <c r="P87" s="1023"/>
    </row>
    <row r="88" spans="1:16384" s="914" customFormat="1" x14ac:dyDescent="0.2">
      <c r="A88" s="637"/>
      <c r="B88" s="637"/>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7"/>
      <c r="AK88" s="637"/>
      <c r="AL88" s="637"/>
      <c r="AM88" s="637"/>
      <c r="AN88" s="637"/>
      <c r="AO88" s="637"/>
      <c r="AP88" s="637"/>
      <c r="AQ88" s="637"/>
      <c r="AR88" s="637"/>
      <c r="AS88" s="637"/>
      <c r="AT88" s="637"/>
      <c r="AU88" s="637"/>
      <c r="AV88" s="637"/>
      <c r="AW88" s="637"/>
      <c r="AX88" s="637"/>
      <c r="AY88" s="637"/>
      <c r="AZ88" s="637"/>
      <c r="BA88" s="637"/>
      <c r="BB88" s="637"/>
      <c r="BC88" s="637"/>
      <c r="BD88" s="637"/>
      <c r="BE88" s="637"/>
      <c r="BF88" s="637"/>
      <c r="BG88" s="637"/>
      <c r="BH88" s="637"/>
      <c r="BI88" s="637"/>
      <c r="BJ88" s="637"/>
      <c r="BK88" s="637"/>
      <c r="BL88" s="637"/>
      <c r="BM88" s="637"/>
      <c r="BN88" s="637"/>
      <c r="BO88" s="637"/>
      <c r="BP88" s="637"/>
      <c r="BQ88" s="637"/>
      <c r="BR88" s="637"/>
      <c r="BS88" s="637"/>
      <c r="BT88" s="637"/>
      <c r="BU88" s="637"/>
      <c r="BV88" s="637"/>
      <c r="BW88" s="637"/>
      <c r="BX88" s="637"/>
      <c r="BY88" s="637"/>
      <c r="BZ88" s="637"/>
      <c r="CA88" s="637"/>
      <c r="CB88" s="637"/>
      <c r="CC88" s="637"/>
      <c r="CD88" s="637"/>
      <c r="CE88" s="637"/>
      <c r="CF88" s="637"/>
      <c r="CG88" s="637"/>
      <c r="CH88" s="637"/>
      <c r="CI88" s="637"/>
      <c r="CJ88" s="637"/>
      <c r="CK88" s="637"/>
      <c r="CL88" s="637"/>
      <c r="CM88" s="637"/>
      <c r="CN88" s="637"/>
      <c r="CO88" s="637"/>
      <c r="CP88" s="637"/>
      <c r="CQ88" s="637"/>
      <c r="CR88" s="637"/>
      <c r="CS88" s="637"/>
      <c r="CT88" s="637"/>
      <c r="CU88" s="637"/>
      <c r="CV88" s="637"/>
      <c r="CW88" s="637"/>
      <c r="CX88" s="637"/>
      <c r="CY88" s="637"/>
      <c r="CZ88" s="637"/>
      <c r="DA88" s="637"/>
      <c r="DB88" s="637"/>
      <c r="DC88" s="637"/>
      <c r="DD88" s="637"/>
      <c r="DE88" s="637"/>
      <c r="DF88" s="637"/>
      <c r="DG88" s="637"/>
      <c r="DH88" s="637"/>
      <c r="DI88" s="637"/>
      <c r="DJ88" s="637"/>
      <c r="DK88" s="637"/>
      <c r="DL88" s="637"/>
      <c r="DM88" s="637"/>
      <c r="DN88" s="637"/>
      <c r="DO88" s="637"/>
      <c r="DP88" s="637"/>
      <c r="DQ88" s="637"/>
      <c r="DR88" s="637"/>
      <c r="DS88" s="637"/>
      <c r="DT88" s="637"/>
      <c r="DU88" s="637"/>
      <c r="DV88" s="637"/>
      <c r="DW88" s="637"/>
      <c r="DX88" s="637"/>
      <c r="DY88" s="637"/>
      <c r="DZ88" s="637"/>
      <c r="EA88" s="637"/>
      <c r="EB88" s="637"/>
      <c r="EC88" s="637"/>
      <c r="ED88" s="637"/>
      <c r="EE88" s="637"/>
      <c r="EF88" s="637"/>
      <c r="EG88" s="637"/>
      <c r="EH88" s="637"/>
      <c r="EI88" s="637"/>
      <c r="EJ88" s="637"/>
      <c r="EK88" s="637"/>
      <c r="EL88" s="637"/>
      <c r="EM88" s="637"/>
      <c r="EN88" s="637"/>
      <c r="EO88" s="637"/>
      <c r="EP88" s="637"/>
      <c r="EQ88" s="637"/>
      <c r="ER88" s="637"/>
      <c r="ES88" s="637"/>
      <c r="ET88" s="637"/>
      <c r="EU88" s="637"/>
      <c r="EV88" s="637"/>
      <c r="EW88" s="637"/>
      <c r="EX88" s="637"/>
      <c r="EY88" s="637"/>
      <c r="EZ88" s="637"/>
      <c r="FA88" s="637"/>
      <c r="FB88" s="637"/>
      <c r="FC88" s="637"/>
      <c r="FD88" s="637"/>
      <c r="FE88" s="637"/>
      <c r="FF88" s="637"/>
      <c r="FG88" s="637"/>
      <c r="FH88" s="637"/>
      <c r="FI88" s="637"/>
      <c r="FJ88" s="637"/>
      <c r="FK88" s="637"/>
      <c r="FL88" s="637"/>
      <c r="FM88" s="637"/>
      <c r="FN88" s="637"/>
      <c r="FO88" s="637"/>
      <c r="FP88" s="637"/>
      <c r="FQ88" s="637"/>
      <c r="FR88" s="637"/>
      <c r="FS88" s="637"/>
      <c r="FT88" s="637"/>
      <c r="FU88" s="637"/>
      <c r="FV88" s="637"/>
      <c r="FW88" s="637"/>
      <c r="FX88" s="637"/>
      <c r="FY88" s="637"/>
      <c r="FZ88" s="637"/>
      <c r="GA88" s="637"/>
      <c r="GB88" s="637"/>
      <c r="GC88" s="637"/>
      <c r="GD88" s="637"/>
      <c r="GE88" s="637"/>
      <c r="GF88" s="637"/>
      <c r="GG88" s="637"/>
      <c r="GH88" s="637"/>
      <c r="GI88" s="637"/>
      <c r="GJ88" s="637"/>
      <c r="GK88" s="637"/>
      <c r="GL88" s="637"/>
      <c r="GM88" s="637"/>
      <c r="GN88" s="637"/>
      <c r="GO88" s="637"/>
      <c r="GP88" s="637"/>
      <c r="GQ88" s="637"/>
      <c r="GR88" s="637"/>
      <c r="GS88" s="637"/>
      <c r="GT88" s="637"/>
      <c r="GU88" s="637"/>
      <c r="GV88" s="637"/>
      <c r="GW88" s="637"/>
      <c r="GX88" s="637"/>
      <c r="GY88" s="637"/>
      <c r="GZ88" s="637"/>
      <c r="HA88" s="637"/>
      <c r="HB88" s="637"/>
      <c r="HC88" s="637"/>
      <c r="HD88" s="637"/>
      <c r="HE88" s="637"/>
      <c r="HF88" s="637"/>
      <c r="HG88" s="637"/>
      <c r="HH88" s="637"/>
      <c r="HI88" s="637"/>
      <c r="HJ88" s="637"/>
      <c r="HK88" s="637"/>
      <c r="HL88" s="637"/>
      <c r="HM88" s="637"/>
      <c r="HN88" s="637"/>
      <c r="HO88" s="637"/>
      <c r="HP88" s="637"/>
      <c r="HQ88" s="637"/>
      <c r="HR88" s="637"/>
      <c r="HS88" s="637"/>
      <c r="HT88" s="637"/>
      <c r="HU88" s="637"/>
      <c r="HV88" s="637"/>
      <c r="HW88" s="637"/>
      <c r="HX88" s="637"/>
      <c r="HY88" s="637"/>
      <c r="HZ88" s="637"/>
      <c r="IA88" s="637"/>
      <c r="IB88" s="637"/>
      <c r="IC88" s="637"/>
      <c r="ID88" s="637"/>
      <c r="IE88" s="637"/>
      <c r="IF88" s="637"/>
      <c r="IG88" s="637"/>
      <c r="IH88" s="637"/>
      <c r="II88" s="637"/>
      <c r="IJ88" s="637"/>
      <c r="IK88" s="637"/>
      <c r="IL88" s="637"/>
      <c r="IM88" s="637"/>
      <c r="IN88" s="637"/>
      <c r="IO88" s="637"/>
      <c r="IP88" s="637"/>
      <c r="IQ88" s="637"/>
      <c r="IR88" s="637"/>
      <c r="IS88" s="637"/>
      <c r="IT88" s="637"/>
      <c r="IU88" s="637"/>
      <c r="IV88" s="637"/>
      <c r="IW88" s="637"/>
      <c r="IX88" s="637"/>
      <c r="IY88" s="637"/>
      <c r="IZ88" s="637"/>
      <c r="JA88" s="637"/>
      <c r="JB88" s="637"/>
      <c r="JC88" s="637"/>
      <c r="JD88" s="637"/>
      <c r="JE88" s="637"/>
      <c r="JF88" s="637"/>
      <c r="JG88" s="637"/>
      <c r="JH88" s="637"/>
      <c r="JI88" s="637"/>
      <c r="JJ88" s="637"/>
      <c r="JK88" s="637"/>
      <c r="JL88" s="637"/>
      <c r="JM88" s="637"/>
      <c r="JN88" s="637"/>
      <c r="JO88" s="637"/>
      <c r="JP88" s="637"/>
      <c r="JQ88" s="637"/>
      <c r="JR88" s="637"/>
      <c r="JS88" s="637"/>
      <c r="JT88" s="637"/>
      <c r="JU88" s="637"/>
      <c r="JV88" s="637"/>
      <c r="JW88" s="637"/>
      <c r="JX88" s="637"/>
      <c r="JY88" s="637"/>
      <c r="JZ88" s="637"/>
      <c r="KA88" s="637"/>
      <c r="KB88" s="637"/>
      <c r="KC88" s="637"/>
      <c r="KD88" s="637"/>
      <c r="KE88" s="637"/>
      <c r="KF88" s="637"/>
      <c r="KG88" s="637"/>
      <c r="KH88" s="637"/>
      <c r="KI88" s="637"/>
      <c r="KJ88" s="637"/>
      <c r="KK88" s="637"/>
      <c r="KL88" s="637"/>
      <c r="KM88" s="637"/>
      <c r="KN88" s="637"/>
      <c r="KO88" s="637"/>
      <c r="KP88" s="637"/>
      <c r="KQ88" s="637"/>
      <c r="KR88" s="637"/>
      <c r="KS88" s="637"/>
      <c r="KT88" s="637"/>
      <c r="KU88" s="637"/>
      <c r="KV88" s="637"/>
      <c r="KW88" s="637"/>
      <c r="KX88" s="637"/>
      <c r="KY88" s="637"/>
      <c r="KZ88" s="637"/>
      <c r="LA88" s="637"/>
      <c r="LB88" s="637"/>
      <c r="LC88" s="637"/>
      <c r="LD88" s="637"/>
      <c r="LE88" s="637"/>
      <c r="LF88" s="637"/>
      <c r="LG88" s="637"/>
      <c r="LH88" s="637"/>
      <c r="LI88" s="637"/>
      <c r="LJ88" s="637"/>
      <c r="LK88" s="637"/>
      <c r="LL88" s="637"/>
      <c r="LM88" s="637"/>
      <c r="LN88" s="637"/>
      <c r="LO88" s="637"/>
      <c r="LP88" s="637"/>
      <c r="LQ88" s="637"/>
      <c r="LR88" s="637"/>
      <c r="LS88" s="637"/>
      <c r="LT88" s="637"/>
      <c r="LU88" s="637"/>
      <c r="LV88" s="637"/>
      <c r="LW88" s="637"/>
      <c r="LX88" s="637"/>
      <c r="LY88" s="637"/>
      <c r="LZ88" s="637"/>
      <c r="MA88" s="637"/>
      <c r="MB88" s="637"/>
      <c r="MC88" s="637"/>
      <c r="MD88" s="637"/>
      <c r="ME88" s="637"/>
      <c r="MF88" s="637"/>
      <c r="MG88" s="637"/>
      <c r="MH88" s="637"/>
      <c r="MI88" s="637"/>
      <c r="MJ88" s="637"/>
      <c r="MK88" s="637"/>
      <c r="ML88" s="637"/>
      <c r="MM88" s="637"/>
      <c r="MN88" s="637"/>
      <c r="MO88" s="637"/>
      <c r="MP88" s="637"/>
      <c r="MQ88" s="637"/>
      <c r="MR88" s="637"/>
      <c r="MS88" s="637"/>
      <c r="MT88" s="637"/>
      <c r="MU88" s="637"/>
      <c r="MV88" s="637"/>
      <c r="MW88" s="637"/>
      <c r="MX88" s="637"/>
      <c r="MY88" s="637"/>
      <c r="MZ88" s="637"/>
      <c r="NA88" s="637"/>
      <c r="NB88" s="637"/>
      <c r="NC88" s="637"/>
      <c r="ND88" s="637"/>
      <c r="NE88" s="637"/>
      <c r="NF88" s="637"/>
      <c r="NG88" s="637"/>
      <c r="NH88" s="637"/>
      <c r="NI88" s="637"/>
      <c r="NJ88" s="637"/>
      <c r="NK88" s="637"/>
      <c r="NL88" s="637"/>
      <c r="NM88" s="637"/>
      <c r="NN88" s="637"/>
      <c r="NO88" s="637"/>
      <c r="NP88" s="637"/>
      <c r="NQ88" s="637"/>
      <c r="NR88" s="637"/>
      <c r="NS88" s="637"/>
      <c r="NT88" s="637"/>
      <c r="NU88" s="637"/>
      <c r="NV88" s="637"/>
      <c r="NW88" s="637"/>
      <c r="NX88" s="637"/>
      <c r="NY88" s="637"/>
      <c r="NZ88" s="637"/>
      <c r="OA88" s="637"/>
      <c r="OB88" s="637"/>
      <c r="OC88" s="637"/>
      <c r="OD88" s="637"/>
      <c r="OE88" s="637"/>
      <c r="OF88" s="637"/>
      <c r="OG88" s="637"/>
      <c r="OH88" s="637"/>
      <c r="OI88" s="637"/>
      <c r="OJ88" s="637"/>
      <c r="OK88" s="637"/>
      <c r="OL88" s="637"/>
      <c r="OM88" s="637"/>
      <c r="ON88" s="637"/>
      <c r="OO88" s="637"/>
      <c r="OP88" s="637"/>
      <c r="OQ88" s="637"/>
      <c r="OR88" s="637"/>
      <c r="OS88" s="637"/>
      <c r="OT88" s="637"/>
      <c r="OU88" s="637"/>
      <c r="OV88" s="637"/>
      <c r="OW88" s="637"/>
      <c r="OX88" s="637"/>
      <c r="OY88" s="637"/>
      <c r="OZ88" s="637"/>
      <c r="PA88" s="637"/>
      <c r="PB88" s="637"/>
      <c r="PC88" s="637"/>
      <c r="PD88" s="637"/>
      <c r="PE88" s="637"/>
      <c r="PF88" s="637"/>
      <c r="PG88" s="637"/>
      <c r="PH88" s="637"/>
      <c r="PI88" s="637"/>
      <c r="PJ88" s="637"/>
      <c r="PK88" s="637"/>
      <c r="PL88" s="637"/>
      <c r="PM88" s="637"/>
      <c r="PN88" s="637"/>
      <c r="PO88" s="637"/>
      <c r="PP88" s="637"/>
      <c r="PQ88" s="637"/>
      <c r="PR88" s="637"/>
      <c r="PS88" s="637"/>
      <c r="PT88" s="637"/>
      <c r="PU88" s="637"/>
      <c r="PV88" s="637"/>
      <c r="PW88" s="637"/>
      <c r="PX88" s="637"/>
      <c r="PY88" s="637"/>
      <c r="PZ88" s="637"/>
      <c r="QA88" s="637"/>
      <c r="QB88" s="637"/>
      <c r="QC88" s="637"/>
      <c r="QD88" s="637"/>
      <c r="QE88" s="637"/>
      <c r="QF88" s="637"/>
      <c r="QG88" s="637"/>
      <c r="QH88" s="637"/>
      <c r="QI88" s="637"/>
      <c r="QJ88" s="637"/>
      <c r="QK88" s="637"/>
      <c r="QL88" s="637"/>
      <c r="QM88" s="637"/>
      <c r="QN88" s="637"/>
      <c r="QO88" s="637"/>
      <c r="QP88" s="637"/>
      <c r="QQ88" s="637"/>
      <c r="QR88" s="637"/>
      <c r="QS88" s="637"/>
      <c r="QT88" s="637"/>
      <c r="QU88" s="637"/>
      <c r="QV88" s="637"/>
      <c r="QW88" s="637"/>
      <c r="QX88" s="637"/>
      <c r="QY88" s="637"/>
      <c r="QZ88" s="637"/>
      <c r="RA88" s="637"/>
      <c r="RB88" s="637"/>
      <c r="RC88" s="637"/>
      <c r="RD88" s="637"/>
      <c r="RE88" s="637"/>
      <c r="RF88" s="637"/>
      <c r="RG88" s="637"/>
      <c r="RH88" s="637"/>
      <c r="RI88" s="637"/>
      <c r="RJ88" s="637"/>
      <c r="RK88" s="637"/>
      <c r="RL88" s="637"/>
      <c r="RM88" s="637"/>
      <c r="RN88" s="637"/>
      <c r="RO88" s="637"/>
      <c r="RP88" s="637"/>
      <c r="RQ88" s="637"/>
      <c r="RR88" s="637"/>
      <c r="RS88" s="637"/>
      <c r="RT88" s="637"/>
      <c r="RU88" s="637"/>
      <c r="RV88" s="637"/>
      <c r="RW88" s="637"/>
      <c r="RX88" s="637"/>
      <c r="RY88" s="637"/>
      <c r="RZ88" s="637"/>
      <c r="SA88" s="637"/>
      <c r="SB88" s="637"/>
      <c r="SC88" s="637"/>
      <c r="SD88" s="637"/>
      <c r="SE88" s="637"/>
      <c r="SF88" s="637"/>
      <c r="SG88" s="637"/>
      <c r="SH88" s="637"/>
      <c r="SI88" s="637"/>
      <c r="SJ88" s="637"/>
      <c r="SK88" s="637"/>
      <c r="SL88" s="637"/>
      <c r="SM88" s="637"/>
      <c r="SN88" s="637"/>
      <c r="SO88" s="637"/>
      <c r="SP88" s="637"/>
      <c r="SQ88" s="637"/>
      <c r="SR88" s="637"/>
      <c r="SS88" s="637"/>
      <c r="ST88" s="637"/>
      <c r="SU88" s="637"/>
      <c r="SV88" s="637"/>
      <c r="SW88" s="637"/>
      <c r="SX88" s="637"/>
      <c r="SY88" s="637"/>
      <c r="SZ88" s="637"/>
      <c r="TA88" s="637"/>
      <c r="TB88" s="637"/>
      <c r="TC88" s="637"/>
      <c r="TD88" s="637"/>
      <c r="TE88" s="637"/>
      <c r="TF88" s="637"/>
      <c r="TG88" s="637"/>
      <c r="TH88" s="637"/>
      <c r="TI88" s="637"/>
      <c r="TJ88" s="637"/>
      <c r="TK88" s="637"/>
      <c r="TL88" s="637"/>
      <c r="TM88" s="637"/>
      <c r="TN88" s="637"/>
      <c r="TO88" s="637"/>
      <c r="TP88" s="637"/>
      <c r="TQ88" s="637"/>
      <c r="TR88" s="637"/>
      <c r="TS88" s="637"/>
      <c r="TT88" s="637"/>
      <c r="TU88" s="637"/>
      <c r="TV88" s="637"/>
      <c r="TW88" s="637"/>
      <c r="TX88" s="637"/>
      <c r="TY88" s="637"/>
      <c r="TZ88" s="637"/>
      <c r="UA88" s="637"/>
      <c r="UB88" s="637"/>
      <c r="UC88" s="637"/>
      <c r="UD88" s="637"/>
      <c r="UE88" s="637"/>
      <c r="UF88" s="637"/>
      <c r="UG88" s="637"/>
      <c r="UH88" s="637"/>
      <c r="UI88" s="637"/>
      <c r="UJ88" s="637"/>
      <c r="UK88" s="637"/>
      <c r="UL88" s="637"/>
      <c r="UM88" s="637"/>
      <c r="UN88" s="637"/>
      <c r="UO88" s="637"/>
      <c r="UP88" s="637"/>
      <c r="UQ88" s="637"/>
      <c r="UR88" s="637"/>
      <c r="US88" s="637"/>
      <c r="UT88" s="637"/>
      <c r="UU88" s="637"/>
      <c r="UV88" s="637"/>
      <c r="UW88" s="637"/>
      <c r="UX88" s="637"/>
      <c r="UY88" s="637"/>
      <c r="UZ88" s="637"/>
      <c r="VA88" s="637"/>
      <c r="VB88" s="637"/>
      <c r="VC88" s="637"/>
      <c r="VD88" s="637"/>
      <c r="VE88" s="637"/>
      <c r="VF88" s="637"/>
      <c r="VG88" s="637"/>
      <c r="VH88" s="637"/>
      <c r="VI88" s="637"/>
      <c r="VJ88" s="637"/>
      <c r="VK88" s="637"/>
      <c r="VL88" s="637"/>
      <c r="VM88" s="637"/>
      <c r="VN88" s="637"/>
      <c r="VO88" s="637"/>
      <c r="VP88" s="637"/>
      <c r="VQ88" s="637"/>
      <c r="VR88" s="637"/>
      <c r="VS88" s="637"/>
      <c r="VT88" s="637"/>
      <c r="VU88" s="637"/>
      <c r="VV88" s="637"/>
      <c r="VW88" s="637"/>
      <c r="VX88" s="637"/>
      <c r="VY88" s="637"/>
      <c r="VZ88" s="637"/>
      <c r="WA88" s="637"/>
      <c r="WB88" s="637"/>
      <c r="WC88" s="637"/>
      <c r="WD88" s="637"/>
      <c r="WE88" s="637"/>
      <c r="WF88" s="637"/>
      <c r="WG88" s="637"/>
      <c r="WH88" s="637"/>
      <c r="WI88" s="637"/>
      <c r="WJ88" s="637"/>
      <c r="WK88" s="637"/>
      <c r="WL88" s="637"/>
      <c r="WM88" s="637"/>
      <c r="WN88" s="637"/>
      <c r="WO88" s="637"/>
      <c r="WP88" s="637"/>
      <c r="WQ88" s="637"/>
      <c r="WR88" s="637"/>
      <c r="WS88" s="637"/>
      <c r="WT88" s="637"/>
      <c r="WU88" s="637"/>
      <c r="WV88" s="637"/>
      <c r="WW88" s="637"/>
      <c r="WX88" s="637"/>
      <c r="WY88" s="637"/>
      <c r="WZ88" s="637"/>
      <c r="XA88" s="637"/>
      <c r="XB88" s="637"/>
      <c r="XC88" s="637"/>
      <c r="XD88" s="637"/>
      <c r="XE88" s="637"/>
      <c r="XF88" s="637"/>
      <c r="XG88" s="637"/>
      <c r="XH88" s="637"/>
      <c r="XI88" s="637"/>
      <c r="XJ88" s="637"/>
      <c r="XK88" s="637"/>
      <c r="XL88" s="637"/>
      <c r="XM88" s="637"/>
      <c r="XN88" s="637"/>
      <c r="XO88" s="637"/>
      <c r="XP88" s="637"/>
      <c r="XQ88" s="637"/>
      <c r="XR88" s="637"/>
      <c r="XS88" s="637"/>
      <c r="XT88" s="637"/>
      <c r="XU88" s="637"/>
      <c r="XV88" s="637"/>
      <c r="XW88" s="637"/>
      <c r="XX88" s="637"/>
      <c r="XY88" s="637"/>
      <c r="XZ88" s="637"/>
      <c r="YA88" s="637"/>
      <c r="YB88" s="637"/>
      <c r="YC88" s="637"/>
      <c r="YD88" s="637"/>
      <c r="YE88" s="637"/>
      <c r="YF88" s="637"/>
      <c r="YG88" s="637"/>
      <c r="YH88" s="637"/>
      <c r="YI88" s="637"/>
      <c r="YJ88" s="637"/>
      <c r="YK88" s="637"/>
      <c r="YL88" s="637"/>
      <c r="YM88" s="637"/>
      <c r="YN88" s="637"/>
      <c r="YO88" s="637"/>
      <c r="YP88" s="637"/>
      <c r="YQ88" s="637"/>
      <c r="YR88" s="637"/>
      <c r="YS88" s="637"/>
      <c r="YT88" s="637"/>
      <c r="YU88" s="637"/>
      <c r="YV88" s="637"/>
      <c r="YW88" s="637"/>
      <c r="YX88" s="637"/>
      <c r="YY88" s="637"/>
      <c r="YZ88" s="637"/>
      <c r="ZA88" s="637"/>
      <c r="ZB88" s="637"/>
      <c r="ZC88" s="637"/>
      <c r="ZD88" s="637"/>
      <c r="ZE88" s="637"/>
      <c r="ZF88" s="637"/>
      <c r="ZG88" s="637"/>
      <c r="ZH88" s="637"/>
      <c r="ZI88" s="637"/>
      <c r="ZJ88" s="637"/>
      <c r="ZK88" s="637"/>
      <c r="ZL88" s="637"/>
      <c r="ZM88" s="637"/>
      <c r="ZN88" s="637"/>
      <c r="ZO88" s="637"/>
      <c r="ZP88" s="637"/>
      <c r="ZQ88" s="637"/>
      <c r="ZR88" s="637"/>
      <c r="ZS88" s="637"/>
      <c r="ZT88" s="637"/>
      <c r="ZU88" s="637"/>
      <c r="ZV88" s="637"/>
      <c r="ZW88" s="637"/>
      <c r="ZX88" s="637"/>
      <c r="ZY88" s="637"/>
      <c r="ZZ88" s="637"/>
      <c r="AAA88" s="637"/>
      <c r="AAB88" s="637"/>
      <c r="AAC88" s="637"/>
      <c r="AAD88" s="637"/>
      <c r="AAE88" s="637"/>
      <c r="AAF88" s="637"/>
      <c r="AAG88" s="637"/>
      <c r="AAH88" s="637"/>
      <c r="AAI88" s="637"/>
      <c r="AAJ88" s="637"/>
      <c r="AAK88" s="637"/>
      <c r="AAL88" s="637"/>
      <c r="AAM88" s="637"/>
      <c r="AAN88" s="637"/>
      <c r="AAO88" s="637"/>
      <c r="AAP88" s="637"/>
      <c r="AAQ88" s="637"/>
      <c r="AAR88" s="637"/>
      <c r="AAS88" s="637"/>
      <c r="AAT88" s="637"/>
      <c r="AAU88" s="637"/>
      <c r="AAV88" s="637"/>
      <c r="AAW88" s="637"/>
      <c r="AAX88" s="637"/>
      <c r="AAY88" s="637"/>
      <c r="AAZ88" s="637"/>
      <c r="ABA88" s="637"/>
      <c r="ABB88" s="637"/>
      <c r="ABC88" s="637"/>
      <c r="ABD88" s="637"/>
      <c r="ABE88" s="637"/>
      <c r="ABF88" s="637"/>
      <c r="ABG88" s="637"/>
      <c r="ABH88" s="637"/>
      <c r="ABI88" s="637"/>
      <c r="ABJ88" s="637"/>
      <c r="ABK88" s="637"/>
      <c r="ABL88" s="637"/>
      <c r="ABM88" s="637"/>
      <c r="ABN88" s="637"/>
      <c r="ABO88" s="637"/>
      <c r="ABP88" s="637"/>
      <c r="ABQ88" s="637"/>
      <c r="ABR88" s="637"/>
      <c r="ABS88" s="637"/>
      <c r="ABT88" s="637"/>
      <c r="ABU88" s="637"/>
      <c r="ABV88" s="637"/>
      <c r="ABW88" s="637"/>
      <c r="ABX88" s="637"/>
      <c r="ABY88" s="637"/>
      <c r="ABZ88" s="637"/>
      <c r="ACA88" s="637"/>
      <c r="ACB88" s="637"/>
      <c r="ACC88" s="637"/>
      <c r="ACD88" s="637"/>
      <c r="ACE88" s="637"/>
      <c r="ACF88" s="637"/>
      <c r="ACG88" s="637"/>
      <c r="ACH88" s="637"/>
      <c r="ACI88" s="637"/>
      <c r="ACJ88" s="637"/>
      <c r="ACK88" s="637"/>
      <c r="ACL88" s="637"/>
      <c r="ACM88" s="637"/>
      <c r="ACN88" s="637"/>
      <c r="ACO88" s="637"/>
      <c r="ACP88" s="637"/>
      <c r="ACQ88" s="637"/>
      <c r="ACR88" s="637"/>
      <c r="ACS88" s="637"/>
      <c r="ACT88" s="637"/>
      <c r="ACU88" s="637"/>
      <c r="ACV88" s="637"/>
      <c r="ACW88" s="637"/>
      <c r="ACX88" s="637"/>
      <c r="ACY88" s="637"/>
      <c r="ACZ88" s="637"/>
      <c r="ADA88" s="637"/>
      <c r="ADB88" s="637"/>
      <c r="ADC88" s="637"/>
      <c r="ADD88" s="637"/>
      <c r="ADE88" s="637"/>
      <c r="ADF88" s="637"/>
      <c r="ADG88" s="637"/>
      <c r="ADH88" s="637"/>
      <c r="ADI88" s="637"/>
      <c r="ADJ88" s="637"/>
      <c r="ADK88" s="637"/>
      <c r="ADL88" s="637"/>
      <c r="ADM88" s="637"/>
      <c r="ADN88" s="637"/>
      <c r="ADO88" s="637"/>
      <c r="ADP88" s="637"/>
      <c r="ADQ88" s="637"/>
      <c r="ADR88" s="637"/>
      <c r="ADS88" s="637"/>
      <c r="ADT88" s="637"/>
      <c r="ADU88" s="637"/>
      <c r="ADV88" s="637"/>
      <c r="ADW88" s="637"/>
      <c r="ADX88" s="637"/>
      <c r="ADY88" s="637"/>
      <c r="ADZ88" s="637"/>
      <c r="AEA88" s="637"/>
      <c r="AEB88" s="637"/>
      <c r="AEC88" s="637"/>
      <c r="AED88" s="637"/>
      <c r="AEE88" s="637"/>
      <c r="AEF88" s="637"/>
      <c r="AEG88" s="637"/>
      <c r="AEH88" s="637"/>
      <c r="AEI88" s="637"/>
      <c r="AEJ88" s="637"/>
      <c r="AEK88" s="637"/>
      <c r="AEL88" s="637"/>
      <c r="AEM88" s="637"/>
      <c r="AEN88" s="637"/>
      <c r="AEO88" s="637"/>
      <c r="AEP88" s="637"/>
      <c r="AEQ88" s="637"/>
      <c r="AER88" s="637"/>
      <c r="AES88" s="637"/>
      <c r="AET88" s="637"/>
      <c r="AEU88" s="637"/>
      <c r="AEV88" s="637"/>
      <c r="AEW88" s="637"/>
      <c r="AEX88" s="637"/>
      <c r="AEY88" s="637"/>
      <c r="AEZ88" s="637"/>
      <c r="AFA88" s="637"/>
      <c r="AFB88" s="637"/>
      <c r="AFC88" s="637"/>
      <c r="AFD88" s="637"/>
      <c r="AFE88" s="637"/>
      <c r="AFF88" s="637"/>
      <c r="AFG88" s="637"/>
      <c r="AFH88" s="637"/>
      <c r="AFI88" s="637"/>
      <c r="AFJ88" s="637"/>
      <c r="AFK88" s="637"/>
      <c r="AFL88" s="637"/>
      <c r="AFM88" s="637"/>
      <c r="AFN88" s="637"/>
      <c r="AFO88" s="637"/>
      <c r="AFP88" s="637"/>
      <c r="AFQ88" s="637"/>
      <c r="AFR88" s="637"/>
      <c r="AFS88" s="637"/>
      <c r="AFT88" s="637"/>
      <c r="AFU88" s="637"/>
      <c r="AFV88" s="637"/>
      <c r="AFW88" s="637"/>
      <c r="AFX88" s="637"/>
      <c r="AFY88" s="637"/>
      <c r="AFZ88" s="637"/>
      <c r="AGA88" s="637"/>
      <c r="AGB88" s="637"/>
      <c r="AGC88" s="637"/>
      <c r="AGD88" s="637"/>
      <c r="AGE88" s="637"/>
      <c r="AGF88" s="637"/>
      <c r="AGG88" s="637"/>
      <c r="AGH88" s="637"/>
      <c r="AGI88" s="637"/>
      <c r="AGJ88" s="637"/>
      <c r="AGK88" s="637"/>
      <c r="AGL88" s="637"/>
      <c r="AGM88" s="637"/>
      <c r="AGN88" s="637"/>
      <c r="AGO88" s="637"/>
      <c r="AGP88" s="637"/>
      <c r="AGQ88" s="637"/>
      <c r="AGR88" s="637"/>
      <c r="AGS88" s="637"/>
      <c r="AGT88" s="637"/>
      <c r="AGU88" s="637"/>
      <c r="AGV88" s="637"/>
      <c r="AGW88" s="637"/>
      <c r="AGX88" s="637"/>
      <c r="AGY88" s="637"/>
      <c r="AGZ88" s="637"/>
      <c r="AHA88" s="637"/>
      <c r="AHB88" s="637"/>
      <c r="AHC88" s="637"/>
      <c r="AHD88" s="637"/>
      <c r="AHE88" s="637"/>
      <c r="AHF88" s="637"/>
      <c r="AHG88" s="637"/>
      <c r="AHH88" s="637"/>
      <c r="AHI88" s="637"/>
      <c r="AHJ88" s="637"/>
      <c r="AHK88" s="637"/>
      <c r="AHL88" s="637"/>
      <c r="AHM88" s="637"/>
      <c r="AHN88" s="637"/>
      <c r="AHO88" s="637"/>
      <c r="AHP88" s="637"/>
      <c r="AHQ88" s="637"/>
      <c r="AHR88" s="637"/>
      <c r="AHS88" s="637"/>
      <c r="AHT88" s="637"/>
      <c r="AHU88" s="637"/>
      <c r="AHV88" s="637"/>
      <c r="AHW88" s="637"/>
      <c r="AHX88" s="637"/>
      <c r="AHY88" s="637"/>
      <c r="AHZ88" s="637"/>
      <c r="AIA88" s="637"/>
      <c r="AIB88" s="637"/>
      <c r="AIC88" s="637"/>
      <c r="AID88" s="637"/>
      <c r="AIE88" s="637"/>
      <c r="AIF88" s="637"/>
      <c r="AIG88" s="637"/>
      <c r="AIH88" s="637"/>
      <c r="AII88" s="637"/>
      <c r="AIJ88" s="637"/>
      <c r="AIK88" s="637"/>
      <c r="AIL88" s="637"/>
      <c r="AIM88" s="637"/>
      <c r="AIN88" s="637"/>
      <c r="AIO88" s="637"/>
      <c r="AIP88" s="637"/>
      <c r="AIQ88" s="637"/>
      <c r="AIR88" s="637"/>
      <c r="AIS88" s="637"/>
      <c r="AIT88" s="637"/>
      <c r="AIU88" s="637"/>
      <c r="AIV88" s="637"/>
      <c r="AIW88" s="637"/>
      <c r="AIX88" s="637"/>
      <c r="AIY88" s="637"/>
      <c r="AIZ88" s="637"/>
      <c r="AJA88" s="637"/>
      <c r="AJB88" s="637"/>
      <c r="AJC88" s="637"/>
      <c r="AJD88" s="637"/>
      <c r="AJE88" s="637"/>
      <c r="AJF88" s="637"/>
      <c r="AJG88" s="637"/>
      <c r="AJH88" s="637"/>
      <c r="AJI88" s="637"/>
      <c r="AJJ88" s="637"/>
      <c r="AJK88" s="637"/>
      <c r="AJL88" s="637"/>
      <c r="AJM88" s="637"/>
      <c r="AJN88" s="637"/>
      <c r="AJO88" s="637"/>
      <c r="AJP88" s="637"/>
      <c r="AJQ88" s="637"/>
      <c r="AJR88" s="637"/>
      <c r="AJS88" s="637"/>
      <c r="AJT88" s="637"/>
      <c r="AJU88" s="637"/>
      <c r="AJV88" s="637"/>
      <c r="AJW88" s="637"/>
      <c r="AJX88" s="637"/>
      <c r="AJY88" s="637"/>
      <c r="AJZ88" s="637"/>
      <c r="AKA88" s="637"/>
      <c r="AKB88" s="637"/>
      <c r="AKC88" s="637"/>
      <c r="AKD88" s="637"/>
      <c r="AKE88" s="637"/>
      <c r="AKF88" s="637"/>
      <c r="AKG88" s="637"/>
      <c r="AKH88" s="637"/>
      <c r="AKI88" s="637"/>
      <c r="AKJ88" s="637"/>
      <c r="AKK88" s="637"/>
      <c r="AKL88" s="637"/>
      <c r="AKM88" s="637"/>
      <c r="AKN88" s="637"/>
      <c r="AKO88" s="637"/>
      <c r="AKP88" s="637"/>
      <c r="AKQ88" s="637"/>
      <c r="AKR88" s="637"/>
      <c r="AKS88" s="637"/>
      <c r="AKT88" s="637"/>
      <c r="AKU88" s="637"/>
      <c r="AKV88" s="637"/>
      <c r="AKW88" s="637"/>
      <c r="AKX88" s="637"/>
      <c r="AKY88" s="637"/>
      <c r="AKZ88" s="637"/>
      <c r="ALA88" s="637"/>
      <c r="ALB88" s="637"/>
      <c r="ALC88" s="637"/>
      <c r="ALD88" s="637"/>
      <c r="ALE88" s="637"/>
      <c r="ALF88" s="637"/>
      <c r="ALG88" s="637"/>
      <c r="ALH88" s="637"/>
      <c r="ALI88" s="637"/>
      <c r="ALJ88" s="637"/>
      <c r="ALK88" s="637"/>
      <c r="ALL88" s="637"/>
      <c r="ALM88" s="637"/>
      <c r="ALN88" s="637"/>
      <c r="ALO88" s="637"/>
      <c r="ALP88" s="637"/>
      <c r="ALQ88" s="637"/>
      <c r="ALR88" s="637"/>
      <c r="ALS88" s="637"/>
      <c r="ALT88" s="637"/>
      <c r="ALU88" s="637"/>
      <c r="ALV88" s="637"/>
      <c r="ALW88" s="637"/>
      <c r="ALX88" s="637"/>
      <c r="ALY88" s="637"/>
      <c r="ALZ88" s="637"/>
      <c r="AMA88" s="637"/>
      <c r="AMB88" s="637"/>
      <c r="AMC88" s="637"/>
      <c r="AMD88" s="637"/>
      <c r="AME88" s="637"/>
      <c r="AMF88" s="637"/>
      <c r="AMG88" s="637"/>
      <c r="AMH88" s="637"/>
      <c r="AMI88" s="637"/>
      <c r="AMJ88" s="637"/>
      <c r="AMK88" s="637"/>
      <c r="AML88" s="637"/>
      <c r="AMM88" s="637"/>
      <c r="AMN88" s="637"/>
      <c r="AMO88" s="637"/>
      <c r="AMP88" s="637"/>
      <c r="AMQ88" s="637"/>
      <c r="AMR88" s="637"/>
      <c r="AMS88" s="637"/>
      <c r="AMT88" s="637"/>
      <c r="AMU88" s="637"/>
      <c r="AMV88" s="637"/>
      <c r="AMW88" s="637"/>
      <c r="AMX88" s="637"/>
      <c r="AMY88" s="637"/>
      <c r="AMZ88" s="637"/>
      <c r="ANA88" s="637"/>
      <c r="ANB88" s="637"/>
      <c r="ANC88" s="637"/>
      <c r="AND88" s="637"/>
      <c r="ANE88" s="637"/>
      <c r="ANF88" s="637"/>
      <c r="ANG88" s="637"/>
      <c r="ANH88" s="637"/>
      <c r="ANI88" s="637"/>
      <c r="ANJ88" s="637"/>
      <c r="ANK88" s="637"/>
      <c r="ANL88" s="637"/>
      <c r="ANM88" s="637"/>
      <c r="ANN88" s="637"/>
      <c r="ANO88" s="637"/>
      <c r="ANP88" s="637"/>
      <c r="ANQ88" s="637"/>
      <c r="ANR88" s="637"/>
      <c r="ANS88" s="637"/>
      <c r="ANT88" s="637"/>
      <c r="ANU88" s="637"/>
      <c r="ANV88" s="637"/>
      <c r="ANW88" s="637"/>
      <c r="ANX88" s="637"/>
      <c r="ANY88" s="637"/>
      <c r="ANZ88" s="637"/>
      <c r="AOA88" s="637"/>
      <c r="AOB88" s="637"/>
      <c r="AOC88" s="637"/>
      <c r="AOD88" s="637"/>
      <c r="AOE88" s="637"/>
      <c r="AOF88" s="637"/>
      <c r="AOG88" s="637"/>
      <c r="AOH88" s="637"/>
      <c r="AOI88" s="637"/>
      <c r="AOJ88" s="637"/>
      <c r="AOK88" s="637"/>
      <c r="AOL88" s="637"/>
      <c r="AOM88" s="637"/>
      <c r="AON88" s="637"/>
      <c r="AOO88" s="637"/>
      <c r="AOP88" s="637"/>
      <c r="AOQ88" s="637"/>
      <c r="AOR88" s="637"/>
      <c r="AOS88" s="637"/>
      <c r="AOT88" s="637"/>
      <c r="AOU88" s="637"/>
      <c r="AOV88" s="637"/>
      <c r="AOW88" s="637"/>
      <c r="AOX88" s="637"/>
      <c r="AOY88" s="637"/>
      <c r="AOZ88" s="637"/>
      <c r="APA88" s="637"/>
      <c r="APB88" s="637"/>
      <c r="APC88" s="637"/>
      <c r="APD88" s="637"/>
      <c r="APE88" s="637"/>
      <c r="APF88" s="637"/>
      <c r="APG88" s="637"/>
      <c r="APH88" s="637"/>
      <c r="API88" s="637"/>
      <c r="APJ88" s="637"/>
      <c r="APK88" s="637"/>
      <c r="APL88" s="637"/>
      <c r="APM88" s="637"/>
      <c r="APN88" s="637"/>
      <c r="APO88" s="637"/>
      <c r="APP88" s="637"/>
      <c r="APQ88" s="637"/>
      <c r="APR88" s="637"/>
      <c r="APS88" s="637"/>
      <c r="APT88" s="637"/>
      <c r="APU88" s="637"/>
      <c r="APV88" s="637"/>
      <c r="APW88" s="637"/>
      <c r="APX88" s="637"/>
      <c r="APY88" s="637"/>
      <c r="APZ88" s="637"/>
      <c r="AQA88" s="637"/>
      <c r="AQB88" s="637"/>
      <c r="AQC88" s="637"/>
      <c r="AQD88" s="637"/>
      <c r="AQE88" s="637"/>
      <c r="AQF88" s="637"/>
      <c r="AQG88" s="637"/>
      <c r="AQH88" s="637"/>
      <c r="AQI88" s="637"/>
      <c r="AQJ88" s="637"/>
      <c r="AQK88" s="637"/>
      <c r="AQL88" s="637"/>
      <c r="AQM88" s="637"/>
      <c r="AQN88" s="637"/>
      <c r="AQO88" s="637"/>
      <c r="AQP88" s="637"/>
      <c r="AQQ88" s="637"/>
      <c r="AQR88" s="637"/>
      <c r="AQS88" s="637"/>
      <c r="AQT88" s="637"/>
      <c r="AQU88" s="637"/>
      <c r="AQV88" s="637"/>
      <c r="AQW88" s="637"/>
      <c r="AQX88" s="637"/>
      <c r="AQY88" s="637"/>
      <c r="AQZ88" s="637"/>
      <c r="ARA88" s="637"/>
      <c r="ARB88" s="637"/>
      <c r="ARC88" s="637"/>
      <c r="ARD88" s="637"/>
      <c r="ARE88" s="637"/>
      <c r="ARF88" s="637"/>
      <c r="ARG88" s="637"/>
      <c r="ARH88" s="637"/>
      <c r="ARI88" s="637"/>
      <c r="ARJ88" s="637"/>
      <c r="ARK88" s="637"/>
      <c r="ARL88" s="637"/>
      <c r="ARM88" s="637"/>
      <c r="ARN88" s="637"/>
      <c r="ARO88" s="637"/>
      <c r="ARP88" s="637"/>
      <c r="ARQ88" s="637"/>
      <c r="ARR88" s="637"/>
      <c r="ARS88" s="637"/>
      <c r="ART88" s="637"/>
      <c r="ARU88" s="637"/>
      <c r="ARV88" s="637"/>
      <c r="ARW88" s="637"/>
      <c r="ARX88" s="637"/>
      <c r="ARY88" s="637"/>
      <c r="ARZ88" s="637"/>
      <c r="ASA88" s="637"/>
      <c r="ASB88" s="637"/>
      <c r="ASC88" s="637"/>
      <c r="ASD88" s="637"/>
      <c r="ASE88" s="637"/>
      <c r="ASF88" s="637"/>
      <c r="ASG88" s="637"/>
      <c r="ASH88" s="637"/>
      <c r="ASI88" s="637"/>
      <c r="ASJ88" s="637"/>
      <c r="ASK88" s="637"/>
      <c r="ASL88" s="637"/>
      <c r="ASM88" s="637"/>
      <c r="ASN88" s="637"/>
      <c r="ASO88" s="637"/>
      <c r="ASP88" s="637"/>
      <c r="ASQ88" s="637"/>
      <c r="ASR88" s="637"/>
      <c r="ASS88" s="637"/>
      <c r="AST88" s="637"/>
      <c r="ASU88" s="637"/>
      <c r="ASV88" s="637"/>
      <c r="ASW88" s="637"/>
      <c r="ASX88" s="637"/>
      <c r="ASY88" s="637"/>
      <c r="ASZ88" s="637"/>
      <c r="ATA88" s="637"/>
      <c r="ATB88" s="637"/>
      <c r="ATC88" s="637"/>
      <c r="ATD88" s="637"/>
      <c r="ATE88" s="637"/>
      <c r="ATF88" s="637"/>
      <c r="ATG88" s="637"/>
      <c r="ATH88" s="637"/>
      <c r="ATI88" s="637"/>
      <c r="ATJ88" s="637"/>
      <c r="ATK88" s="637"/>
      <c r="ATL88" s="637"/>
      <c r="ATM88" s="637"/>
      <c r="ATN88" s="637"/>
      <c r="ATO88" s="637"/>
      <c r="ATP88" s="637"/>
      <c r="ATQ88" s="637"/>
      <c r="ATR88" s="637"/>
      <c r="ATS88" s="637"/>
      <c r="ATT88" s="637"/>
      <c r="ATU88" s="637"/>
      <c r="ATV88" s="637"/>
      <c r="ATW88" s="637"/>
      <c r="ATX88" s="637"/>
      <c r="ATY88" s="637"/>
      <c r="ATZ88" s="637"/>
      <c r="AUA88" s="637"/>
      <c r="AUB88" s="637"/>
      <c r="AUC88" s="637"/>
      <c r="AUD88" s="637"/>
      <c r="AUE88" s="637"/>
      <c r="AUF88" s="637"/>
      <c r="AUG88" s="637"/>
      <c r="AUH88" s="637"/>
      <c r="AUI88" s="637"/>
      <c r="AUJ88" s="637"/>
      <c r="AUK88" s="637"/>
      <c r="AUL88" s="637"/>
      <c r="AUM88" s="637"/>
      <c r="AUN88" s="637"/>
      <c r="AUO88" s="637"/>
      <c r="AUP88" s="637"/>
      <c r="AUQ88" s="637"/>
      <c r="AUR88" s="637"/>
      <c r="AUS88" s="637"/>
      <c r="AUT88" s="637"/>
      <c r="AUU88" s="637"/>
      <c r="AUV88" s="637"/>
      <c r="AUW88" s="637"/>
      <c r="AUX88" s="637"/>
      <c r="AUY88" s="637"/>
      <c r="AUZ88" s="637"/>
      <c r="AVA88" s="637"/>
      <c r="AVB88" s="637"/>
      <c r="AVC88" s="637"/>
      <c r="AVD88" s="637"/>
      <c r="AVE88" s="637"/>
      <c r="AVF88" s="637"/>
      <c r="AVG88" s="637"/>
      <c r="AVH88" s="637"/>
      <c r="AVI88" s="637"/>
      <c r="AVJ88" s="637"/>
      <c r="AVK88" s="637"/>
      <c r="AVL88" s="637"/>
      <c r="AVM88" s="637"/>
      <c r="AVN88" s="637"/>
      <c r="AVO88" s="637"/>
      <c r="AVP88" s="637"/>
      <c r="AVQ88" s="637"/>
      <c r="AVR88" s="637"/>
      <c r="AVS88" s="637"/>
      <c r="AVT88" s="637"/>
      <c r="AVU88" s="637"/>
      <c r="AVV88" s="637"/>
      <c r="AVW88" s="637"/>
      <c r="AVX88" s="637"/>
      <c r="AVY88" s="637"/>
      <c r="AVZ88" s="637"/>
      <c r="AWA88" s="637"/>
      <c r="AWB88" s="637"/>
      <c r="AWC88" s="637"/>
      <c r="AWD88" s="637"/>
      <c r="AWE88" s="637"/>
      <c r="AWF88" s="637"/>
      <c r="AWG88" s="637"/>
      <c r="AWH88" s="637"/>
      <c r="AWI88" s="637"/>
      <c r="AWJ88" s="637"/>
      <c r="AWK88" s="637"/>
      <c r="AWL88" s="637"/>
      <c r="AWM88" s="637"/>
      <c r="AWN88" s="637"/>
      <c r="AWO88" s="637"/>
      <c r="AWP88" s="637"/>
      <c r="AWQ88" s="637"/>
      <c r="AWR88" s="637"/>
      <c r="AWS88" s="637"/>
      <c r="AWT88" s="637"/>
      <c r="AWU88" s="637"/>
      <c r="AWV88" s="637"/>
      <c r="AWW88" s="637"/>
      <c r="AWX88" s="637"/>
      <c r="AWY88" s="637"/>
      <c r="AWZ88" s="637"/>
      <c r="AXA88" s="637"/>
      <c r="AXB88" s="637"/>
      <c r="AXC88" s="637"/>
      <c r="AXD88" s="637"/>
      <c r="AXE88" s="637"/>
      <c r="AXF88" s="637"/>
      <c r="AXG88" s="637"/>
      <c r="AXH88" s="637"/>
      <c r="AXI88" s="637"/>
      <c r="AXJ88" s="637"/>
      <c r="AXK88" s="637"/>
      <c r="AXL88" s="637"/>
      <c r="AXM88" s="637"/>
      <c r="AXN88" s="637"/>
      <c r="AXO88" s="637"/>
      <c r="AXP88" s="637"/>
      <c r="AXQ88" s="637"/>
      <c r="AXR88" s="637"/>
      <c r="AXS88" s="637"/>
      <c r="AXT88" s="637"/>
      <c r="AXU88" s="637"/>
      <c r="AXV88" s="637"/>
      <c r="AXW88" s="637"/>
      <c r="AXX88" s="637"/>
      <c r="AXY88" s="637"/>
      <c r="AXZ88" s="637"/>
      <c r="AYA88" s="637"/>
      <c r="AYB88" s="637"/>
      <c r="AYC88" s="637"/>
      <c r="AYD88" s="637"/>
      <c r="AYE88" s="637"/>
      <c r="AYF88" s="637"/>
      <c r="AYG88" s="637"/>
      <c r="AYH88" s="637"/>
      <c r="AYI88" s="637"/>
      <c r="AYJ88" s="637"/>
      <c r="AYK88" s="637"/>
      <c r="AYL88" s="637"/>
      <c r="AYM88" s="637"/>
      <c r="AYN88" s="637"/>
      <c r="AYO88" s="637"/>
      <c r="AYP88" s="637"/>
      <c r="AYQ88" s="637"/>
      <c r="AYR88" s="637"/>
      <c r="AYS88" s="637"/>
      <c r="AYT88" s="637"/>
      <c r="AYU88" s="637"/>
      <c r="AYV88" s="637"/>
      <c r="AYW88" s="637"/>
      <c r="AYX88" s="637"/>
      <c r="AYY88" s="637"/>
      <c r="AYZ88" s="637"/>
      <c r="AZA88" s="637"/>
      <c r="AZB88" s="637"/>
      <c r="AZC88" s="637"/>
      <c r="AZD88" s="637"/>
      <c r="AZE88" s="637"/>
      <c r="AZF88" s="637"/>
      <c r="AZG88" s="637"/>
      <c r="AZH88" s="637"/>
      <c r="AZI88" s="637"/>
      <c r="AZJ88" s="637"/>
      <c r="AZK88" s="637"/>
      <c r="AZL88" s="637"/>
      <c r="AZM88" s="637"/>
      <c r="AZN88" s="637"/>
      <c r="AZO88" s="637"/>
      <c r="AZP88" s="637"/>
      <c r="AZQ88" s="637"/>
      <c r="AZR88" s="637"/>
      <c r="AZS88" s="637"/>
      <c r="AZT88" s="637"/>
      <c r="AZU88" s="637"/>
      <c r="AZV88" s="637"/>
      <c r="AZW88" s="637"/>
      <c r="AZX88" s="637"/>
      <c r="AZY88" s="637"/>
      <c r="AZZ88" s="637"/>
      <c r="BAA88" s="637"/>
      <c r="BAB88" s="637"/>
      <c r="BAC88" s="637"/>
      <c r="BAD88" s="637"/>
      <c r="BAE88" s="637"/>
      <c r="BAF88" s="637"/>
      <c r="BAG88" s="637"/>
      <c r="BAH88" s="637"/>
      <c r="BAI88" s="637"/>
      <c r="BAJ88" s="637"/>
      <c r="BAK88" s="637"/>
      <c r="BAL88" s="637"/>
      <c r="BAM88" s="637"/>
      <c r="BAN88" s="637"/>
      <c r="BAO88" s="637"/>
      <c r="BAP88" s="637"/>
      <c r="BAQ88" s="637"/>
      <c r="BAR88" s="637"/>
      <c r="BAS88" s="637"/>
      <c r="BAT88" s="637"/>
      <c r="BAU88" s="637"/>
      <c r="BAV88" s="637"/>
      <c r="BAW88" s="637"/>
      <c r="BAX88" s="637"/>
      <c r="BAY88" s="637"/>
      <c r="BAZ88" s="637"/>
      <c r="BBA88" s="637"/>
      <c r="BBB88" s="637"/>
      <c r="BBC88" s="637"/>
      <c r="BBD88" s="637"/>
      <c r="BBE88" s="637"/>
      <c r="BBF88" s="637"/>
      <c r="BBG88" s="637"/>
      <c r="BBH88" s="637"/>
      <c r="BBI88" s="637"/>
      <c r="BBJ88" s="637"/>
      <c r="BBK88" s="637"/>
      <c r="BBL88" s="637"/>
      <c r="BBM88" s="637"/>
      <c r="BBN88" s="637"/>
      <c r="BBO88" s="637"/>
      <c r="BBP88" s="637"/>
      <c r="BBQ88" s="637"/>
      <c r="BBR88" s="637"/>
      <c r="BBS88" s="637"/>
      <c r="BBT88" s="637"/>
      <c r="BBU88" s="637"/>
      <c r="BBV88" s="637"/>
      <c r="BBW88" s="637"/>
      <c r="BBX88" s="637"/>
      <c r="BBY88" s="637"/>
      <c r="BBZ88" s="637"/>
      <c r="BCA88" s="637"/>
      <c r="BCB88" s="637"/>
      <c r="BCC88" s="637"/>
      <c r="BCD88" s="637"/>
      <c r="BCE88" s="637"/>
      <c r="BCF88" s="637"/>
      <c r="BCG88" s="637"/>
      <c r="BCH88" s="637"/>
      <c r="BCI88" s="637"/>
      <c r="BCJ88" s="637"/>
      <c r="BCK88" s="637"/>
      <c r="BCL88" s="637"/>
      <c r="BCM88" s="637"/>
      <c r="BCN88" s="637"/>
      <c r="BCO88" s="637"/>
      <c r="BCP88" s="637"/>
      <c r="BCQ88" s="637"/>
      <c r="BCR88" s="637"/>
      <c r="BCS88" s="637"/>
      <c r="BCT88" s="637"/>
      <c r="BCU88" s="637"/>
      <c r="BCV88" s="637"/>
      <c r="BCW88" s="637"/>
      <c r="BCX88" s="637"/>
      <c r="BCY88" s="637"/>
      <c r="BCZ88" s="637"/>
      <c r="BDA88" s="637"/>
      <c r="BDB88" s="637"/>
      <c r="BDC88" s="637"/>
      <c r="BDD88" s="637"/>
      <c r="BDE88" s="637"/>
      <c r="BDF88" s="637"/>
      <c r="BDG88" s="637"/>
      <c r="BDH88" s="637"/>
      <c r="BDI88" s="637"/>
      <c r="BDJ88" s="637"/>
      <c r="BDK88" s="637"/>
      <c r="BDL88" s="637"/>
      <c r="BDM88" s="637"/>
      <c r="BDN88" s="637"/>
      <c r="BDO88" s="637"/>
      <c r="BDP88" s="637"/>
      <c r="BDQ88" s="637"/>
      <c r="BDR88" s="637"/>
      <c r="BDS88" s="637"/>
      <c r="BDT88" s="637"/>
      <c r="BDU88" s="637"/>
      <c r="BDV88" s="637"/>
      <c r="BDW88" s="637"/>
      <c r="BDX88" s="637"/>
      <c r="BDY88" s="637"/>
      <c r="BDZ88" s="637"/>
      <c r="BEA88" s="637"/>
      <c r="BEB88" s="637"/>
      <c r="BEC88" s="637"/>
      <c r="BED88" s="637"/>
      <c r="BEE88" s="637"/>
      <c r="BEF88" s="637"/>
      <c r="BEG88" s="637"/>
      <c r="BEH88" s="637"/>
      <c r="BEI88" s="637"/>
      <c r="BEJ88" s="637"/>
      <c r="BEK88" s="637"/>
      <c r="BEL88" s="637"/>
      <c r="BEM88" s="637"/>
      <c r="BEN88" s="637"/>
      <c r="BEO88" s="637"/>
      <c r="BEP88" s="637"/>
      <c r="BEQ88" s="637"/>
      <c r="BER88" s="637"/>
      <c r="BES88" s="637"/>
      <c r="BET88" s="637"/>
      <c r="BEU88" s="637"/>
      <c r="BEV88" s="637"/>
      <c r="BEW88" s="637"/>
      <c r="BEX88" s="637"/>
      <c r="BEY88" s="637"/>
      <c r="BEZ88" s="637"/>
      <c r="BFA88" s="637"/>
      <c r="BFB88" s="637"/>
      <c r="BFC88" s="637"/>
      <c r="BFD88" s="637"/>
      <c r="BFE88" s="637"/>
      <c r="BFF88" s="637"/>
      <c r="BFG88" s="637"/>
      <c r="BFH88" s="637"/>
      <c r="BFI88" s="637"/>
      <c r="BFJ88" s="637"/>
      <c r="BFK88" s="637"/>
      <c r="BFL88" s="637"/>
      <c r="BFM88" s="637"/>
      <c r="BFN88" s="637"/>
      <c r="BFO88" s="637"/>
      <c r="BFP88" s="637"/>
      <c r="BFQ88" s="637"/>
      <c r="BFR88" s="637"/>
      <c r="BFS88" s="637"/>
      <c r="BFT88" s="637"/>
      <c r="BFU88" s="637"/>
      <c r="BFV88" s="637"/>
      <c r="BFW88" s="637"/>
      <c r="BFX88" s="637"/>
      <c r="BFY88" s="637"/>
      <c r="BFZ88" s="637"/>
      <c r="BGA88" s="637"/>
      <c r="BGB88" s="637"/>
      <c r="BGC88" s="637"/>
      <c r="BGD88" s="637"/>
      <c r="BGE88" s="637"/>
      <c r="BGF88" s="637"/>
      <c r="BGG88" s="637"/>
      <c r="BGH88" s="637"/>
      <c r="BGI88" s="637"/>
      <c r="BGJ88" s="637"/>
      <c r="BGK88" s="637"/>
      <c r="BGL88" s="637"/>
      <c r="BGM88" s="637"/>
      <c r="BGN88" s="637"/>
      <c r="BGO88" s="637"/>
      <c r="BGP88" s="637"/>
      <c r="BGQ88" s="637"/>
      <c r="BGR88" s="637"/>
      <c r="BGS88" s="637"/>
      <c r="BGT88" s="637"/>
      <c r="BGU88" s="637"/>
      <c r="BGV88" s="637"/>
      <c r="BGW88" s="637"/>
      <c r="BGX88" s="637"/>
      <c r="BGY88" s="637"/>
      <c r="BGZ88" s="637"/>
      <c r="BHA88" s="637"/>
      <c r="BHB88" s="637"/>
      <c r="BHC88" s="637"/>
      <c r="BHD88" s="637"/>
      <c r="BHE88" s="637"/>
      <c r="BHF88" s="637"/>
      <c r="BHG88" s="637"/>
      <c r="BHH88" s="637"/>
      <c r="BHI88" s="637"/>
      <c r="BHJ88" s="637"/>
      <c r="BHK88" s="637"/>
      <c r="BHL88" s="637"/>
      <c r="BHM88" s="637"/>
      <c r="BHN88" s="637"/>
      <c r="BHO88" s="637"/>
      <c r="BHP88" s="637"/>
      <c r="BHQ88" s="637"/>
      <c r="BHR88" s="637"/>
      <c r="BHS88" s="637"/>
      <c r="BHT88" s="637"/>
      <c r="BHU88" s="637"/>
      <c r="BHV88" s="637"/>
      <c r="BHW88" s="637"/>
      <c r="BHX88" s="637"/>
      <c r="BHY88" s="637"/>
      <c r="BHZ88" s="637"/>
      <c r="BIA88" s="637"/>
      <c r="BIB88" s="637"/>
      <c r="BIC88" s="637"/>
      <c r="BID88" s="637"/>
      <c r="BIE88" s="637"/>
      <c r="BIF88" s="637"/>
      <c r="BIG88" s="637"/>
      <c r="BIH88" s="637"/>
      <c r="BII88" s="637"/>
      <c r="BIJ88" s="637"/>
      <c r="BIK88" s="637"/>
      <c r="BIL88" s="637"/>
      <c r="BIM88" s="637"/>
      <c r="BIN88" s="637"/>
      <c r="BIO88" s="637"/>
      <c r="BIP88" s="637"/>
      <c r="BIQ88" s="637"/>
      <c r="BIR88" s="637"/>
      <c r="BIS88" s="637"/>
      <c r="BIT88" s="637"/>
      <c r="BIU88" s="637"/>
      <c r="BIV88" s="637"/>
      <c r="BIW88" s="637"/>
      <c r="BIX88" s="637"/>
      <c r="BIY88" s="637"/>
      <c r="BIZ88" s="637"/>
      <c r="BJA88" s="637"/>
      <c r="BJB88" s="637"/>
      <c r="BJC88" s="637"/>
      <c r="BJD88" s="637"/>
      <c r="BJE88" s="637"/>
      <c r="BJF88" s="637"/>
      <c r="BJG88" s="637"/>
      <c r="BJH88" s="637"/>
      <c r="BJI88" s="637"/>
      <c r="BJJ88" s="637"/>
      <c r="BJK88" s="637"/>
      <c r="BJL88" s="637"/>
      <c r="BJM88" s="637"/>
      <c r="BJN88" s="637"/>
      <c r="BJO88" s="637"/>
      <c r="BJP88" s="637"/>
      <c r="BJQ88" s="637"/>
      <c r="BJR88" s="637"/>
      <c r="BJS88" s="637"/>
      <c r="BJT88" s="637"/>
      <c r="BJU88" s="637"/>
      <c r="BJV88" s="637"/>
      <c r="BJW88" s="637"/>
      <c r="BJX88" s="637"/>
      <c r="BJY88" s="637"/>
      <c r="BJZ88" s="637"/>
      <c r="BKA88" s="637"/>
      <c r="BKB88" s="637"/>
      <c r="BKC88" s="637"/>
      <c r="BKD88" s="637"/>
      <c r="BKE88" s="637"/>
      <c r="BKF88" s="637"/>
      <c r="BKG88" s="637"/>
      <c r="BKH88" s="637"/>
      <c r="BKI88" s="637"/>
      <c r="BKJ88" s="637"/>
      <c r="BKK88" s="637"/>
      <c r="BKL88" s="637"/>
      <c r="BKM88" s="637"/>
      <c r="BKN88" s="637"/>
      <c r="BKO88" s="637"/>
      <c r="BKP88" s="637"/>
      <c r="BKQ88" s="637"/>
      <c r="BKR88" s="637"/>
      <c r="BKS88" s="637"/>
      <c r="BKT88" s="637"/>
      <c r="BKU88" s="637"/>
      <c r="BKV88" s="637"/>
      <c r="BKW88" s="637"/>
      <c r="BKX88" s="637"/>
      <c r="BKY88" s="637"/>
      <c r="BKZ88" s="637"/>
      <c r="BLA88" s="637"/>
      <c r="BLB88" s="637"/>
      <c r="BLC88" s="637"/>
      <c r="BLD88" s="637"/>
      <c r="BLE88" s="637"/>
      <c r="BLF88" s="637"/>
      <c r="BLG88" s="637"/>
      <c r="BLH88" s="637"/>
      <c r="BLI88" s="637"/>
      <c r="BLJ88" s="637"/>
      <c r="BLK88" s="637"/>
      <c r="BLL88" s="637"/>
      <c r="BLM88" s="637"/>
      <c r="BLN88" s="637"/>
      <c r="BLO88" s="637"/>
      <c r="BLP88" s="637"/>
      <c r="BLQ88" s="637"/>
      <c r="BLR88" s="637"/>
      <c r="BLS88" s="637"/>
      <c r="BLT88" s="637"/>
      <c r="BLU88" s="637"/>
      <c r="BLV88" s="637"/>
      <c r="BLW88" s="637"/>
      <c r="BLX88" s="637"/>
      <c r="BLY88" s="637"/>
      <c r="BLZ88" s="637"/>
      <c r="BMA88" s="637"/>
      <c r="BMB88" s="637"/>
      <c r="BMC88" s="637"/>
      <c r="BMD88" s="637"/>
      <c r="BME88" s="637"/>
      <c r="BMF88" s="637"/>
      <c r="BMG88" s="637"/>
      <c r="BMH88" s="637"/>
      <c r="BMI88" s="637"/>
      <c r="BMJ88" s="637"/>
      <c r="BMK88" s="637"/>
      <c r="BML88" s="637"/>
      <c r="BMM88" s="637"/>
      <c r="BMN88" s="637"/>
      <c r="BMO88" s="637"/>
      <c r="BMP88" s="637"/>
      <c r="BMQ88" s="637"/>
      <c r="BMR88" s="637"/>
      <c r="BMS88" s="637"/>
      <c r="BMT88" s="637"/>
      <c r="BMU88" s="637"/>
      <c r="BMV88" s="637"/>
      <c r="BMW88" s="637"/>
      <c r="BMX88" s="637"/>
      <c r="BMY88" s="637"/>
      <c r="BMZ88" s="637"/>
      <c r="BNA88" s="637"/>
      <c r="BNB88" s="637"/>
      <c r="BNC88" s="637"/>
      <c r="BND88" s="637"/>
      <c r="BNE88" s="637"/>
      <c r="BNF88" s="637"/>
      <c r="BNG88" s="637"/>
      <c r="BNH88" s="637"/>
      <c r="BNI88" s="637"/>
      <c r="BNJ88" s="637"/>
      <c r="BNK88" s="637"/>
      <c r="BNL88" s="637"/>
      <c r="BNM88" s="637"/>
      <c r="BNN88" s="637"/>
      <c r="BNO88" s="637"/>
      <c r="BNP88" s="637"/>
      <c r="BNQ88" s="637"/>
      <c r="BNR88" s="637"/>
      <c r="BNS88" s="637"/>
      <c r="BNT88" s="637"/>
      <c r="BNU88" s="637"/>
      <c r="BNV88" s="637"/>
      <c r="BNW88" s="637"/>
      <c r="BNX88" s="637"/>
      <c r="BNY88" s="637"/>
      <c r="BNZ88" s="637"/>
      <c r="BOA88" s="637"/>
      <c r="BOB88" s="637"/>
      <c r="BOC88" s="637"/>
      <c r="BOD88" s="637"/>
      <c r="BOE88" s="637"/>
      <c r="BOF88" s="637"/>
      <c r="BOG88" s="637"/>
      <c r="BOH88" s="637"/>
      <c r="BOI88" s="637"/>
      <c r="BOJ88" s="637"/>
      <c r="BOK88" s="637"/>
      <c r="BOL88" s="637"/>
      <c r="BOM88" s="637"/>
      <c r="BON88" s="637"/>
      <c r="BOO88" s="637"/>
      <c r="BOP88" s="637"/>
      <c r="BOQ88" s="637"/>
      <c r="BOR88" s="637"/>
      <c r="BOS88" s="637"/>
      <c r="BOT88" s="637"/>
      <c r="BOU88" s="637"/>
      <c r="BOV88" s="637"/>
      <c r="BOW88" s="637"/>
      <c r="BOX88" s="637"/>
      <c r="BOY88" s="637"/>
      <c r="BOZ88" s="637"/>
      <c r="BPA88" s="637"/>
      <c r="BPB88" s="637"/>
      <c r="BPC88" s="637"/>
      <c r="BPD88" s="637"/>
      <c r="BPE88" s="637"/>
      <c r="BPF88" s="637"/>
      <c r="BPG88" s="637"/>
      <c r="BPH88" s="637"/>
      <c r="BPI88" s="637"/>
      <c r="BPJ88" s="637"/>
      <c r="BPK88" s="637"/>
      <c r="BPL88" s="637"/>
      <c r="BPM88" s="637"/>
      <c r="BPN88" s="637"/>
      <c r="BPO88" s="637"/>
      <c r="BPP88" s="637"/>
      <c r="BPQ88" s="637"/>
      <c r="BPR88" s="637"/>
      <c r="BPS88" s="637"/>
      <c r="BPT88" s="637"/>
      <c r="BPU88" s="637"/>
      <c r="BPV88" s="637"/>
      <c r="BPW88" s="637"/>
      <c r="BPX88" s="637"/>
      <c r="BPY88" s="637"/>
      <c r="BPZ88" s="637"/>
      <c r="BQA88" s="637"/>
      <c r="BQB88" s="637"/>
      <c r="BQC88" s="637"/>
      <c r="BQD88" s="637"/>
      <c r="BQE88" s="637"/>
      <c r="BQF88" s="637"/>
      <c r="BQG88" s="637"/>
      <c r="BQH88" s="637"/>
      <c r="BQI88" s="637"/>
      <c r="BQJ88" s="637"/>
      <c r="BQK88" s="637"/>
      <c r="BQL88" s="637"/>
      <c r="BQM88" s="637"/>
      <c r="BQN88" s="637"/>
      <c r="BQO88" s="637"/>
      <c r="BQP88" s="637"/>
      <c r="BQQ88" s="637"/>
      <c r="BQR88" s="637"/>
      <c r="BQS88" s="637"/>
      <c r="BQT88" s="637"/>
      <c r="BQU88" s="637"/>
      <c r="BQV88" s="637"/>
      <c r="BQW88" s="637"/>
      <c r="BQX88" s="637"/>
      <c r="BQY88" s="637"/>
      <c r="BQZ88" s="637"/>
      <c r="BRA88" s="637"/>
      <c r="BRB88" s="637"/>
      <c r="BRC88" s="637"/>
      <c r="BRD88" s="637"/>
      <c r="BRE88" s="637"/>
      <c r="BRF88" s="637"/>
      <c r="BRG88" s="637"/>
      <c r="BRH88" s="637"/>
      <c r="BRI88" s="637"/>
      <c r="BRJ88" s="637"/>
      <c r="BRK88" s="637"/>
      <c r="BRL88" s="637"/>
      <c r="BRM88" s="637"/>
      <c r="BRN88" s="637"/>
      <c r="BRO88" s="637"/>
      <c r="BRP88" s="637"/>
      <c r="BRQ88" s="637"/>
      <c r="BRR88" s="637"/>
      <c r="BRS88" s="637"/>
      <c r="BRT88" s="637"/>
      <c r="BRU88" s="637"/>
      <c r="BRV88" s="637"/>
      <c r="BRW88" s="637"/>
      <c r="BRX88" s="637"/>
      <c r="BRY88" s="637"/>
      <c r="BRZ88" s="637"/>
      <c r="BSA88" s="637"/>
      <c r="BSB88" s="637"/>
      <c r="BSC88" s="637"/>
      <c r="BSD88" s="637"/>
      <c r="BSE88" s="637"/>
      <c r="BSF88" s="637"/>
      <c r="BSG88" s="637"/>
      <c r="BSH88" s="637"/>
      <c r="BSI88" s="637"/>
      <c r="BSJ88" s="637"/>
      <c r="BSK88" s="637"/>
      <c r="BSL88" s="637"/>
      <c r="BSM88" s="637"/>
      <c r="BSN88" s="637"/>
      <c r="BSO88" s="637"/>
      <c r="BSP88" s="637"/>
      <c r="BSQ88" s="637"/>
      <c r="BSR88" s="637"/>
      <c r="BSS88" s="637"/>
      <c r="BST88" s="637"/>
      <c r="BSU88" s="637"/>
      <c r="BSV88" s="637"/>
      <c r="BSW88" s="637"/>
      <c r="BSX88" s="637"/>
      <c r="BSY88" s="637"/>
      <c r="BSZ88" s="637"/>
      <c r="BTA88" s="637"/>
      <c r="BTB88" s="637"/>
      <c r="BTC88" s="637"/>
      <c r="BTD88" s="637"/>
      <c r="BTE88" s="637"/>
      <c r="BTF88" s="637"/>
      <c r="BTG88" s="637"/>
      <c r="BTH88" s="637"/>
      <c r="BTI88" s="637"/>
      <c r="BTJ88" s="637"/>
      <c r="BTK88" s="637"/>
      <c r="BTL88" s="637"/>
      <c r="BTM88" s="637"/>
      <c r="BTN88" s="637"/>
      <c r="BTO88" s="637"/>
      <c r="BTP88" s="637"/>
      <c r="BTQ88" s="637"/>
      <c r="BTR88" s="637"/>
      <c r="BTS88" s="637"/>
      <c r="BTT88" s="637"/>
      <c r="BTU88" s="637"/>
      <c r="BTV88" s="637"/>
      <c r="BTW88" s="637"/>
      <c r="BTX88" s="637"/>
      <c r="BTY88" s="637"/>
      <c r="BTZ88" s="637"/>
      <c r="BUA88" s="637"/>
      <c r="BUB88" s="637"/>
      <c r="BUC88" s="637"/>
      <c r="BUD88" s="637"/>
      <c r="BUE88" s="637"/>
      <c r="BUF88" s="637"/>
      <c r="BUG88" s="637"/>
      <c r="BUH88" s="637"/>
      <c r="BUI88" s="637"/>
      <c r="BUJ88" s="637"/>
      <c r="BUK88" s="637"/>
      <c r="BUL88" s="637"/>
      <c r="BUM88" s="637"/>
      <c r="BUN88" s="637"/>
      <c r="BUO88" s="637"/>
      <c r="BUP88" s="637"/>
      <c r="BUQ88" s="637"/>
      <c r="BUR88" s="637"/>
      <c r="BUS88" s="637"/>
      <c r="BUT88" s="637"/>
      <c r="BUU88" s="637"/>
      <c r="BUV88" s="637"/>
      <c r="BUW88" s="637"/>
      <c r="BUX88" s="637"/>
      <c r="BUY88" s="637"/>
      <c r="BUZ88" s="637"/>
      <c r="BVA88" s="637"/>
      <c r="BVB88" s="637"/>
      <c r="BVC88" s="637"/>
      <c r="BVD88" s="637"/>
      <c r="BVE88" s="637"/>
      <c r="BVF88" s="637"/>
      <c r="BVG88" s="637"/>
      <c r="BVH88" s="637"/>
      <c r="BVI88" s="637"/>
      <c r="BVJ88" s="637"/>
      <c r="BVK88" s="637"/>
      <c r="BVL88" s="637"/>
      <c r="BVM88" s="637"/>
      <c r="BVN88" s="637"/>
      <c r="BVO88" s="637"/>
      <c r="BVP88" s="637"/>
      <c r="BVQ88" s="637"/>
      <c r="BVR88" s="637"/>
      <c r="BVS88" s="637"/>
      <c r="BVT88" s="637"/>
      <c r="BVU88" s="637"/>
      <c r="BVV88" s="637"/>
      <c r="BVW88" s="637"/>
      <c r="BVX88" s="637"/>
      <c r="BVY88" s="637"/>
      <c r="BVZ88" s="637"/>
      <c r="BWA88" s="637"/>
      <c r="BWB88" s="637"/>
      <c r="BWC88" s="637"/>
      <c r="BWD88" s="637"/>
      <c r="BWE88" s="637"/>
      <c r="BWF88" s="637"/>
      <c r="BWG88" s="637"/>
      <c r="BWH88" s="637"/>
      <c r="BWI88" s="637"/>
      <c r="BWJ88" s="637"/>
      <c r="BWK88" s="637"/>
      <c r="BWL88" s="637"/>
      <c r="BWM88" s="637"/>
      <c r="BWN88" s="637"/>
      <c r="BWO88" s="637"/>
      <c r="BWP88" s="637"/>
      <c r="BWQ88" s="637"/>
      <c r="BWR88" s="637"/>
      <c r="BWS88" s="637"/>
      <c r="BWT88" s="637"/>
      <c r="BWU88" s="637"/>
      <c r="BWV88" s="637"/>
      <c r="BWW88" s="637"/>
      <c r="BWX88" s="637"/>
      <c r="BWY88" s="637"/>
      <c r="BWZ88" s="637"/>
      <c r="BXA88" s="637"/>
      <c r="BXB88" s="637"/>
      <c r="BXC88" s="637"/>
      <c r="BXD88" s="637"/>
      <c r="BXE88" s="637"/>
      <c r="BXF88" s="637"/>
      <c r="BXG88" s="637"/>
      <c r="BXH88" s="637"/>
      <c r="BXI88" s="637"/>
      <c r="BXJ88" s="637"/>
      <c r="BXK88" s="637"/>
      <c r="BXL88" s="637"/>
      <c r="BXM88" s="637"/>
      <c r="BXN88" s="637"/>
      <c r="BXO88" s="637"/>
      <c r="BXP88" s="637"/>
      <c r="BXQ88" s="637"/>
      <c r="BXR88" s="637"/>
      <c r="BXS88" s="637"/>
      <c r="BXT88" s="637"/>
      <c r="BXU88" s="637"/>
      <c r="BXV88" s="637"/>
      <c r="BXW88" s="637"/>
      <c r="BXX88" s="637"/>
      <c r="BXY88" s="637"/>
      <c r="BXZ88" s="637"/>
      <c r="BYA88" s="637"/>
      <c r="BYB88" s="637"/>
      <c r="BYC88" s="637"/>
      <c r="BYD88" s="637"/>
      <c r="BYE88" s="637"/>
      <c r="BYF88" s="637"/>
      <c r="BYG88" s="637"/>
      <c r="BYH88" s="637"/>
      <c r="BYI88" s="637"/>
      <c r="BYJ88" s="637"/>
      <c r="BYK88" s="637"/>
      <c r="BYL88" s="637"/>
      <c r="BYM88" s="637"/>
      <c r="BYN88" s="637"/>
      <c r="BYO88" s="637"/>
      <c r="BYP88" s="637"/>
      <c r="BYQ88" s="637"/>
      <c r="BYR88" s="637"/>
      <c r="BYS88" s="637"/>
      <c r="BYT88" s="637"/>
      <c r="BYU88" s="637"/>
      <c r="BYV88" s="637"/>
      <c r="BYW88" s="637"/>
      <c r="BYX88" s="637"/>
      <c r="BYY88" s="637"/>
      <c r="BYZ88" s="637"/>
      <c r="BZA88" s="637"/>
      <c r="BZB88" s="637"/>
      <c r="BZC88" s="637"/>
      <c r="BZD88" s="637"/>
      <c r="BZE88" s="637"/>
      <c r="BZF88" s="637"/>
      <c r="BZG88" s="637"/>
      <c r="BZH88" s="637"/>
      <c r="BZI88" s="637"/>
      <c r="BZJ88" s="637"/>
      <c r="BZK88" s="637"/>
      <c r="BZL88" s="637"/>
      <c r="BZM88" s="637"/>
      <c r="BZN88" s="637"/>
      <c r="BZO88" s="637"/>
      <c r="BZP88" s="637"/>
      <c r="BZQ88" s="637"/>
      <c r="BZR88" s="637"/>
      <c r="BZS88" s="637"/>
      <c r="BZT88" s="637"/>
      <c r="BZU88" s="637"/>
      <c r="BZV88" s="637"/>
      <c r="BZW88" s="637"/>
      <c r="BZX88" s="637"/>
      <c r="BZY88" s="637"/>
      <c r="BZZ88" s="637"/>
      <c r="CAA88" s="637"/>
      <c r="CAB88" s="637"/>
      <c r="CAC88" s="637"/>
      <c r="CAD88" s="637"/>
      <c r="CAE88" s="637"/>
      <c r="CAF88" s="637"/>
      <c r="CAG88" s="637"/>
      <c r="CAH88" s="637"/>
      <c r="CAI88" s="637"/>
      <c r="CAJ88" s="637"/>
      <c r="CAK88" s="637"/>
      <c r="CAL88" s="637"/>
      <c r="CAM88" s="637"/>
      <c r="CAN88" s="637"/>
      <c r="CAO88" s="637"/>
      <c r="CAP88" s="637"/>
      <c r="CAQ88" s="637"/>
      <c r="CAR88" s="637"/>
      <c r="CAS88" s="637"/>
      <c r="CAT88" s="637"/>
      <c r="CAU88" s="637"/>
      <c r="CAV88" s="637"/>
      <c r="CAW88" s="637"/>
      <c r="CAX88" s="637"/>
      <c r="CAY88" s="637"/>
      <c r="CAZ88" s="637"/>
      <c r="CBA88" s="637"/>
      <c r="CBB88" s="637"/>
      <c r="CBC88" s="637"/>
      <c r="CBD88" s="637"/>
      <c r="CBE88" s="637"/>
      <c r="CBF88" s="637"/>
      <c r="CBG88" s="637"/>
      <c r="CBH88" s="637"/>
      <c r="CBI88" s="637"/>
      <c r="CBJ88" s="637"/>
      <c r="CBK88" s="637"/>
      <c r="CBL88" s="637"/>
      <c r="CBM88" s="637"/>
      <c r="CBN88" s="637"/>
      <c r="CBO88" s="637"/>
      <c r="CBP88" s="637"/>
      <c r="CBQ88" s="637"/>
      <c r="CBR88" s="637"/>
      <c r="CBS88" s="637"/>
      <c r="CBT88" s="637"/>
      <c r="CBU88" s="637"/>
      <c r="CBV88" s="637"/>
      <c r="CBW88" s="637"/>
      <c r="CBX88" s="637"/>
      <c r="CBY88" s="637"/>
      <c r="CBZ88" s="637"/>
      <c r="CCA88" s="637"/>
      <c r="CCB88" s="637"/>
      <c r="CCC88" s="637"/>
      <c r="CCD88" s="637"/>
      <c r="CCE88" s="637"/>
      <c r="CCF88" s="637"/>
      <c r="CCG88" s="637"/>
      <c r="CCH88" s="637"/>
      <c r="CCI88" s="637"/>
      <c r="CCJ88" s="637"/>
      <c r="CCK88" s="637"/>
      <c r="CCL88" s="637"/>
      <c r="CCM88" s="637"/>
      <c r="CCN88" s="637"/>
      <c r="CCO88" s="637"/>
      <c r="CCP88" s="637"/>
      <c r="CCQ88" s="637"/>
      <c r="CCR88" s="637"/>
      <c r="CCS88" s="637"/>
      <c r="CCT88" s="637"/>
      <c r="CCU88" s="637"/>
      <c r="CCV88" s="637"/>
      <c r="CCW88" s="637"/>
      <c r="CCX88" s="637"/>
      <c r="CCY88" s="637"/>
      <c r="CCZ88" s="637"/>
      <c r="CDA88" s="637"/>
      <c r="CDB88" s="637"/>
      <c r="CDC88" s="637"/>
      <c r="CDD88" s="637"/>
      <c r="CDE88" s="637"/>
      <c r="CDF88" s="637"/>
      <c r="CDG88" s="637"/>
      <c r="CDH88" s="637"/>
      <c r="CDI88" s="637"/>
      <c r="CDJ88" s="637"/>
      <c r="CDK88" s="637"/>
      <c r="CDL88" s="637"/>
      <c r="CDM88" s="637"/>
      <c r="CDN88" s="637"/>
      <c r="CDO88" s="637"/>
      <c r="CDP88" s="637"/>
      <c r="CDQ88" s="637"/>
      <c r="CDR88" s="637"/>
      <c r="CDS88" s="637"/>
      <c r="CDT88" s="637"/>
      <c r="CDU88" s="637"/>
      <c r="CDV88" s="637"/>
      <c r="CDW88" s="637"/>
      <c r="CDX88" s="637"/>
      <c r="CDY88" s="637"/>
      <c r="CDZ88" s="637"/>
      <c r="CEA88" s="637"/>
      <c r="CEB88" s="637"/>
      <c r="CEC88" s="637"/>
      <c r="CED88" s="637"/>
      <c r="CEE88" s="637"/>
      <c r="CEF88" s="637"/>
      <c r="CEG88" s="637"/>
      <c r="CEH88" s="637"/>
      <c r="CEI88" s="637"/>
      <c r="CEJ88" s="637"/>
      <c r="CEK88" s="637"/>
      <c r="CEL88" s="637"/>
      <c r="CEM88" s="637"/>
      <c r="CEN88" s="637"/>
      <c r="CEO88" s="637"/>
      <c r="CEP88" s="637"/>
      <c r="CEQ88" s="637"/>
      <c r="CER88" s="637"/>
      <c r="CES88" s="637"/>
      <c r="CET88" s="637"/>
      <c r="CEU88" s="637"/>
      <c r="CEV88" s="637"/>
      <c r="CEW88" s="637"/>
      <c r="CEX88" s="637"/>
      <c r="CEY88" s="637"/>
      <c r="CEZ88" s="637"/>
      <c r="CFA88" s="637"/>
      <c r="CFB88" s="637"/>
      <c r="CFC88" s="637"/>
      <c r="CFD88" s="637"/>
      <c r="CFE88" s="637"/>
      <c r="CFF88" s="637"/>
      <c r="CFG88" s="637"/>
      <c r="CFH88" s="637"/>
      <c r="CFI88" s="637"/>
      <c r="CFJ88" s="637"/>
      <c r="CFK88" s="637"/>
      <c r="CFL88" s="637"/>
      <c r="CFM88" s="637"/>
      <c r="CFN88" s="637"/>
      <c r="CFO88" s="637"/>
      <c r="CFP88" s="637"/>
      <c r="CFQ88" s="637"/>
      <c r="CFR88" s="637"/>
      <c r="CFS88" s="637"/>
      <c r="CFT88" s="637"/>
      <c r="CFU88" s="637"/>
      <c r="CFV88" s="637"/>
      <c r="CFW88" s="637"/>
      <c r="CFX88" s="637"/>
      <c r="CFY88" s="637"/>
      <c r="CFZ88" s="637"/>
      <c r="CGA88" s="637"/>
      <c r="CGB88" s="637"/>
      <c r="CGC88" s="637"/>
      <c r="CGD88" s="637"/>
      <c r="CGE88" s="637"/>
      <c r="CGF88" s="637"/>
      <c r="CGG88" s="637"/>
      <c r="CGH88" s="637"/>
      <c r="CGI88" s="637"/>
      <c r="CGJ88" s="637"/>
      <c r="CGK88" s="637"/>
      <c r="CGL88" s="637"/>
      <c r="CGM88" s="637"/>
      <c r="CGN88" s="637"/>
      <c r="CGO88" s="637"/>
      <c r="CGP88" s="637"/>
      <c r="CGQ88" s="637"/>
      <c r="CGR88" s="637"/>
      <c r="CGS88" s="637"/>
      <c r="CGT88" s="637"/>
      <c r="CGU88" s="637"/>
      <c r="CGV88" s="637"/>
      <c r="CGW88" s="637"/>
      <c r="CGX88" s="637"/>
      <c r="CGY88" s="637"/>
      <c r="CGZ88" s="637"/>
      <c r="CHA88" s="637"/>
      <c r="CHB88" s="637"/>
      <c r="CHC88" s="637"/>
      <c r="CHD88" s="637"/>
      <c r="CHE88" s="637"/>
      <c r="CHF88" s="637"/>
      <c r="CHG88" s="637"/>
      <c r="CHH88" s="637"/>
      <c r="CHI88" s="637"/>
      <c r="CHJ88" s="637"/>
      <c r="CHK88" s="637"/>
      <c r="CHL88" s="637"/>
      <c r="CHM88" s="637"/>
      <c r="CHN88" s="637"/>
      <c r="CHO88" s="637"/>
      <c r="CHP88" s="637"/>
      <c r="CHQ88" s="637"/>
      <c r="CHR88" s="637"/>
      <c r="CHS88" s="637"/>
      <c r="CHT88" s="637"/>
      <c r="CHU88" s="637"/>
      <c r="CHV88" s="637"/>
      <c r="CHW88" s="637"/>
      <c r="CHX88" s="637"/>
      <c r="CHY88" s="637"/>
      <c r="CHZ88" s="637"/>
      <c r="CIA88" s="637"/>
      <c r="CIB88" s="637"/>
      <c r="CIC88" s="637"/>
      <c r="CID88" s="637"/>
      <c r="CIE88" s="637"/>
      <c r="CIF88" s="637"/>
      <c r="CIG88" s="637"/>
      <c r="CIH88" s="637"/>
      <c r="CII88" s="637"/>
      <c r="CIJ88" s="637"/>
      <c r="CIK88" s="637"/>
      <c r="CIL88" s="637"/>
      <c r="CIM88" s="637"/>
      <c r="CIN88" s="637"/>
      <c r="CIO88" s="637"/>
      <c r="CIP88" s="637"/>
      <c r="CIQ88" s="637"/>
      <c r="CIR88" s="637"/>
      <c r="CIS88" s="637"/>
      <c r="CIT88" s="637"/>
      <c r="CIU88" s="637"/>
      <c r="CIV88" s="637"/>
      <c r="CIW88" s="637"/>
      <c r="CIX88" s="637"/>
      <c r="CIY88" s="637"/>
      <c r="CIZ88" s="637"/>
      <c r="CJA88" s="637"/>
      <c r="CJB88" s="637"/>
      <c r="CJC88" s="637"/>
      <c r="CJD88" s="637"/>
      <c r="CJE88" s="637"/>
      <c r="CJF88" s="637"/>
      <c r="CJG88" s="637"/>
      <c r="CJH88" s="637"/>
      <c r="CJI88" s="637"/>
      <c r="CJJ88" s="637"/>
      <c r="CJK88" s="637"/>
      <c r="CJL88" s="637"/>
      <c r="CJM88" s="637"/>
      <c r="CJN88" s="637"/>
      <c r="CJO88" s="637"/>
      <c r="CJP88" s="637"/>
      <c r="CJQ88" s="637"/>
      <c r="CJR88" s="637"/>
      <c r="CJS88" s="637"/>
      <c r="CJT88" s="637"/>
      <c r="CJU88" s="637"/>
      <c r="CJV88" s="637"/>
      <c r="CJW88" s="637"/>
      <c r="CJX88" s="637"/>
      <c r="CJY88" s="637"/>
      <c r="CJZ88" s="637"/>
      <c r="CKA88" s="637"/>
      <c r="CKB88" s="637"/>
      <c r="CKC88" s="637"/>
      <c r="CKD88" s="637"/>
      <c r="CKE88" s="637"/>
      <c r="CKF88" s="637"/>
      <c r="CKG88" s="637"/>
      <c r="CKH88" s="637"/>
      <c r="CKI88" s="637"/>
      <c r="CKJ88" s="637"/>
      <c r="CKK88" s="637"/>
      <c r="CKL88" s="637"/>
      <c r="CKM88" s="637"/>
      <c r="CKN88" s="637"/>
      <c r="CKO88" s="637"/>
      <c r="CKP88" s="637"/>
      <c r="CKQ88" s="637"/>
      <c r="CKR88" s="637"/>
      <c r="CKS88" s="637"/>
      <c r="CKT88" s="637"/>
      <c r="CKU88" s="637"/>
      <c r="CKV88" s="637"/>
      <c r="CKW88" s="637"/>
      <c r="CKX88" s="637"/>
      <c r="CKY88" s="637"/>
      <c r="CKZ88" s="637"/>
      <c r="CLA88" s="637"/>
      <c r="CLB88" s="637"/>
      <c r="CLC88" s="637"/>
      <c r="CLD88" s="637"/>
      <c r="CLE88" s="637"/>
      <c r="CLF88" s="637"/>
      <c r="CLG88" s="637"/>
      <c r="CLH88" s="637"/>
      <c r="CLI88" s="637"/>
      <c r="CLJ88" s="637"/>
      <c r="CLK88" s="637"/>
      <c r="CLL88" s="637"/>
      <c r="CLM88" s="637"/>
      <c r="CLN88" s="637"/>
      <c r="CLO88" s="637"/>
      <c r="CLP88" s="637"/>
      <c r="CLQ88" s="637"/>
      <c r="CLR88" s="637"/>
      <c r="CLS88" s="637"/>
      <c r="CLT88" s="637"/>
      <c r="CLU88" s="637"/>
      <c r="CLV88" s="637"/>
      <c r="CLW88" s="637"/>
      <c r="CLX88" s="637"/>
      <c r="CLY88" s="637"/>
      <c r="CLZ88" s="637"/>
      <c r="CMA88" s="637"/>
      <c r="CMB88" s="637"/>
      <c r="CMC88" s="637"/>
      <c r="CMD88" s="637"/>
      <c r="CME88" s="637"/>
      <c r="CMF88" s="637"/>
      <c r="CMG88" s="637"/>
      <c r="CMH88" s="637"/>
      <c r="CMI88" s="637"/>
      <c r="CMJ88" s="637"/>
      <c r="CMK88" s="637"/>
      <c r="CML88" s="637"/>
      <c r="CMM88" s="637"/>
      <c r="CMN88" s="637"/>
      <c r="CMO88" s="637"/>
      <c r="CMP88" s="637"/>
      <c r="CMQ88" s="637"/>
      <c r="CMR88" s="637"/>
      <c r="CMS88" s="637"/>
      <c r="CMT88" s="637"/>
      <c r="CMU88" s="637"/>
      <c r="CMV88" s="637"/>
      <c r="CMW88" s="637"/>
      <c r="CMX88" s="637"/>
      <c r="CMY88" s="637"/>
      <c r="CMZ88" s="637"/>
      <c r="CNA88" s="637"/>
      <c r="CNB88" s="637"/>
      <c r="CNC88" s="637"/>
      <c r="CND88" s="637"/>
      <c r="CNE88" s="637"/>
      <c r="CNF88" s="637"/>
      <c r="CNG88" s="637"/>
      <c r="CNH88" s="637"/>
      <c r="CNI88" s="637"/>
      <c r="CNJ88" s="637"/>
      <c r="CNK88" s="637"/>
      <c r="CNL88" s="637"/>
      <c r="CNM88" s="637"/>
      <c r="CNN88" s="637"/>
      <c r="CNO88" s="637"/>
      <c r="CNP88" s="637"/>
      <c r="CNQ88" s="637"/>
      <c r="CNR88" s="637"/>
      <c r="CNS88" s="637"/>
      <c r="CNT88" s="637"/>
      <c r="CNU88" s="637"/>
      <c r="CNV88" s="637"/>
      <c r="CNW88" s="637"/>
      <c r="CNX88" s="637"/>
      <c r="CNY88" s="637"/>
      <c r="CNZ88" s="637"/>
      <c r="COA88" s="637"/>
      <c r="COB88" s="637"/>
      <c r="COC88" s="637"/>
      <c r="COD88" s="637"/>
      <c r="COE88" s="637"/>
      <c r="COF88" s="637"/>
      <c r="COG88" s="637"/>
      <c r="COH88" s="637"/>
      <c r="COI88" s="637"/>
      <c r="COJ88" s="637"/>
      <c r="COK88" s="637"/>
      <c r="COL88" s="637"/>
      <c r="COM88" s="637"/>
      <c r="CON88" s="637"/>
      <c r="COO88" s="637"/>
      <c r="COP88" s="637"/>
      <c r="COQ88" s="637"/>
      <c r="COR88" s="637"/>
      <c r="COS88" s="637"/>
      <c r="COT88" s="637"/>
      <c r="COU88" s="637"/>
      <c r="COV88" s="637"/>
      <c r="COW88" s="637"/>
      <c r="COX88" s="637"/>
      <c r="COY88" s="637"/>
      <c r="COZ88" s="637"/>
      <c r="CPA88" s="637"/>
      <c r="CPB88" s="637"/>
      <c r="CPC88" s="637"/>
      <c r="CPD88" s="637"/>
      <c r="CPE88" s="637"/>
      <c r="CPF88" s="637"/>
      <c r="CPG88" s="637"/>
      <c r="CPH88" s="637"/>
      <c r="CPI88" s="637"/>
      <c r="CPJ88" s="637"/>
      <c r="CPK88" s="637"/>
      <c r="CPL88" s="637"/>
      <c r="CPM88" s="637"/>
      <c r="CPN88" s="637"/>
      <c r="CPO88" s="637"/>
      <c r="CPP88" s="637"/>
      <c r="CPQ88" s="637"/>
      <c r="CPR88" s="637"/>
      <c r="CPS88" s="637"/>
      <c r="CPT88" s="637"/>
      <c r="CPU88" s="637"/>
      <c r="CPV88" s="637"/>
      <c r="CPW88" s="637"/>
      <c r="CPX88" s="637"/>
      <c r="CPY88" s="637"/>
      <c r="CPZ88" s="637"/>
      <c r="CQA88" s="637"/>
      <c r="CQB88" s="637"/>
      <c r="CQC88" s="637"/>
      <c r="CQD88" s="637"/>
      <c r="CQE88" s="637"/>
      <c r="CQF88" s="637"/>
      <c r="CQG88" s="637"/>
      <c r="CQH88" s="637"/>
      <c r="CQI88" s="637"/>
      <c r="CQJ88" s="637"/>
      <c r="CQK88" s="637"/>
      <c r="CQL88" s="637"/>
      <c r="CQM88" s="637"/>
      <c r="CQN88" s="637"/>
      <c r="CQO88" s="637"/>
      <c r="CQP88" s="637"/>
      <c r="CQQ88" s="637"/>
      <c r="CQR88" s="637"/>
      <c r="CQS88" s="637"/>
      <c r="CQT88" s="637"/>
      <c r="CQU88" s="637"/>
      <c r="CQV88" s="637"/>
      <c r="CQW88" s="637"/>
      <c r="CQX88" s="637"/>
      <c r="CQY88" s="637"/>
      <c r="CQZ88" s="637"/>
      <c r="CRA88" s="637"/>
      <c r="CRB88" s="637"/>
      <c r="CRC88" s="637"/>
      <c r="CRD88" s="637"/>
      <c r="CRE88" s="637"/>
      <c r="CRF88" s="637"/>
      <c r="CRG88" s="637"/>
      <c r="CRH88" s="637"/>
      <c r="CRI88" s="637"/>
      <c r="CRJ88" s="637"/>
      <c r="CRK88" s="637"/>
      <c r="CRL88" s="637"/>
      <c r="CRM88" s="637"/>
      <c r="CRN88" s="637"/>
      <c r="CRO88" s="637"/>
      <c r="CRP88" s="637"/>
      <c r="CRQ88" s="637"/>
      <c r="CRR88" s="637"/>
      <c r="CRS88" s="637"/>
      <c r="CRT88" s="637"/>
      <c r="CRU88" s="637"/>
      <c r="CRV88" s="637"/>
      <c r="CRW88" s="637"/>
      <c r="CRX88" s="637"/>
      <c r="CRY88" s="637"/>
      <c r="CRZ88" s="637"/>
      <c r="CSA88" s="637"/>
      <c r="CSB88" s="637"/>
      <c r="CSC88" s="637"/>
      <c r="CSD88" s="637"/>
      <c r="CSE88" s="637"/>
      <c r="CSF88" s="637"/>
      <c r="CSG88" s="637"/>
      <c r="CSH88" s="637"/>
      <c r="CSI88" s="637"/>
      <c r="CSJ88" s="637"/>
      <c r="CSK88" s="637"/>
      <c r="CSL88" s="637"/>
      <c r="CSM88" s="637"/>
      <c r="CSN88" s="637"/>
      <c r="CSO88" s="637"/>
      <c r="CSP88" s="637"/>
      <c r="CSQ88" s="637"/>
      <c r="CSR88" s="637"/>
      <c r="CSS88" s="637"/>
      <c r="CST88" s="637"/>
      <c r="CSU88" s="637"/>
      <c r="CSV88" s="637"/>
      <c r="CSW88" s="637"/>
      <c r="CSX88" s="637"/>
      <c r="CSY88" s="637"/>
      <c r="CSZ88" s="637"/>
      <c r="CTA88" s="637"/>
      <c r="CTB88" s="637"/>
      <c r="CTC88" s="637"/>
      <c r="CTD88" s="637"/>
      <c r="CTE88" s="637"/>
      <c r="CTF88" s="637"/>
      <c r="CTG88" s="637"/>
      <c r="CTH88" s="637"/>
      <c r="CTI88" s="637"/>
      <c r="CTJ88" s="637"/>
      <c r="CTK88" s="637"/>
      <c r="CTL88" s="637"/>
      <c r="CTM88" s="637"/>
      <c r="CTN88" s="637"/>
      <c r="CTO88" s="637"/>
      <c r="CTP88" s="637"/>
      <c r="CTQ88" s="637"/>
      <c r="CTR88" s="637"/>
      <c r="CTS88" s="637"/>
      <c r="CTT88" s="637"/>
      <c r="CTU88" s="637"/>
      <c r="CTV88" s="637"/>
      <c r="CTW88" s="637"/>
      <c r="CTX88" s="637"/>
      <c r="CTY88" s="637"/>
      <c r="CTZ88" s="637"/>
      <c r="CUA88" s="637"/>
      <c r="CUB88" s="637"/>
      <c r="CUC88" s="637"/>
      <c r="CUD88" s="637"/>
      <c r="CUE88" s="637"/>
      <c r="CUF88" s="637"/>
      <c r="CUG88" s="637"/>
      <c r="CUH88" s="637"/>
      <c r="CUI88" s="637"/>
      <c r="CUJ88" s="637"/>
      <c r="CUK88" s="637"/>
      <c r="CUL88" s="637"/>
      <c r="CUM88" s="637"/>
      <c r="CUN88" s="637"/>
      <c r="CUO88" s="637"/>
      <c r="CUP88" s="637"/>
      <c r="CUQ88" s="637"/>
      <c r="CUR88" s="637"/>
      <c r="CUS88" s="637"/>
      <c r="CUT88" s="637"/>
      <c r="CUU88" s="637"/>
      <c r="CUV88" s="637"/>
      <c r="CUW88" s="637"/>
      <c r="CUX88" s="637"/>
      <c r="CUY88" s="637"/>
      <c r="CUZ88" s="637"/>
      <c r="CVA88" s="637"/>
      <c r="CVB88" s="637"/>
      <c r="CVC88" s="637"/>
      <c r="CVD88" s="637"/>
      <c r="CVE88" s="637"/>
      <c r="CVF88" s="637"/>
      <c r="CVG88" s="637"/>
      <c r="CVH88" s="637"/>
      <c r="CVI88" s="637"/>
      <c r="CVJ88" s="637"/>
      <c r="CVK88" s="637"/>
      <c r="CVL88" s="637"/>
      <c r="CVM88" s="637"/>
      <c r="CVN88" s="637"/>
      <c r="CVO88" s="637"/>
      <c r="CVP88" s="637"/>
      <c r="CVQ88" s="637"/>
      <c r="CVR88" s="637"/>
      <c r="CVS88" s="637"/>
      <c r="CVT88" s="637"/>
      <c r="CVU88" s="637"/>
      <c r="CVV88" s="637"/>
      <c r="CVW88" s="637"/>
      <c r="CVX88" s="637"/>
      <c r="CVY88" s="637"/>
      <c r="CVZ88" s="637"/>
      <c r="CWA88" s="637"/>
      <c r="CWB88" s="637"/>
      <c r="CWC88" s="637"/>
      <c r="CWD88" s="637"/>
      <c r="CWE88" s="637"/>
      <c r="CWF88" s="637"/>
      <c r="CWG88" s="637"/>
      <c r="CWH88" s="637"/>
      <c r="CWI88" s="637"/>
      <c r="CWJ88" s="637"/>
      <c r="CWK88" s="637"/>
      <c r="CWL88" s="637"/>
      <c r="CWM88" s="637"/>
      <c r="CWN88" s="637"/>
      <c r="CWO88" s="637"/>
      <c r="CWP88" s="637"/>
      <c r="CWQ88" s="637"/>
      <c r="CWR88" s="637"/>
      <c r="CWS88" s="637"/>
      <c r="CWT88" s="637"/>
      <c r="CWU88" s="637"/>
      <c r="CWV88" s="637"/>
      <c r="CWW88" s="637"/>
      <c r="CWX88" s="637"/>
      <c r="CWY88" s="637"/>
      <c r="CWZ88" s="637"/>
      <c r="CXA88" s="637"/>
      <c r="CXB88" s="637"/>
      <c r="CXC88" s="637"/>
      <c r="CXD88" s="637"/>
      <c r="CXE88" s="637"/>
      <c r="CXF88" s="637"/>
      <c r="CXG88" s="637"/>
      <c r="CXH88" s="637"/>
      <c r="CXI88" s="637"/>
      <c r="CXJ88" s="637"/>
      <c r="CXK88" s="637"/>
      <c r="CXL88" s="637"/>
      <c r="CXM88" s="637"/>
      <c r="CXN88" s="637"/>
      <c r="CXO88" s="637"/>
      <c r="CXP88" s="637"/>
      <c r="CXQ88" s="637"/>
      <c r="CXR88" s="637"/>
      <c r="CXS88" s="637"/>
      <c r="CXT88" s="637"/>
      <c r="CXU88" s="637"/>
      <c r="CXV88" s="637"/>
      <c r="CXW88" s="637"/>
      <c r="CXX88" s="637"/>
      <c r="CXY88" s="637"/>
      <c r="CXZ88" s="637"/>
      <c r="CYA88" s="637"/>
      <c r="CYB88" s="637"/>
      <c r="CYC88" s="637"/>
      <c r="CYD88" s="637"/>
      <c r="CYE88" s="637"/>
      <c r="CYF88" s="637"/>
      <c r="CYG88" s="637"/>
      <c r="CYH88" s="637"/>
      <c r="CYI88" s="637"/>
      <c r="CYJ88" s="637"/>
      <c r="CYK88" s="637"/>
      <c r="CYL88" s="637"/>
      <c r="CYM88" s="637"/>
      <c r="CYN88" s="637"/>
      <c r="CYO88" s="637"/>
      <c r="CYP88" s="637"/>
      <c r="CYQ88" s="637"/>
      <c r="CYR88" s="637"/>
      <c r="CYS88" s="637"/>
      <c r="CYT88" s="637"/>
      <c r="CYU88" s="637"/>
      <c r="CYV88" s="637"/>
      <c r="CYW88" s="637"/>
      <c r="CYX88" s="637"/>
      <c r="CYY88" s="637"/>
      <c r="CYZ88" s="637"/>
      <c r="CZA88" s="637"/>
      <c r="CZB88" s="637"/>
      <c r="CZC88" s="637"/>
      <c r="CZD88" s="637"/>
      <c r="CZE88" s="637"/>
      <c r="CZF88" s="637"/>
      <c r="CZG88" s="637"/>
      <c r="CZH88" s="637"/>
      <c r="CZI88" s="637"/>
      <c r="CZJ88" s="637"/>
      <c r="CZK88" s="637"/>
      <c r="CZL88" s="637"/>
      <c r="CZM88" s="637"/>
      <c r="CZN88" s="637"/>
      <c r="CZO88" s="637"/>
      <c r="CZP88" s="637"/>
      <c r="CZQ88" s="637"/>
      <c r="CZR88" s="637"/>
      <c r="CZS88" s="637"/>
      <c r="CZT88" s="637"/>
      <c r="CZU88" s="637"/>
      <c r="CZV88" s="637"/>
      <c r="CZW88" s="637"/>
      <c r="CZX88" s="637"/>
      <c r="CZY88" s="637"/>
      <c r="CZZ88" s="637"/>
      <c r="DAA88" s="637"/>
      <c r="DAB88" s="637"/>
      <c r="DAC88" s="637"/>
      <c r="DAD88" s="637"/>
      <c r="DAE88" s="637"/>
      <c r="DAF88" s="637"/>
      <c r="DAG88" s="637"/>
      <c r="DAH88" s="637"/>
      <c r="DAI88" s="637"/>
      <c r="DAJ88" s="637"/>
      <c r="DAK88" s="637"/>
      <c r="DAL88" s="637"/>
      <c r="DAM88" s="637"/>
      <c r="DAN88" s="637"/>
      <c r="DAO88" s="637"/>
      <c r="DAP88" s="637"/>
      <c r="DAQ88" s="637"/>
      <c r="DAR88" s="637"/>
      <c r="DAS88" s="637"/>
      <c r="DAT88" s="637"/>
      <c r="DAU88" s="637"/>
      <c r="DAV88" s="637"/>
      <c r="DAW88" s="637"/>
      <c r="DAX88" s="637"/>
      <c r="DAY88" s="637"/>
      <c r="DAZ88" s="637"/>
      <c r="DBA88" s="637"/>
      <c r="DBB88" s="637"/>
      <c r="DBC88" s="637"/>
      <c r="DBD88" s="637"/>
      <c r="DBE88" s="637"/>
      <c r="DBF88" s="637"/>
      <c r="DBG88" s="637"/>
      <c r="DBH88" s="637"/>
      <c r="DBI88" s="637"/>
      <c r="DBJ88" s="637"/>
      <c r="DBK88" s="637"/>
      <c r="DBL88" s="637"/>
      <c r="DBM88" s="637"/>
      <c r="DBN88" s="637"/>
      <c r="DBO88" s="637"/>
      <c r="DBP88" s="637"/>
      <c r="DBQ88" s="637"/>
      <c r="DBR88" s="637"/>
      <c r="DBS88" s="637"/>
      <c r="DBT88" s="637"/>
      <c r="DBU88" s="637"/>
      <c r="DBV88" s="637"/>
      <c r="DBW88" s="637"/>
      <c r="DBX88" s="637"/>
      <c r="DBY88" s="637"/>
      <c r="DBZ88" s="637"/>
      <c r="DCA88" s="637"/>
      <c r="DCB88" s="637"/>
      <c r="DCC88" s="637"/>
      <c r="DCD88" s="637"/>
      <c r="DCE88" s="637"/>
      <c r="DCF88" s="637"/>
      <c r="DCG88" s="637"/>
      <c r="DCH88" s="637"/>
      <c r="DCI88" s="637"/>
      <c r="DCJ88" s="637"/>
      <c r="DCK88" s="637"/>
      <c r="DCL88" s="637"/>
      <c r="DCM88" s="637"/>
      <c r="DCN88" s="637"/>
      <c r="DCO88" s="637"/>
      <c r="DCP88" s="637"/>
      <c r="DCQ88" s="637"/>
      <c r="DCR88" s="637"/>
      <c r="DCS88" s="637"/>
      <c r="DCT88" s="637"/>
      <c r="DCU88" s="637"/>
      <c r="DCV88" s="637"/>
      <c r="DCW88" s="637"/>
      <c r="DCX88" s="637"/>
      <c r="DCY88" s="637"/>
      <c r="DCZ88" s="637"/>
      <c r="DDA88" s="637"/>
      <c r="DDB88" s="637"/>
      <c r="DDC88" s="637"/>
      <c r="DDD88" s="637"/>
      <c r="DDE88" s="637"/>
      <c r="DDF88" s="637"/>
      <c r="DDG88" s="637"/>
      <c r="DDH88" s="637"/>
      <c r="DDI88" s="637"/>
      <c r="DDJ88" s="637"/>
      <c r="DDK88" s="637"/>
      <c r="DDL88" s="637"/>
      <c r="DDM88" s="637"/>
      <c r="DDN88" s="637"/>
      <c r="DDO88" s="637"/>
      <c r="DDP88" s="637"/>
      <c r="DDQ88" s="637"/>
      <c r="DDR88" s="637"/>
      <c r="DDS88" s="637"/>
      <c r="DDT88" s="637"/>
      <c r="DDU88" s="637"/>
      <c r="DDV88" s="637"/>
      <c r="DDW88" s="637"/>
      <c r="DDX88" s="637"/>
      <c r="DDY88" s="637"/>
      <c r="DDZ88" s="637"/>
      <c r="DEA88" s="637"/>
      <c r="DEB88" s="637"/>
      <c r="DEC88" s="637"/>
      <c r="DED88" s="637"/>
      <c r="DEE88" s="637"/>
      <c r="DEF88" s="637"/>
      <c r="DEG88" s="637"/>
      <c r="DEH88" s="637"/>
      <c r="DEI88" s="637"/>
      <c r="DEJ88" s="637"/>
      <c r="DEK88" s="637"/>
      <c r="DEL88" s="637"/>
      <c r="DEM88" s="637"/>
      <c r="DEN88" s="637"/>
      <c r="DEO88" s="637"/>
      <c r="DEP88" s="637"/>
      <c r="DEQ88" s="637"/>
      <c r="DER88" s="637"/>
      <c r="DES88" s="637"/>
      <c r="DET88" s="637"/>
      <c r="DEU88" s="637"/>
      <c r="DEV88" s="637"/>
      <c r="DEW88" s="637"/>
      <c r="DEX88" s="637"/>
      <c r="DEY88" s="637"/>
      <c r="DEZ88" s="637"/>
      <c r="DFA88" s="637"/>
      <c r="DFB88" s="637"/>
      <c r="DFC88" s="637"/>
      <c r="DFD88" s="637"/>
      <c r="DFE88" s="637"/>
      <c r="DFF88" s="637"/>
      <c r="DFG88" s="637"/>
      <c r="DFH88" s="637"/>
      <c r="DFI88" s="637"/>
      <c r="DFJ88" s="637"/>
      <c r="DFK88" s="637"/>
      <c r="DFL88" s="637"/>
      <c r="DFM88" s="637"/>
      <c r="DFN88" s="637"/>
      <c r="DFO88" s="637"/>
      <c r="DFP88" s="637"/>
      <c r="DFQ88" s="637"/>
      <c r="DFR88" s="637"/>
      <c r="DFS88" s="637"/>
      <c r="DFT88" s="637"/>
      <c r="DFU88" s="637"/>
      <c r="DFV88" s="637"/>
      <c r="DFW88" s="637"/>
      <c r="DFX88" s="637"/>
      <c r="DFY88" s="637"/>
      <c r="DFZ88" s="637"/>
      <c r="DGA88" s="637"/>
      <c r="DGB88" s="637"/>
      <c r="DGC88" s="637"/>
      <c r="DGD88" s="637"/>
      <c r="DGE88" s="637"/>
      <c r="DGF88" s="637"/>
      <c r="DGG88" s="637"/>
      <c r="DGH88" s="637"/>
      <c r="DGI88" s="637"/>
      <c r="DGJ88" s="637"/>
      <c r="DGK88" s="637"/>
      <c r="DGL88" s="637"/>
      <c r="DGM88" s="637"/>
      <c r="DGN88" s="637"/>
      <c r="DGO88" s="637"/>
      <c r="DGP88" s="637"/>
      <c r="DGQ88" s="637"/>
      <c r="DGR88" s="637"/>
      <c r="DGS88" s="637"/>
      <c r="DGT88" s="637"/>
      <c r="DGU88" s="637"/>
      <c r="DGV88" s="637"/>
      <c r="DGW88" s="637"/>
      <c r="DGX88" s="637"/>
      <c r="DGY88" s="637"/>
      <c r="DGZ88" s="637"/>
      <c r="DHA88" s="637"/>
      <c r="DHB88" s="637"/>
      <c r="DHC88" s="637"/>
      <c r="DHD88" s="637"/>
      <c r="DHE88" s="637"/>
      <c r="DHF88" s="637"/>
      <c r="DHG88" s="637"/>
      <c r="DHH88" s="637"/>
      <c r="DHI88" s="637"/>
      <c r="DHJ88" s="637"/>
      <c r="DHK88" s="637"/>
      <c r="DHL88" s="637"/>
      <c r="DHM88" s="637"/>
      <c r="DHN88" s="637"/>
      <c r="DHO88" s="637"/>
      <c r="DHP88" s="637"/>
      <c r="DHQ88" s="637"/>
      <c r="DHR88" s="637"/>
      <c r="DHS88" s="637"/>
      <c r="DHT88" s="637"/>
      <c r="DHU88" s="637"/>
      <c r="DHV88" s="637"/>
      <c r="DHW88" s="637"/>
      <c r="DHX88" s="637"/>
      <c r="DHY88" s="637"/>
      <c r="DHZ88" s="637"/>
      <c r="DIA88" s="637"/>
      <c r="DIB88" s="637"/>
      <c r="DIC88" s="637"/>
      <c r="DID88" s="637"/>
      <c r="DIE88" s="637"/>
      <c r="DIF88" s="637"/>
      <c r="DIG88" s="637"/>
      <c r="DIH88" s="637"/>
      <c r="DII88" s="637"/>
      <c r="DIJ88" s="637"/>
      <c r="DIK88" s="637"/>
      <c r="DIL88" s="637"/>
      <c r="DIM88" s="637"/>
      <c r="DIN88" s="637"/>
      <c r="DIO88" s="637"/>
      <c r="DIP88" s="637"/>
      <c r="DIQ88" s="637"/>
      <c r="DIR88" s="637"/>
      <c r="DIS88" s="637"/>
      <c r="DIT88" s="637"/>
      <c r="DIU88" s="637"/>
      <c r="DIV88" s="637"/>
      <c r="DIW88" s="637"/>
      <c r="DIX88" s="637"/>
      <c r="DIY88" s="637"/>
      <c r="DIZ88" s="637"/>
      <c r="DJA88" s="637"/>
      <c r="DJB88" s="637"/>
      <c r="DJC88" s="637"/>
      <c r="DJD88" s="637"/>
      <c r="DJE88" s="637"/>
      <c r="DJF88" s="637"/>
      <c r="DJG88" s="637"/>
      <c r="DJH88" s="637"/>
      <c r="DJI88" s="637"/>
      <c r="DJJ88" s="637"/>
      <c r="DJK88" s="637"/>
      <c r="DJL88" s="637"/>
      <c r="DJM88" s="637"/>
      <c r="DJN88" s="637"/>
      <c r="DJO88" s="637"/>
      <c r="DJP88" s="637"/>
      <c r="DJQ88" s="637"/>
      <c r="DJR88" s="637"/>
      <c r="DJS88" s="637"/>
      <c r="DJT88" s="637"/>
      <c r="DJU88" s="637"/>
      <c r="DJV88" s="637"/>
      <c r="DJW88" s="637"/>
      <c r="DJX88" s="637"/>
      <c r="DJY88" s="637"/>
      <c r="DJZ88" s="637"/>
      <c r="DKA88" s="637"/>
      <c r="DKB88" s="637"/>
      <c r="DKC88" s="637"/>
      <c r="DKD88" s="637"/>
      <c r="DKE88" s="637"/>
      <c r="DKF88" s="637"/>
      <c r="DKG88" s="637"/>
      <c r="DKH88" s="637"/>
      <c r="DKI88" s="637"/>
      <c r="DKJ88" s="637"/>
      <c r="DKK88" s="637"/>
      <c r="DKL88" s="637"/>
      <c r="DKM88" s="637"/>
      <c r="DKN88" s="637"/>
      <c r="DKO88" s="637"/>
      <c r="DKP88" s="637"/>
      <c r="DKQ88" s="637"/>
      <c r="DKR88" s="637"/>
      <c r="DKS88" s="637"/>
      <c r="DKT88" s="637"/>
      <c r="DKU88" s="637"/>
      <c r="DKV88" s="637"/>
      <c r="DKW88" s="637"/>
      <c r="DKX88" s="637"/>
      <c r="DKY88" s="637"/>
      <c r="DKZ88" s="637"/>
      <c r="DLA88" s="637"/>
      <c r="DLB88" s="637"/>
      <c r="DLC88" s="637"/>
      <c r="DLD88" s="637"/>
      <c r="DLE88" s="637"/>
      <c r="DLF88" s="637"/>
      <c r="DLG88" s="637"/>
      <c r="DLH88" s="637"/>
      <c r="DLI88" s="637"/>
      <c r="DLJ88" s="637"/>
      <c r="DLK88" s="637"/>
      <c r="DLL88" s="637"/>
      <c r="DLM88" s="637"/>
      <c r="DLN88" s="637"/>
      <c r="DLO88" s="637"/>
      <c r="DLP88" s="637"/>
      <c r="DLQ88" s="637"/>
      <c r="DLR88" s="637"/>
      <c r="DLS88" s="637"/>
      <c r="DLT88" s="637"/>
      <c r="DLU88" s="637"/>
      <c r="DLV88" s="637"/>
      <c r="DLW88" s="637"/>
      <c r="DLX88" s="637"/>
      <c r="DLY88" s="637"/>
      <c r="DLZ88" s="637"/>
      <c r="DMA88" s="637"/>
      <c r="DMB88" s="637"/>
      <c r="DMC88" s="637"/>
      <c r="DMD88" s="637"/>
      <c r="DME88" s="637"/>
      <c r="DMF88" s="637"/>
      <c r="DMG88" s="637"/>
      <c r="DMH88" s="637"/>
      <c r="DMI88" s="637"/>
      <c r="DMJ88" s="637"/>
      <c r="DMK88" s="637"/>
      <c r="DML88" s="637"/>
      <c r="DMM88" s="637"/>
      <c r="DMN88" s="637"/>
      <c r="DMO88" s="637"/>
      <c r="DMP88" s="637"/>
      <c r="DMQ88" s="637"/>
      <c r="DMR88" s="637"/>
      <c r="DMS88" s="637"/>
      <c r="DMT88" s="637"/>
      <c r="DMU88" s="637"/>
      <c r="DMV88" s="637"/>
      <c r="DMW88" s="637"/>
      <c r="DMX88" s="637"/>
      <c r="DMY88" s="637"/>
      <c r="DMZ88" s="637"/>
      <c r="DNA88" s="637"/>
      <c r="DNB88" s="637"/>
      <c r="DNC88" s="637"/>
      <c r="DND88" s="637"/>
      <c r="DNE88" s="637"/>
      <c r="DNF88" s="637"/>
      <c r="DNG88" s="637"/>
      <c r="DNH88" s="637"/>
      <c r="DNI88" s="637"/>
      <c r="DNJ88" s="637"/>
      <c r="DNK88" s="637"/>
      <c r="DNL88" s="637"/>
      <c r="DNM88" s="637"/>
      <c r="DNN88" s="637"/>
      <c r="DNO88" s="637"/>
      <c r="DNP88" s="637"/>
      <c r="DNQ88" s="637"/>
      <c r="DNR88" s="637"/>
      <c r="DNS88" s="637"/>
      <c r="DNT88" s="637"/>
      <c r="DNU88" s="637"/>
      <c r="DNV88" s="637"/>
      <c r="DNW88" s="637"/>
      <c r="DNX88" s="637"/>
      <c r="DNY88" s="637"/>
      <c r="DNZ88" s="637"/>
      <c r="DOA88" s="637"/>
      <c r="DOB88" s="637"/>
      <c r="DOC88" s="637"/>
      <c r="DOD88" s="637"/>
      <c r="DOE88" s="637"/>
      <c r="DOF88" s="637"/>
      <c r="DOG88" s="637"/>
      <c r="DOH88" s="637"/>
      <c r="DOI88" s="637"/>
      <c r="DOJ88" s="637"/>
      <c r="DOK88" s="637"/>
      <c r="DOL88" s="637"/>
      <c r="DOM88" s="637"/>
      <c r="DON88" s="637"/>
      <c r="DOO88" s="637"/>
      <c r="DOP88" s="637"/>
      <c r="DOQ88" s="637"/>
      <c r="DOR88" s="637"/>
      <c r="DOS88" s="637"/>
      <c r="DOT88" s="637"/>
      <c r="DOU88" s="637"/>
      <c r="DOV88" s="637"/>
      <c r="DOW88" s="637"/>
      <c r="DOX88" s="637"/>
      <c r="DOY88" s="637"/>
      <c r="DOZ88" s="637"/>
      <c r="DPA88" s="637"/>
      <c r="DPB88" s="637"/>
      <c r="DPC88" s="637"/>
      <c r="DPD88" s="637"/>
      <c r="DPE88" s="637"/>
      <c r="DPF88" s="637"/>
      <c r="DPG88" s="637"/>
      <c r="DPH88" s="637"/>
      <c r="DPI88" s="637"/>
      <c r="DPJ88" s="637"/>
      <c r="DPK88" s="637"/>
      <c r="DPL88" s="637"/>
      <c r="DPM88" s="637"/>
      <c r="DPN88" s="637"/>
      <c r="DPO88" s="637"/>
      <c r="DPP88" s="637"/>
      <c r="DPQ88" s="637"/>
      <c r="DPR88" s="637"/>
      <c r="DPS88" s="637"/>
      <c r="DPT88" s="637"/>
      <c r="DPU88" s="637"/>
      <c r="DPV88" s="637"/>
      <c r="DPW88" s="637"/>
      <c r="DPX88" s="637"/>
      <c r="DPY88" s="637"/>
      <c r="DPZ88" s="637"/>
      <c r="DQA88" s="637"/>
      <c r="DQB88" s="637"/>
      <c r="DQC88" s="637"/>
      <c r="DQD88" s="637"/>
      <c r="DQE88" s="637"/>
      <c r="DQF88" s="637"/>
      <c r="DQG88" s="637"/>
      <c r="DQH88" s="637"/>
      <c r="DQI88" s="637"/>
      <c r="DQJ88" s="637"/>
      <c r="DQK88" s="637"/>
      <c r="DQL88" s="637"/>
      <c r="DQM88" s="637"/>
      <c r="DQN88" s="637"/>
      <c r="DQO88" s="637"/>
      <c r="DQP88" s="637"/>
      <c r="DQQ88" s="637"/>
      <c r="DQR88" s="637"/>
      <c r="DQS88" s="637"/>
      <c r="DQT88" s="637"/>
      <c r="DQU88" s="637"/>
      <c r="DQV88" s="637"/>
      <c r="DQW88" s="637"/>
      <c r="DQX88" s="637"/>
      <c r="DQY88" s="637"/>
      <c r="DQZ88" s="637"/>
      <c r="DRA88" s="637"/>
      <c r="DRB88" s="637"/>
      <c r="DRC88" s="637"/>
      <c r="DRD88" s="637"/>
      <c r="DRE88" s="637"/>
      <c r="DRF88" s="637"/>
      <c r="DRG88" s="637"/>
      <c r="DRH88" s="637"/>
      <c r="DRI88" s="637"/>
      <c r="DRJ88" s="637"/>
      <c r="DRK88" s="637"/>
      <c r="DRL88" s="637"/>
      <c r="DRM88" s="637"/>
      <c r="DRN88" s="637"/>
      <c r="DRO88" s="637"/>
      <c r="DRP88" s="637"/>
      <c r="DRQ88" s="637"/>
      <c r="DRR88" s="637"/>
      <c r="DRS88" s="637"/>
      <c r="DRT88" s="637"/>
      <c r="DRU88" s="637"/>
      <c r="DRV88" s="637"/>
      <c r="DRW88" s="637"/>
      <c r="DRX88" s="637"/>
      <c r="DRY88" s="637"/>
      <c r="DRZ88" s="637"/>
      <c r="DSA88" s="637"/>
      <c r="DSB88" s="637"/>
      <c r="DSC88" s="637"/>
      <c r="DSD88" s="637"/>
      <c r="DSE88" s="637"/>
      <c r="DSF88" s="637"/>
      <c r="DSG88" s="637"/>
      <c r="DSH88" s="637"/>
      <c r="DSI88" s="637"/>
      <c r="DSJ88" s="637"/>
      <c r="DSK88" s="637"/>
      <c r="DSL88" s="637"/>
      <c r="DSM88" s="637"/>
      <c r="DSN88" s="637"/>
      <c r="DSO88" s="637"/>
      <c r="DSP88" s="637"/>
      <c r="DSQ88" s="637"/>
      <c r="DSR88" s="637"/>
      <c r="DSS88" s="637"/>
      <c r="DST88" s="637"/>
      <c r="DSU88" s="637"/>
      <c r="DSV88" s="637"/>
      <c r="DSW88" s="637"/>
      <c r="DSX88" s="637"/>
      <c r="DSY88" s="637"/>
      <c r="DSZ88" s="637"/>
      <c r="DTA88" s="637"/>
      <c r="DTB88" s="637"/>
      <c r="DTC88" s="637"/>
      <c r="DTD88" s="637"/>
      <c r="DTE88" s="637"/>
      <c r="DTF88" s="637"/>
      <c r="DTG88" s="637"/>
      <c r="DTH88" s="637"/>
      <c r="DTI88" s="637"/>
      <c r="DTJ88" s="637"/>
      <c r="DTK88" s="637"/>
      <c r="DTL88" s="637"/>
      <c r="DTM88" s="637"/>
      <c r="DTN88" s="637"/>
      <c r="DTO88" s="637"/>
      <c r="DTP88" s="637"/>
      <c r="DTQ88" s="637"/>
      <c r="DTR88" s="637"/>
      <c r="DTS88" s="637"/>
      <c r="DTT88" s="637"/>
      <c r="DTU88" s="637"/>
      <c r="DTV88" s="637"/>
      <c r="DTW88" s="637"/>
      <c r="DTX88" s="637"/>
      <c r="DTY88" s="637"/>
      <c r="DTZ88" s="637"/>
      <c r="DUA88" s="637"/>
      <c r="DUB88" s="637"/>
      <c r="DUC88" s="637"/>
      <c r="DUD88" s="637"/>
      <c r="DUE88" s="637"/>
      <c r="DUF88" s="637"/>
      <c r="DUG88" s="637"/>
      <c r="DUH88" s="637"/>
      <c r="DUI88" s="637"/>
      <c r="DUJ88" s="637"/>
      <c r="DUK88" s="637"/>
      <c r="DUL88" s="637"/>
      <c r="DUM88" s="637"/>
      <c r="DUN88" s="637"/>
      <c r="DUO88" s="637"/>
      <c r="DUP88" s="637"/>
      <c r="DUQ88" s="637"/>
      <c r="DUR88" s="637"/>
      <c r="DUS88" s="637"/>
      <c r="DUT88" s="637"/>
      <c r="DUU88" s="637"/>
      <c r="DUV88" s="637"/>
      <c r="DUW88" s="637"/>
      <c r="DUX88" s="637"/>
      <c r="DUY88" s="637"/>
      <c r="DUZ88" s="637"/>
      <c r="DVA88" s="637"/>
      <c r="DVB88" s="637"/>
      <c r="DVC88" s="637"/>
      <c r="DVD88" s="637"/>
      <c r="DVE88" s="637"/>
      <c r="DVF88" s="637"/>
      <c r="DVG88" s="637"/>
      <c r="DVH88" s="637"/>
      <c r="DVI88" s="637"/>
      <c r="DVJ88" s="637"/>
      <c r="DVK88" s="637"/>
      <c r="DVL88" s="637"/>
      <c r="DVM88" s="637"/>
      <c r="DVN88" s="637"/>
      <c r="DVO88" s="637"/>
      <c r="DVP88" s="637"/>
      <c r="DVQ88" s="637"/>
      <c r="DVR88" s="637"/>
      <c r="DVS88" s="637"/>
      <c r="DVT88" s="637"/>
      <c r="DVU88" s="637"/>
      <c r="DVV88" s="637"/>
      <c r="DVW88" s="637"/>
      <c r="DVX88" s="637"/>
      <c r="DVY88" s="637"/>
      <c r="DVZ88" s="637"/>
      <c r="DWA88" s="637"/>
      <c r="DWB88" s="637"/>
      <c r="DWC88" s="637"/>
      <c r="DWD88" s="637"/>
      <c r="DWE88" s="637"/>
      <c r="DWF88" s="637"/>
      <c r="DWG88" s="637"/>
      <c r="DWH88" s="637"/>
      <c r="DWI88" s="637"/>
      <c r="DWJ88" s="637"/>
      <c r="DWK88" s="637"/>
      <c r="DWL88" s="637"/>
      <c r="DWM88" s="637"/>
      <c r="DWN88" s="637"/>
      <c r="DWO88" s="637"/>
      <c r="DWP88" s="637"/>
      <c r="DWQ88" s="637"/>
      <c r="DWR88" s="637"/>
      <c r="DWS88" s="637"/>
      <c r="DWT88" s="637"/>
      <c r="DWU88" s="637"/>
      <c r="DWV88" s="637"/>
      <c r="DWW88" s="637"/>
      <c r="DWX88" s="637"/>
      <c r="DWY88" s="637"/>
      <c r="DWZ88" s="637"/>
      <c r="DXA88" s="637"/>
      <c r="DXB88" s="637"/>
      <c r="DXC88" s="637"/>
      <c r="DXD88" s="637"/>
      <c r="DXE88" s="637"/>
      <c r="DXF88" s="637"/>
      <c r="DXG88" s="637"/>
      <c r="DXH88" s="637"/>
      <c r="DXI88" s="637"/>
      <c r="DXJ88" s="637"/>
      <c r="DXK88" s="637"/>
      <c r="DXL88" s="637"/>
      <c r="DXM88" s="637"/>
      <c r="DXN88" s="637"/>
      <c r="DXO88" s="637"/>
      <c r="DXP88" s="637"/>
      <c r="DXQ88" s="637"/>
      <c r="DXR88" s="637"/>
      <c r="DXS88" s="637"/>
      <c r="DXT88" s="637"/>
      <c r="DXU88" s="637"/>
      <c r="DXV88" s="637"/>
      <c r="DXW88" s="637"/>
      <c r="DXX88" s="637"/>
      <c r="DXY88" s="637"/>
      <c r="DXZ88" s="637"/>
      <c r="DYA88" s="637"/>
      <c r="DYB88" s="637"/>
      <c r="DYC88" s="637"/>
      <c r="DYD88" s="637"/>
      <c r="DYE88" s="637"/>
      <c r="DYF88" s="637"/>
      <c r="DYG88" s="637"/>
      <c r="DYH88" s="637"/>
      <c r="DYI88" s="637"/>
      <c r="DYJ88" s="637"/>
      <c r="DYK88" s="637"/>
      <c r="DYL88" s="637"/>
      <c r="DYM88" s="637"/>
      <c r="DYN88" s="637"/>
      <c r="DYO88" s="637"/>
      <c r="DYP88" s="637"/>
      <c r="DYQ88" s="637"/>
      <c r="DYR88" s="637"/>
      <c r="DYS88" s="637"/>
      <c r="DYT88" s="637"/>
      <c r="DYU88" s="637"/>
      <c r="DYV88" s="637"/>
      <c r="DYW88" s="637"/>
      <c r="DYX88" s="637"/>
      <c r="DYY88" s="637"/>
      <c r="DYZ88" s="637"/>
      <c r="DZA88" s="637"/>
      <c r="DZB88" s="637"/>
      <c r="DZC88" s="637"/>
      <c r="DZD88" s="637"/>
      <c r="DZE88" s="637"/>
      <c r="DZF88" s="637"/>
      <c r="DZG88" s="637"/>
      <c r="DZH88" s="637"/>
      <c r="DZI88" s="637"/>
      <c r="DZJ88" s="637"/>
      <c r="DZK88" s="637"/>
      <c r="DZL88" s="637"/>
      <c r="DZM88" s="637"/>
      <c r="DZN88" s="637"/>
      <c r="DZO88" s="637"/>
      <c r="DZP88" s="637"/>
      <c r="DZQ88" s="637"/>
      <c r="DZR88" s="637"/>
      <c r="DZS88" s="637"/>
      <c r="DZT88" s="637"/>
      <c r="DZU88" s="637"/>
      <c r="DZV88" s="637"/>
      <c r="DZW88" s="637"/>
      <c r="DZX88" s="637"/>
      <c r="DZY88" s="637"/>
      <c r="DZZ88" s="637"/>
      <c r="EAA88" s="637"/>
      <c r="EAB88" s="637"/>
      <c r="EAC88" s="637"/>
      <c r="EAD88" s="637"/>
      <c r="EAE88" s="637"/>
      <c r="EAF88" s="637"/>
      <c r="EAG88" s="637"/>
      <c r="EAH88" s="637"/>
      <c r="EAI88" s="637"/>
      <c r="EAJ88" s="637"/>
      <c r="EAK88" s="637"/>
      <c r="EAL88" s="637"/>
      <c r="EAM88" s="637"/>
      <c r="EAN88" s="637"/>
      <c r="EAO88" s="637"/>
      <c r="EAP88" s="637"/>
      <c r="EAQ88" s="637"/>
      <c r="EAR88" s="637"/>
      <c r="EAS88" s="637"/>
      <c r="EAT88" s="637"/>
      <c r="EAU88" s="637"/>
      <c r="EAV88" s="637"/>
      <c r="EAW88" s="637"/>
      <c r="EAX88" s="637"/>
      <c r="EAY88" s="637"/>
      <c r="EAZ88" s="637"/>
      <c r="EBA88" s="637"/>
      <c r="EBB88" s="637"/>
      <c r="EBC88" s="637"/>
      <c r="EBD88" s="637"/>
      <c r="EBE88" s="637"/>
      <c r="EBF88" s="637"/>
      <c r="EBG88" s="637"/>
      <c r="EBH88" s="637"/>
      <c r="EBI88" s="637"/>
      <c r="EBJ88" s="637"/>
      <c r="EBK88" s="637"/>
      <c r="EBL88" s="637"/>
      <c r="EBM88" s="637"/>
      <c r="EBN88" s="637"/>
      <c r="EBO88" s="637"/>
      <c r="EBP88" s="637"/>
      <c r="EBQ88" s="637"/>
      <c r="EBR88" s="637"/>
      <c r="EBS88" s="637"/>
      <c r="EBT88" s="637"/>
      <c r="EBU88" s="637"/>
      <c r="EBV88" s="637"/>
      <c r="EBW88" s="637"/>
      <c r="EBX88" s="637"/>
      <c r="EBY88" s="637"/>
      <c r="EBZ88" s="637"/>
      <c r="ECA88" s="637"/>
      <c r="ECB88" s="637"/>
      <c r="ECC88" s="637"/>
      <c r="ECD88" s="637"/>
      <c r="ECE88" s="637"/>
      <c r="ECF88" s="637"/>
      <c r="ECG88" s="637"/>
      <c r="ECH88" s="637"/>
      <c r="ECI88" s="637"/>
      <c r="ECJ88" s="637"/>
      <c r="ECK88" s="637"/>
      <c r="ECL88" s="637"/>
      <c r="ECM88" s="637"/>
      <c r="ECN88" s="637"/>
      <c r="ECO88" s="637"/>
      <c r="ECP88" s="637"/>
      <c r="ECQ88" s="637"/>
      <c r="ECR88" s="637"/>
      <c r="ECS88" s="637"/>
      <c r="ECT88" s="637"/>
      <c r="ECU88" s="637"/>
      <c r="ECV88" s="637"/>
      <c r="ECW88" s="637"/>
      <c r="ECX88" s="637"/>
      <c r="ECY88" s="637"/>
      <c r="ECZ88" s="637"/>
      <c r="EDA88" s="637"/>
      <c r="EDB88" s="637"/>
      <c r="EDC88" s="637"/>
      <c r="EDD88" s="637"/>
      <c r="EDE88" s="637"/>
      <c r="EDF88" s="637"/>
      <c r="EDG88" s="637"/>
      <c r="EDH88" s="637"/>
      <c r="EDI88" s="637"/>
      <c r="EDJ88" s="637"/>
      <c r="EDK88" s="637"/>
      <c r="EDL88" s="637"/>
      <c r="EDM88" s="637"/>
      <c r="EDN88" s="637"/>
      <c r="EDO88" s="637"/>
      <c r="EDP88" s="637"/>
      <c r="EDQ88" s="637"/>
      <c r="EDR88" s="637"/>
      <c r="EDS88" s="637"/>
      <c r="EDT88" s="637"/>
      <c r="EDU88" s="637"/>
      <c r="EDV88" s="637"/>
      <c r="EDW88" s="637"/>
      <c r="EDX88" s="637"/>
      <c r="EDY88" s="637"/>
      <c r="EDZ88" s="637"/>
      <c r="EEA88" s="637"/>
      <c r="EEB88" s="637"/>
      <c r="EEC88" s="637"/>
      <c r="EED88" s="637"/>
      <c r="EEE88" s="637"/>
      <c r="EEF88" s="637"/>
      <c r="EEG88" s="637"/>
      <c r="EEH88" s="637"/>
      <c r="EEI88" s="637"/>
      <c r="EEJ88" s="637"/>
      <c r="EEK88" s="637"/>
      <c r="EEL88" s="637"/>
      <c r="EEM88" s="637"/>
      <c r="EEN88" s="637"/>
      <c r="EEO88" s="637"/>
      <c r="EEP88" s="637"/>
      <c r="EEQ88" s="637"/>
      <c r="EER88" s="637"/>
      <c r="EES88" s="637"/>
      <c r="EET88" s="637"/>
      <c r="EEU88" s="637"/>
      <c r="EEV88" s="637"/>
      <c r="EEW88" s="637"/>
      <c r="EEX88" s="637"/>
      <c r="EEY88" s="637"/>
      <c r="EEZ88" s="637"/>
      <c r="EFA88" s="637"/>
      <c r="EFB88" s="637"/>
      <c r="EFC88" s="637"/>
      <c r="EFD88" s="637"/>
      <c r="EFE88" s="637"/>
      <c r="EFF88" s="637"/>
      <c r="EFG88" s="637"/>
      <c r="EFH88" s="637"/>
      <c r="EFI88" s="637"/>
      <c r="EFJ88" s="637"/>
      <c r="EFK88" s="637"/>
      <c r="EFL88" s="637"/>
      <c r="EFM88" s="637"/>
      <c r="EFN88" s="637"/>
      <c r="EFO88" s="637"/>
      <c r="EFP88" s="637"/>
      <c r="EFQ88" s="637"/>
      <c r="EFR88" s="637"/>
      <c r="EFS88" s="637"/>
      <c r="EFT88" s="637"/>
      <c r="EFU88" s="637"/>
      <c r="EFV88" s="637"/>
      <c r="EFW88" s="637"/>
      <c r="EFX88" s="637"/>
      <c r="EFY88" s="637"/>
      <c r="EFZ88" s="637"/>
      <c r="EGA88" s="637"/>
      <c r="EGB88" s="637"/>
      <c r="EGC88" s="637"/>
      <c r="EGD88" s="637"/>
      <c r="EGE88" s="637"/>
      <c r="EGF88" s="637"/>
      <c r="EGG88" s="637"/>
      <c r="EGH88" s="637"/>
      <c r="EGI88" s="637"/>
      <c r="EGJ88" s="637"/>
      <c r="EGK88" s="637"/>
      <c r="EGL88" s="637"/>
      <c r="EGM88" s="637"/>
      <c r="EGN88" s="637"/>
      <c r="EGO88" s="637"/>
      <c r="EGP88" s="637"/>
      <c r="EGQ88" s="637"/>
      <c r="EGR88" s="637"/>
      <c r="EGS88" s="637"/>
      <c r="EGT88" s="637"/>
      <c r="EGU88" s="637"/>
      <c r="EGV88" s="637"/>
      <c r="EGW88" s="637"/>
      <c r="EGX88" s="637"/>
      <c r="EGY88" s="637"/>
      <c r="EGZ88" s="637"/>
      <c r="EHA88" s="637"/>
      <c r="EHB88" s="637"/>
      <c r="EHC88" s="637"/>
      <c r="EHD88" s="637"/>
      <c r="EHE88" s="637"/>
      <c r="EHF88" s="637"/>
      <c r="EHG88" s="637"/>
      <c r="EHH88" s="637"/>
      <c r="EHI88" s="637"/>
      <c r="EHJ88" s="637"/>
      <c r="EHK88" s="637"/>
      <c r="EHL88" s="637"/>
      <c r="EHM88" s="637"/>
      <c r="EHN88" s="637"/>
      <c r="EHO88" s="637"/>
      <c r="EHP88" s="637"/>
      <c r="EHQ88" s="637"/>
      <c r="EHR88" s="637"/>
      <c r="EHS88" s="637"/>
      <c r="EHT88" s="637"/>
      <c r="EHU88" s="637"/>
      <c r="EHV88" s="637"/>
      <c r="EHW88" s="637"/>
      <c r="EHX88" s="637"/>
      <c r="EHY88" s="637"/>
      <c r="EHZ88" s="637"/>
      <c r="EIA88" s="637"/>
      <c r="EIB88" s="637"/>
      <c r="EIC88" s="637"/>
      <c r="EID88" s="637"/>
      <c r="EIE88" s="637"/>
      <c r="EIF88" s="637"/>
      <c r="EIG88" s="637"/>
      <c r="EIH88" s="637"/>
      <c r="EII88" s="637"/>
      <c r="EIJ88" s="637"/>
      <c r="EIK88" s="637"/>
      <c r="EIL88" s="637"/>
      <c r="EIM88" s="637"/>
      <c r="EIN88" s="637"/>
      <c r="EIO88" s="637"/>
      <c r="EIP88" s="637"/>
      <c r="EIQ88" s="637"/>
      <c r="EIR88" s="637"/>
      <c r="EIS88" s="637"/>
      <c r="EIT88" s="637"/>
      <c r="EIU88" s="637"/>
      <c r="EIV88" s="637"/>
      <c r="EIW88" s="637"/>
      <c r="EIX88" s="637"/>
      <c r="EIY88" s="637"/>
      <c r="EIZ88" s="637"/>
      <c r="EJA88" s="637"/>
      <c r="EJB88" s="637"/>
      <c r="EJC88" s="637"/>
      <c r="EJD88" s="637"/>
      <c r="EJE88" s="637"/>
      <c r="EJF88" s="637"/>
      <c r="EJG88" s="637"/>
      <c r="EJH88" s="637"/>
      <c r="EJI88" s="637"/>
      <c r="EJJ88" s="637"/>
      <c r="EJK88" s="637"/>
      <c r="EJL88" s="637"/>
      <c r="EJM88" s="637"/>
      <c r="EJN88" s="637"/>
      <c r="EJO88" s="637"/>
      <c r="EJP88" s="637"/>
      <c r="EJQ88" s="637"/>
      <c r="EJR88" s="637"/>
      <c r="EJS88" s="637"/>
      <c r="EJT88" s="637"/>
      <c r="EJU88" s="637"/>
      <c r="EJV88" s="637"/>
      <c r="EJW88" s="637"/>
      <c r="EJX88" s="637"/>
      <c r="EJY88" s="637"/>
      <c r="EJZ88" s="637"/>
      <c r="EKA88" s="637"/>
      <c r="EKB88" s="637"/>
      <c r="EKC88" s="637"/>
      <c r="EKD88" s="637"/>
      <c r="EKE88" s="637"/>
      <c r="EKF88" s="637"/>
      <c r="EKG88" s="637"/>
      <c r="EKH88" s="637"/>
      <c r="EKI88" s="637"/>
      <c r="EKJ88" s="637"/>
      <c r="EKK88" s="637"/>
      <c r="EKL88" s="637"/>
      <c r="EKM88" s="637"/>
      <c r="EKN88" s="637"/>
      <c r="EKO88" s="637"/>
      <c r="EKP88" s="637"/>
      <c r="EKQ88" s="637"/>
      <c r="EKR88" s="637"/>
      <c r="EKS88" s="637"/>
      <c r="EKT88" s="637"/>
      <c r="EKU88" s="637"/>
      <c r="EKV88" s="637"/>
      <c r="EKW88" s="637"/>
      <c r="EKX88" s="637"/>
      <c r="EKY88" s="637"/>
      <c r="EKZ88" s="637"/>
      <c r="ELA88" s="637"/>
      <c r="ELB88" s="637"/>
      <c r="ELC88" s="637"/>
      <c r="ELD88" s="637"/>
      <c r="ELE88" s="637"/>
      <c r="ELF88" s="637"/>
      <c r="ELG88" s="637"/>
      <c r="ELH88" s="637"/>
      <c r="ELI88" s="637"/>
      <c r="ELJ88" s="637"/>
      <c r="ELK88" s="637"/>
      <c r="ELL88" s="637"/>
      <c r="ELM88" s="637"/>
      <c r="ELN88" s="637"/>
      <c r="ELO88" s="637"/>
      <c r="ELP88" s="637"/>
      <c r="ELQ88" s="637"/>
      <c r="ELR88" s="637"/>
      <c r="ELS88" s="637"/>
      <c r="ELT88" s="637"/>
      <c r="ELU88" s="637"/>
      <c r="ELV88" s="637"/>
      <c r="ELW88" s="637"/>
      <c r="ELX88" s="637"/>
      <c r="ELY88" s="637"/>
      <c r="ELZ88" s="637"/>
      <c r="EMA88" s="637"/>
      <c r="EMB88" s="637"/>
      <c r="EMC88" s="637"/>
      <c r="EMD88" s="637"/>
      <c r="EME88" s="637"/>
      <c r="EMF88" s="637"/>
      <c r="EMG88" s="637"/>
      <c r="EMH88" s="637"/>
      <c r="EMI88" s="637"/>
      <c r="EMJ88" s="637"/>
      <c r="EMK88" s="637"/>
      <c r="EML88" s="637"/>
      <c r="EMM88" s="637"/>
      <c r="EMN88" s="637"/>
      <c r="EMO88" s="637"/>
      <c r="EMP88" s="637"/>
      <c r="EMQ88" s="637"/>
      <c r="EMR88" s="637"/>
      <c r="EMS88" s="637"/>
      <c r="EMT88" s="637"/>
      <c r="EMU88" s="637"/>
      <c r="EMV88" s="637"/>
      <c r="EMW88" s="637"/>
      <c r="EMX88" s="637"/>
      <c r="EMY88" s="637"/>
      <c r="EMZ88" s="637"/>
      <c r="ENA88" s="637"/>
      <c r="ENB88" s="637"/>
      <c r="ENC88" s="637"/>
      <c r="END88" s="637"/>
      <c r="ENE88" s="637"/>
      <c r="ENF88" s="637"/>
      <c r="ENG88" s="637"/>
      <c r="ENH88" s="637"/>
      <c r="ENI88" s="637"/>
      <c r="ENJ88" s="637"/>
      <c r="ENK88" s="637"/>
      <c r="ENL88" s="637"/>
      <c r="ENM88" s="637"/>
      <c r="ENN88" s="637"/>
      <c r="ENO88" s="637"/>
      <c r="ENP88" s="637"/>
      <c r="ENQ88" s="637"/>
      <c r="ENR88" s="637"/>
      <c r="ENS88" s="637"/>
      <c r="ENT88" s="637"/>
      <c r="ENU88" s="637"/>
      <c r="ENV88" s="637"/>
      <c r="ENW88" s="637"/>
      <c r="ENX88" s="637"/>
      <c r="ENY88" s="637"/>
      <c r="ENZ88" s="637"/>
      <c r="EOA88" s="637"/>
      <c r="EOB88" s="637"/>
      <c r="EOC88" s="637"/>
      <c r="EOD88" s="637"/>
      <c r="EOE88" s="637"/>
      <c r="EOF88" s="637"/>
      <c r="EOG88" s="637"/>
      <c r="EOH88" s="637"/>
      <c r="EOI88" s="637"/>
      <c r="EOJ88" s="637"/>
      <c r="EOK88" s="637"/>
      <c r="EOL88" s="637"/>
      <c r="EOM88" s="637"/>
      <c r="EON88" s="637"/>
      <c r="EOO88" s="637"/>
      <c r="EOP88" s="637"/>
      <c r="EOQ88" s="637"/>
      <c r="EOR88" s="637"/>
      <c r="EOS88" s="637"/>
      <c r="EOT88" s="637"/>
      <c r="EOU88" s="637"/>
      <c r="EOV88" s="637"/>
      <c r="EOW88" s="637"/>
      <c r="EOX88" s="637"/>
      <c r="EOY88" s="637"/>
      <c r="EOZ88" s="637"/>
      <c r="EPA88" s="637"/>
      <c r="EPB88" s="637"/>
      <c r="EPC88" s="637"/>
      <c r="EPD88" s="637"/>
      <c r="EPE88" s="637"/>
      <c r="EPF88" s="637"/>
      <c r="EPG88" s="637"/>
      <c r="EPH88" s="637"/>
      <c r="EPI88" s="637"/>
      <c r="EPJ88" s="637"/>
      <c r="EPK88" s="637"/>
      <c r="EPL88" s="637"/>
      <c r="EPM88" s="637"/>
      <c r="EPN88" s="637"/>
      <c r="EPO88" s="637"/>
      <c r="EPP88" s="637"/>
      <c r="EPQ88" s="637"/>
      <c r="EPR88" s="637"/>
      <c r="EPS88" s="637"/>
      <c r="EPT88" s="637"/>
      <c r="EPU88" s="637"/>
      <c r="EPV88" s="637"/>
      <c r="EPW88" s="637"/>
      <c r="EPX88" s="637"/>
      <c r="EPY88" s="637"/>
      <c r="EPZ88" s="637"/>
      <c r="EQA88" s="637"/>
      <c r="EQB88" s="637"/>
      <c r="EQC88" s="637"/>
      <c r="EQD88" s="637"/>
      <c r="EQE88" s="637"/>
      <c r="EQF88" s="637"/>
      <c r="EQG88" s="637"/>
      <c r="EQH88" s="637"/>
      <c r="EQI88" s="637"/>
      <c r="EQJ88" s="637"/>
      <c r="EQK88" s="637"/>
      <c r="EQL88" s="637"/>
      <c r="EQM88" s="637"/>
      <c r="EQN88" s="637"/>
      <c r="EQO88" s="637"/>
      <c r="EQP88" s="637"/>
      <c r="EQQ88" s="637"/>
      <c r="EQR88" s="637"/>
      <c r="EQS88" s="637"/>
      <c r="EQT88" s="637"/>
      <c r="EQU88" s="637"/>
      <c r="EQV88" s="637"/>
      <c r="EQW88" s="637"/>
      <c r="EQX88" s="637"/>
      <c r="EQY88" s="637"/>
      <c r="EQZ88" s="637"/>
      <c r="ERA88" s="637"/>
      <c r="ERB88" s="637"/>
      <c r="ERC88" s="637"/>
      <c r="ERD88" s="637"/>
      <c r="ERE88" s="637"/>
      <c r="ERF88" s="637"/>
      <c r="ERG88" s="637"/>
      <c r="ERH88" s="637"/>
      <c r="ERI88" s="637"/>
      <c r="ERJ88" s="637"/>
      <c r="ERK88" s="637"/>
      <c r="ERL88" s="637"/>
      <c r="ERM88" s="637"/>
      <c r="ERN88" s="637"/>
      <c r="ERO88" s="637"/>
      <c r="ERP88" s="637"/>
      <c r="ERQ88" s="637"/>
      <c r="ERR88" s="637"/>
      <c r="ERS88" s="637"/>
      <c r="ERT88" s="637"/>
      <c r="ERU88" s="637"/>
      <c r="ERV88" s="637"/>
      <c r="ERW88" s="637"/>
      <c r="ERX88" s="637"/>
      <c r="ERY88" s="637"/>
      <c r="ERZ88" s="637"/>
      <c r="ESA88" s="637"/>
      <c r="ESB88" s="637"/>
      <c r="ESC88" s="637"/>
      <c r="ESD88" s="637"/>
      <c r="ESE88" s="637"/>
      <c r="ESF88" s="637"/>
      <c r="ESG88" s="637"/>
      <c r="ESH88" s="637"/>
      <c r="ESI88" s="637"/>
      <c r="ESJ88" s="637"/>
      <c r="ESK88" s="637"/>
      <c r="ESL88" s="637"/>
      <c r="ESM88" s="637"/>
      <c r="ESN88" s="637"/>
      <c r="ESO88" s="637"/>
      <c r="ESP88" s="637"/>
      <c r="ESQ88" s="637"/>
      <c r="ESR88" s="637"/>
      <c r="ESS88" s="637"/>
      <c r="EST88" s="637"/>
      <c r="ESU88" s="637"/>
      <c r="ESV88" s="637"/>
      <c r="ESW88" s="637"/>
      <c r="ESX88" s="637"/>
      <c r="ESY88" s="637"/>
      <c r="ESZ88" s="637"/>
      <c r="ETA88" s="637"/>
      <c r="ETB88" s="637"/>
      <c r="ETC88" s="637"/>
      <c r="ETD88" s="637"/>
      <c r="ETE88" s="637"/>
      <c r="ETF88" s="637"/>
      <c r="ETG88" s="637"/>
      <c r="ETH88" s="637"/>
      <c r="ETI88" s="637"/>
      <c r="ETJ88" s="637"/>
      <c r="ETK88" s="637"/>
      <c r="ETL88" s="637"/>
      <c r="ETM88" s="637"/>
      <c r="ETN88" s="637"/>
      <c r="ETO88" s="637"/>
      <c r="ETP88" s="637"/>
      <c r="ETQ88" s="637"/>
      <c r="ETR88" s="637"/>
      <c r="ETS88" s="637"/>
      <c r="ETT88" s="637"/>
      <c r="ETU88" s="637"/>
      <c r="ETV88" s="637"/>
      <c r="ETW88" s="637"/>
      <c r="ETX88" s="637"/>
      <c r="ETY88" s="637"/>
      <c r="ETZ88" s="637"/>
      <c r="EUA88" s="637"/>
      <c r="EUB88" s="637"/>
      <c r="EUC88" s="637"/>
      <c r="EUD88" s="637"/>
      <c r="EUE88" s="637"/>
      <c r="EUF88" s="637"/>
      <c r="EUG88" s="637"/>
      <c r="EUH88" s="637"/>
      <c r="EUI88" s="637"/>
      <c r="EUJ88" s="637"/>
      <c r="EUK88" s="637"/>
      <c r="EUL88" s="637"/>
      <c r="EUM88" s="637"/>
      <c r="EUN88" s="637"/>
      <c r="EUO88" s="637"/>
      <c r="EUP88" s="637"/>
      <c r="EUQ88" s="637"/>
      <c r="EUR88" s="637"/>
      <c r="EUS88" s="637"/>
      <c r="EUT88" s="637"/>
      <c r="EUU88" s="637"/>
      <c r="EUV88" s="637"/>
      <c r="EUW88" s="637"/>
      <c r="EUX88" s="637"/>
      <c r="EUY88" s="637"/>
      <c r="EUZ88" s="637"/>
      <c r="EVA88" s="637"/>
      <c r="EVB88" s="637"/>
      <c r="EVC88" s="637"/>
      <c r="EVD88" s="637"/>
      <c r="EVE88" s="637"/>
      <c r="EVF88" s="637"/>
      <c r="EVG88" s="637"/>
      <c r="EVH88" s="637"/>
      <c r="EVI88" s="637"/>
      <c r="EVJ88" s="637"/>
      <c r="EVK88" s="637"/>
      <c r="EVL88" s="637"/>
      <c r="EVM88" s="637"/>
      <c r="EVN88" s="637"/>
      <c r="EVO88" s="637"/>
      <c r="EVP88" s="637"/>
      <c r="EVQ88" s="637"/>
      <c r="EVR88" s="637"/>
      <c r="EVS88" s="637"/>
      <c r="EVT88" s="637"/>
      <c r="EVU88" s="637"/>
      <c r="EVV88" s="637"/>
      <c r="EVW88" s="637"/>
      <c r="EVX88" s="637"/>
      <c r="EVY88" s="637"/>
      <c r="EVZ88" s="637"/>
      <c r="EWA88" s="637"/>
      <c r="EWB88" s="637"/>
      <c r="EWC88" s="637"/>
      <c r="EWD88" s="637"/>
      <c r="EWE88" s="637"/>
      <c r="EWF88" s="637"/>
      <c r="EWG88" s="637"/>
      <c r="EWH88" s="637"/>
      <c r="EWI88" s="637"/>
      <c r="EWJ88" s="637"/>
      <c r="EWK88" s="637"/>
      <c r="EWL88" s="637"/>
      <c r="EWM88" s="637"/>
      <c r="EWN88" s="637"/>
      <c r="EWO88" s="637"/>
      <c r="EWP88" s="637"/>
      <c r="EWQ88" s="637"/>
      <c r="EWR88" s="637"/>
      <c r="EWS88" s="637"/>
      <c r="EWT88" s="637"/>
      <c r="EWU88" s="637"/>
      <c r="EWV88" s="637"/>
      <c r="EWW88" s="637"/>
      <c r="EWX88" s="637"/>
      <c r="EWY88" s="637"/>
      <c r="EWZ88" s="637"/>
      <c r="EXA88" s="637"/>
      <c r="EXB88" s="637"/>
      <c r="EXC88" s="637"/>
      <c r="EXD88" s="637"/>
      <c r="EXE88" s="637"/>
      <c r="EXF88" s="637"/>
      <c r="EXG88" s="637"/>
      <c r="EXH88" s="637"/>
      <c r="EXI88" s="637"/>
      <c r="EXJ88" s="637"/>
      <c r="EXK88" s="637"/>
      <c r="EXL88" s="637"/>
      <c r="EXM88" s="637"/>
      <c r="EXN88" s="637"/>
      <c r="EXO88" s="637"/>
      <c r="EXP88" s="637"/>
      <c r="EXQ88" s="637"/>
      <c r="EXR88" s="637"/>
      <c r="EXS88" s="637"/>
      <c r="EXT88" s="637"/>
      <c r="EXU88" s="637"/>
      <c r="EXV88" s="637"/>
      <c r="EXW88" s="637"/>
      <c r="EXX88" s="637"/>
      <c r="EXY88" s="637"/>
      <c r="EXZ88" s="637"/>
      <c r="EYA88" s="637"/>
      <c r="EYB88" s="637"/>
      <c r="EYC88" s="637"/>
      <c r="EYD88" s="637"/>
      <c r="EYE88" s="637"/>
      <c r="EYF88" s="637"/>
      <c r="EYG88" s="637"/>
      <c r="EYH88" s="637"/>
      <c r="EYI88" s="637"/>
      <c r="EYJ88" s="637"/>
      <c r="EYK88" s="637"/>
      <c r="EYL88" s="637"/>
      <c r="EYM88" s="637"/>
      <c r="EYN88" s="637"/>
      <c r="EYO88" s="637"/>
      <c r="EYP88" s="637"/>
      <c r="EYQ88" s="637"/>
      <c r="EYR88" s="637"/>
      <c r="EYS88" s="637"/>
      <c r="EYT88" s="637"/>
      <c r="EYU88" s="637"/>
      <c r="EYV88" s="637"/>
      <c r="EYW88" s="637"/>
      <c r="EYX88" s="637"/>
      <c r="EYY88" s="637"/>
      <c r="EYZ88" s="637"/>
      <c r="EZA88" s="637"/>
      <c r="EZB88" s="637"/>
      <c r="EZC88" s="637"/>
      <c r="EZD88" s="637"/>
      <c r="EZE88" s="637"/>
      <c r="EZF88" s="637"/>
      <c r="EZG88" s="637"/>
      <c r="EZH88" s="637"/>
      <c r="EZI88" s="637"/>
      <c r="EZJ88" s="637"/>
      <c r="EZK88" s="637"/>
      <c r="EZL88" s="637"/>
      <c r="EZM88" s="637"/>
      <c r="EZN88" s="637"/>
      <c r="EZO88" s="637"/>
      <c r="EZP88" s="637"/>
      <c r="EZQ88" s="637"/>
      <c r="EZR88" s="637"/>
      <c r="EZS88" s="637"/>
      <c r="EZT88" s="637"/>
      <c r="EZU88" s="637"/>
      <c r="EZV88" s="637"/>
      <c r="EZW88" s="637"/>
      <c r="EZX88" s="637"/>
      <c r="EZY88" s="637"/>
      <c r="EZZ88" s="637"/>
      <c r="FAA88" s="637"/>
      <c r="FAB88" s="637"/>
      <c r="FAC88" s="637"/>
      <c r="FAD88" s="637"/>
      <c r="FAE88" s="637"/>
      <c r="FAF88" s="637"/>
      <c r="FAG88" s="637"/>
      <c r="FAH88" s="637"/>
      <c r="FAI88" s="637"/>
      <c r="FAJ88" s="637"/>
      <c r="FAK88" s="637"/>
      <c r="FAL88" s="637"/>
      <c r="FAM88" s="637"/>
      <c r="FAN88" s="637"/>
      <c r="FAO88" s="637"/>
      <c r="FAP88" s="637"/>
      <c r="FAQ88" s="637"/>
      <c r="FAR88" s="637"/>
      <c r="FAS88" s="637"/>
      <c r="FAT88" s="637"/>
      <c r="FAU88" s="637"/>
      <c r="FAV88" s="637"/>
      <c r="FAW88" s="637"/>
      <c r="FAX88" s="637"/>
      <c r="FAY88" s="637"/>
      <c r="FAZ88" s="637"/>
      <c r="FBA88" s="637"/>
      <c r="FBB88" s="637"/>
      <c r="FBC88" s="637"/>
      <c r="FBD88" s="637"/>
      <c r="FBE88" s="637"/>
      <c r="FBF88" s="637"/>
      <c r="FBG88" s="637"/>
      <c r="FBH88" s="637"/>
      <c r="FBI88" s="637"/>
      <c r="FBJ88" s="637"/>
      <c r="FBK88" s="637"/>
      <c r="FBL88" s="637"/>
      <c r="FBM88" s="637"/>
      <c r="FBN88" s="637"/>
      <c r="FBO88" s="637"/>
      <c r="FBP88" s="637"/>
      <c r="FBQ88" s="637"/>
      <c r="FBR88" s="637"/>
      <c r="FBS88" s="637"/>
      <c r="FBT88" s="637"/>
      <c r="FBU88" s="637"/>
      <c r="FBV88" s="637"/>
      <c r="FBW88" s="637"/>
      <c r="FBX88" s="637"/>
      <c r="FBY88" s="637"/>
      <c r="FBZ88" s="637"/>
      <c r="FCA88" s="637"/>
      <c r="FCB88" s="637"/>
      <c r="FCC88" s="637"/>
      <c r="FCD88" s="637"/>
      <c r="FCE88" s="637"/>
      <c r="FCF88" s="637"/>
      <c r="FCG88" s="637"/>
      <c r="FCH88" s="637"/>
      <c r="FCI88" s="637"/>
      <c r="FCJ88" s="637"/>
      <c r="FCK88" s="637"/>
      <c r="FCL88" s="637"/>
      <c r="FCM88" s="637"/>
      <c r="FCN88" s="637"/>
      <c r="FCO88" s="637"/>
      <c r="FCP88" s="637"/>
      <c r="FCQ88" s="637"/>
      <c r="FCR88" s="637"/>
      <c r="FCS88" s="637"/>
      <c r="FCT88" s="637"/>
      <c r="FCU88" s="637"/>
      <c r="FCV88" s="637"/>
      <c r="FCW88" s="637"/>
      <c r="FCX88" s="637"/>
      <c r="FCY88" s="637"/>
      <c r="FCZ88" s="637"/>
      <c r="FDA88" s="637"/>
      <c r="FDB88" s="637"/>
      <c r="FDC88" s="637"/>
      <c r="FDD88" s="637"/>
      <c r="FDE88" s="637"/>
      <c r="FDF88" s="637"/>
      <c r="FDG88" s="637"/>
      <c r="FDH88" s="637"/>
      <c r="FDI88" s="637"/>
      <c r="FDJ88" s="637"/>
      <c r="FDK88" s="637"/>
      <c r="FDL88" s="637"/>
      <c r="FDM88" s="637"/>
      <c r="FDN88" s="637"/>
      <c r="FDO88" s="637"/>
      <c r="FDP88" s="637"/>
      <c r="FDQ88" s="637"/>
      <c r="FDR88" s="637"/>
      <c r="FDS88" s="637"/>
      <c r="FDT88" s="637"/>
      <c r="FDU88" s="637"/>
      <c r="FDV88" s="637"/>
      <c r="FDW88" s="637"/>
      <c r="FDX88" s="637"/>
      <c r="FDY88" s="637"/>
      <c r="FDZ88" s="637"/>
      <c r="FEA88" s="637"/>
      <c r="FEB88" s="637"/>
      <c r="FEC88" s="637"/>
      <c r="FED88" s="637"/>
      <c r="FEE88" s="637"/>
      <c r="FEF88" s="637"/>
      <c r="FEG88" s="637"/>
      <c r="FEH88" s="637"/>
      <c r="FEI88" s="637"/>
      <c r="FEJ88" s="637"/>
      <c r="FEK88" s="637"/>
      <c r="FEL88" s="637"/>
      <c r="FEM88" s="637"/>
      <c r="FEN88" s="637"/>
      <c r="FEO88" s="637"/>
      <c r="FEP88" s="637"/>
      <c r="FEQ88" s="637"/>
      <c r="FER88" s="637"/>
      <c r="FES88" s="637"/>
      <c r="FET88" s="637"/>
      <c r="FEU88" s="637"/>
      <c r="FEV88" s="637"/>
      <c r="FEW88" s="637"/>
      <c r="FEX88" s="637"/>
      <c r="FEY88" s="637"/>
      <c r="FEZ88" s="637"/>
      <c r="FFA88" s="637"/>
      <c r="FFB88" s="637"/>
      <c r="FFC88" s="637"/>
      <c r="FFD88" s="637"/>
      <c r="FFE88" s="637"/>
      <c r="FFF88" s="637"/>
      <c r="FFG88" s="637"/>
      <c r="FFH88" s="637"/>
      <c r="FFI88" s="637"/>
      <c r="FFJ88" s="637"/>
      <c r="FFK88" s="637"/>
      <c r="FFL88" s="637"/>
      <c r="FFM88" s="637"/>
      <c r="FFN88" s="637"/>
      <c r="FFO88" s="637"/>
      <c r="FFP88" s="637"/>
      <c r="FFQ88" s="637"/>
      <c r="FFR88" s="637"/>
      <c r="FFS88" s="637"/>
      <c r="FFT88" s="637"/>
      <c r="FFU88" s="637"/>
      <c r="FFV88" s="637"/>
      <c r="FFW88" s="637"/>
      <c r="FFX88" s="637"/>
      <c r="FFY88" s="637"/>
      <c r="FFZ88" s="637"/>
      <c r="FGA88" s="637"/>
      <c r="FGB88" s="637"/>
      <c r="FGC88" s="637"/>
      <c r="FGD88" s="637"/>
      <c r="FGE88" s="637"/>
      <c r="FGF88" s="637"/>
      <c r="FGG88" s="637"/>
      <c r="FGH88" s="637"/>
      <c r="FGI88" s="637"/>
      <c r="FGJ88" s="637"/>
      <c r="FGK88" s="637"/>
      <c r="FGL88" s="637"/>
      <c r="FGM88" s="637"/>
      <c r="FGN88" s="637"/>
      <c r="FGO88" s="637"/>
      <c r="FGP88" s="637"/>
      <c r="FGQ88" s="637"/>
      <c r="FGR88" s="637"/>
      <c r="FGS88" s="637"/>
      <c r="FGT88" s="637"/>
      <c r="FGU88" s="637"/>
      <c r="FGV88" s="637"/>
      <c r="FGW88" s="637"/>
      <c r="FGX88" s="637"/>
      <c r="FGY88" s="637"/>
      <c r="FGZ88" s="637"/>
      <c r="FHA88" s="637"/>
      <c r="FHB88" s="637"/>
      <c r="FHC88" s="637"/>
      <c r="FHD88" s="637"/>
      <c r="FHE88" s="637"/>
      <c r="FHF88" s="637"/>
      <c r="FHG88" s="637"/>
      <c r="FHH88" s="637"/>
      <c r="FHI88" s="637"/>
      <c r="FHJ88" s="637"/>
      <c r="FHK88" s="637"/>
      <c r="FHL88" s="637"/>
      <c r="FHM88" s="637"/>
      <c r="FHN88" s="637"/>
      <c r="FHO88" s="637"/>
      <c r="FHP88" s="637"/>
      <c r="FHQ88" s="637"/>
      <c r="FHR88" s="637"/>
      <c r="FHS88" s="637"/>
      <c r="FHT88" s="637"/>
      <c r="FHU88" s="637"/>
      <c r="FHV88" s="637"/>
      <c r="FHW88" s="637"/>
      <c r="FHX88" s="637"/>
      <c r="FHY88" s="637"/>
      <c r="FHZ88" s="637"/>
      <c r="FIA88" s="637"/>
      <c r="FIB88" s="637"/>
      <c r="FIC88" s="637"/>
      <c r="FID88" s="637"/>
      <c r="FIE88" s="637"/>
      <c r="FIF88" s="637"/>
      <c r="FIG88" s="637"/>
      <c r="FIH88" s="637"/>
      <c r="FII88" s="637"/>
      <c r="FIJ88" s="637"/>
      <c r="FIK88" s="637"/>
      <c r="FIL88" s="637"/>
      <c r="FIM88" s="637"/>
      <c r="FIN88" s="637"/>
      <c r="FIO88" s="637"/>
      <c r="FIP88" s="637"/>
      <c r="FIQ88" s="637"/>
      <c r="FIR88" s="637"/>
      <c r="FIS88" s="637"/>
      <c r="FIT88" s="637"/>
      <c r="FIU88" s="637"/>
      <c r="FIV88" s="637"/>
      <c r="FIW88" s="637"/>
      <c r="FIX88" s="637"/>
      <c r="FIY88" s="637"/>
      <c r="FIZ88" s="637"/>
      <c r="FJA88" s="637"/>
      <c r="FJB88" s="637"/>
      <c r="FJC88" s="637"/>
      <c r="FJD88" s="637"/>
      <c r="FJE88" s="637"/>
      <c r="FJF88" s="637"/>
      <c r="FJG88" s="637"/>
      <c r="FJH88" s="637"/>
      <c r="FJI88" s="637"/>
      <c r="FJJ88" s="637"/>
      <c r="FJK88" s="637"/>
      <c r="FJL88" s="637"/>
      <c r="FJM88" s="637"/>
      <c r="FJN88" s="637"/>
      <c r="FJO88" s="637"/>
      <c r="FJP88" s="637"/>
      <c r="FJQ88" s="637"/>
      <c r="FJR88" s="637"/>
      <c r="FJS88" s="637"/>
      <c r="FJT88" s="637"/>
      <c r="FJU88" s="637"/>
      <c r="FJV88" s="637"/>
      <c r="FJW88" s="637"/>
      <c r="FJX88" s="637"/>
      <c r="FJY88" s="637"/>
      <c r="FJZ88" s="637"/>
      <c r="FKA88" s="637"/>
      <c r="FKB88" s="637"/>
      <c r="FKC88" s="637"/>
      <c r="FKD88" s="637"/>
      <c r="FKE88" s="637"/>
      <c r="FKF88" s="637"/>
      <c r="FKG88" s="637"/>
      <c r="FKH88" s="637"/>
      <c r="FKI88" s="637"/>
      <c r="FKJ88" s="637"/>
      <c r="FKK88" s="637"/>
      <c r="FKL88" s="637"/>
      <c r="FKM88" s="637"/>
      <c r="FKN88" s="637"/>
      <c r="FKO88" s="637"/>
      <c r="FKP88" s="637"/>
      <c r="FKQ88" s="637"/>
      <c r="FKR88" s="637"/>
      <c r="FKS88" s="637"/>
      <c r="FKT88" s="637"/>
      <c r="FKU88" s="637"/>
      <c r="FKV88" s="637"/>
      <c r="FKW88" s="637"/>
      <c r="FKX88" s="637"/>
      <c r="FKY88" s="637"/>
      <c r="FKZ88" s="637"/>
      <c r="FLA88" s="637"/>
      <c r="FLB88" s="637"/>
      <c r="FLC88" s="637"/>
      <c r="FLD88" s="637"/>
      <c r="FLE88" s="637"/>
      <c r="FLF88" s="637"/>
      <c r="FLG88" s="637"/>
      <c r="FLH88" s="637"/>
      <c r="FLI88" s="637"/>
      <c r="FLJ88" s="637"/>
      <c r="FLK88" s="637"/>
      <c r="FLL88" s="637"/>
      <c r="FLM88" s="637"/>
      <c r="FLN88" s="637"/>
      <c r="FLO88" s="637"/>
      <c r="FLP88" s="637"/>
      <c r="FLQ88" s="637"/>
      <c r="FLR88" s="637"/>
      <c r="FLS88" s="637"/>
      <c r="FLT88" s="637"/>
      <c r="FLU88" s="637"/>
      <c r="FLV88" s="637"/>
      <c r="FLW88" s="637"/>
      <c r="FLX88" s="637"/>
      <c r="FLY88" s="637"/>
      <c r="FLZ88" s="637"/>
      <c r="FMA88" s="637"/>
      <c r="FMB88" s="637"/>
      <c r="FMC88" s="637"/>
      <c r="FMD88" s="637"/>
      <c r="FME88" s="637"/>
      <c r="FMF88" s="637"/>
      <c r="FMG88" s="637"/>
      <c r="FMH88" s="637"/>
      <c r="FMI88" s="637"/>
      <c r="FMJ88" s="637"/>
      <c r="FMK88" s="637"/>
      <c r="FML88" s="637"/>
      <c r="FMM88" s="637"/>
      <c r="FMN88" s="637"/>
      <c r="FMO88" s="637"/>
      <c r="FMP88" s="637"/>
      <c r="FMQ88" s="637"/>
      <c r="FMR88" s="637"/>
      <c r="FMS88" s="637"/>
      <c r="FMT88" s="637"/>
      <c r="FMU88" s="637"/>
      <c r="FMV88" s="637"/>
      <c r="FMW88" s="637"/>
      <c r="FMX88" s="637"/>
      <c r="FMY88" s="637"/>
      <c r="FMZ88" s="637"/>
      <c r="FNA88" s="637"/>
      <c r="FNB88" s="637"/>
      <c r="FNC88" s="637"/>
      <c r="FND88" s="637"/>
      <c r="FNE88" s="637"/>
      <c r="FNF88" s="637"/>
      <c r="FNG88" s="637"/>
      <c r="FNH88" s="637"/>
      <c r="FNI88" s="637"/>
      <c r="FNJ88" s="637"/>
      <c r="FNK88" s="637"/>
      <c r="FNL88" s="637"/>
      <c r="FNM88" s="637"/>
      <c r="FNN88" s="637"/>
      <c r="FNO88" s="637"/>
      <c r="FNP88" s="637"/>
      <c r="FNQ88" s="637"/>
      <c r="FNR88" s="637"/>
      <c r="FNS88" s="637"/>
      <c r="FNT88" s="637"/>
      <c r="FNU88" s="637"/>
      <c r="FNV88" s="637"/>
      <c r="FNW88" s="637"/>
      <c r="FNX88" s="637"/>
      <c r="FNY88" s="637"/>
      <c r="FNZ88" s="637"/>
      <c r="FOA88" s="637"/>
      <c r="FOB88" s="637"/>
      <c r="FOC88" s="637"/>
      <c r="FOD88" s="637"/>
      <c r="FOE88" s="637"/>
      <c r="FOF88" s="637"/>
      <c r="FOG88" s="637"/>
      <c r="FOH88" s="637"/>
      <c r="FOI88" s="637"/>
      <c r="FOJ88" s="637"/>
      <c r="FOK88" s="637"/>
      <c r="FOL88" s="637"/>
      <c r="FOM88" s="637"/>
      <c r="FON88" s="637"/>
      <c r="FOO88" s="637"/>
      <c r="FOP88" s="637"/>
      <c r="FOQ88" s="637"/>
      <c r="FOR88" s="637"/>
      <c r="FOS88" s="637"/>
      <c r="FOT88" s="637"/>
      <c r="FOU88" s="637"/>
      <c r="FOV88" s="637"/>
      <c r="FOW88" s="637"/>
      <c r="FOX88" s="637"/>
      <c r="FOY88" s="637"/>
      <c r="FOZ88" s="637"/>
      <c r="FPA88" s="637"/>
      <c r="FPB88" s="637"/>
      <c r="FPC88" s="637"/>
      <c r="FPD88" s="637"/>
      <c r="FPE88" s="637"/>
      <c r="FPF88" s="637"/>
      <c r="FPG88" s="637"/>
      <c r="FPH88" s="637"/>
      <c r="FPI88" s="637"/>
      <c r="FPJ88" s="637"/>
      <c r="FPK88" s="637"/>
      <c r="FPL88" s="637"/>
      <c r="FPM88" s="637"/>
      <c r="FPN88" s="637"/>
      <c r="FPO88" s="637"/>
      <c r="FPP88" s="637"/>
      <c r="FPQ88" s="637"/>
      <c r="FPR88" s="637"/>
      <c r="FPS88" s="637"/>
      <c r="FPT88" s="637"/>
      <c r="FPU88" s="637"/>
      <c r="FPV88" s="637"/>
      <c r="FPW88" s="637"/>
      <c r="FPX88" s="637"/>
      <c r="FPY88" s="637"/>
      <c r="FPZ88" s="637"/>
      <c r="FQA88" s="637"/>
      <c r="FQB88" s="637"/>
      <c r="FQC88" s="637"/>
      <c r="FQD88" s="637"/>
      <c r="FQE88" s="637"/>
      <c r="FQF88" s="637"/>
      <c r="FQG88" s="637"/>
      <c r="FQH88" s="637"/>
      <c r="FQI88" s="637"/>
      <c r="FQJ88" s="637"/>
      <c r="FQK88" s="637"/>
      <c r="FQL88" s="637"/>
      <c r="FQM88" s="637"/>
      <c r="FQN88" s="637"/>
      <c r="FQO88" s="637"/>
      <c r="FQP88" s="637"/>
      <c r="FQQ88" s="637"/>
      <c r="FQR88" s="637"/>
      <c r="FQS88" s="637"/>
      <c r="FQT88" s="637"/>
      <c r="FQU88" s="637"/>
      <c r="FQV88" s="637"/>
      <c r="FQW88" s="637"/>
      <c r="FQX88" s="637"/>
      <c r="FQY88" s="637"/>
      <c r="FQZ88" s="637"/>
      <c r="FRA88" s="637"/>
      <c r="FRB88" s="637"/>
      <c r="FRC88" s="637"/>
      <c r="FRD88" s="637"/>
      <c r="FRE88" s="637"/>
      <c r="FRF88" s="637"/>
      <c r="FRG88" s="637"/>
      <c r="FRH88" s="637"/>
      <c r="FRI88" s="637"/>
      <c r="FRJ88" s="637"/>
      <c r="FRK88" s="637"/>
      <c r="FRL88" s="637"/>
      <c r="FRM88" s="637"/>
      <c r="FRN88" s="637"/>
      <c r="FRO88" s="637"/>
      <c r="FRP88" s="637"/>
      <c r="FRQ88" s="637"/>
      <c r="FRR88" s="637"/>
      <c r="FRS88" s="637"/>
      <c r="FRT88" s="637"/>
      <c r="FRU88" s="637"/>
      <c r="FRV88" s="637"/>
      <c r="FRW88" s="637"/>
      <c r="FRX88" s="637"/>
      <c r="FRY88" s="637"/>
      <c r="FRZ88" s="637"/>
      <c r="FSA88" s="637"/>
      <c r="FSB88" s="637"/>
      <c r="FSC88" s="637"/>
      <c r="FSD88" s="637"/>
      <c r="FSE88" s="637"/>
      <c r="FSF88" s="637"/>
      <c r="FSG88" s="637"/>
      <c r="FSH88" s="637"/>
      <c r="FSI88" s="637"/>
      <c r="FSJ88" s="637"/>
      <c r="FSK88" s="637"/>
      <c r="FSL88" s="637"/>
      <c r="FSM88" s="637"/>
      <c r="FSN88" s="637"/>
      <c r="FSO88" s="637"/>
      <c r="FSP88" s="637"/>
      <c r="FSQ88" s="637"/>
      <c r="FSR88" s="637"/>
      <c r="FSS88" s="637"/>
      <c r="FST88" s="637"/>
      <c r="FSU88" s="637"/>
      <c r="FSV88" s="637"/>
      <c r="FSW88" s="637"/>
      <c r="FSX88" s="637"/>
      <c r="FSY88" s="637"/>
      <c r="FSZ88" s="637"/>
      <c r="FTA88" s="637"/>
      <c r="FTB88" s="637"/>
      <c r="FTC88" s="637"/>
      <c r="FTD88" s="637"/>
      <c r="FTE88" s="637"/>
      <c r="FTF88" s="637"/>
      <c r="FTG88" s="637"/>
      <c r="FTH88" s="637"/>
      <c r="FTI88" s="637"/>
      <c r="FTJ88" s="637"/>
      <c r="FTK88" s="637"/>
      <c r="FTL88" s="637"/>
      <c r="FTM88" s="637"/>
      <c r="FTN88" s="637"/>
      <c r="FTO88" s="637"/>
      <c r="FTP88" s="637"/>
      <c r="FTQ88" s="637"/>
      <c r="FTR88" s="637"/>
      <c r="FTS88" s="637"/>
      <c r="FTT88" s="637"/>
      <c r="FTU88" s="637"/>
      <c r="FTV88" s="637"/>
      <c r="FTW88" s="637"/>
      <c r="FTX88" s="637"/>
      <c r="FTY88" s="637"/>
      <c r="FTZ88" s="637"/>
      <c r="FUA88" s="637"/>
      <c r="FUB88" s="637"/>
      <c r="FUC88" s="637"/>
      <c r="FUD88" s="637"/>
      <c r="FUE88" s="637"/>
      <c r="FUF88" s="637"/>
      <c r="FUG88" s="637"/>
      <c r="FUH88" s="637"/>
      <c r="FUI88" s="637"/>
      <c r="FUJ88" s="637"/>
      <c r="FUK88" s="637"/>
      <c r="FUL88" s="637"/>
      <c r="FUM88" s="637"/>
      <c r="FUN88" s="637"/>
      <c r="FUO88" s="637"/>
      <c r="FUP88" s="637"/>
      <c r="FUQ88" s="637"/>
      <c r="FUR88" s="637"/>
      <c r="FUS88" s="637"/>
      <c r="FUT88" s="637"/>
      <c r="FUU88" s="637"/>
      <c r="FUV88" s="637"/>
      <c r="FUW88" s="637"/>
      <c r="FUX88" s="637"/>
      <c r="FUY88" s="637"/>
      <c r="FUZ88" s="637"/>
      <c r="FVA88" s="637"/>
      <c r="FVB88" s="637"/>
      <c r="FVC88" s="637"/>
      <c r="FVD88" s="637"/>
      <c r="FVE88" s="637"/>
      <c r="FVF88" s="637"/>
      <c r="FVG88" s="637"/>
      <c r="FVH88" s="637"/>
      <c r="FVI88" s="637"/>
      <c r="FVJ88" s="637"/>
      <c r="FVK88" s="637"/>
      <c r="FVL88" s="637"/>
      <c r="FVM88" s="637"/>
      <c r="FVN88" s="637"/>
      <c r="FVO88" s="637"/>
      <c r="FVP88" s="637"/>
      <c r="FVQ88" s="637"/>
      <c r="FVR88" s="637"/>
      <c r="FVS88" s="637"/>
      <c r="FVT88" s="637"/>
      <c r="FVU88" s="637"/>
      <c r="FVV88" s="637"/>
      <c r="FVW88" s="637"/>
      <c r="FVX88" s="637"/>
      <c r="FVY88" s="637"/>
      <c r="FVZ88" s="637"/>
      <c r="FWA88" s="637"/>
      <c r="FWB88" s="637"/>
      <c r="FWC88" s="637"/>
      <c r="FWD88" s="637"/>
      <c r="FWE88" s="637"/>
      <c r="FWF88" s="637"/>
      <c r="FWG88" s="637"/>
      <c r="FWH88" s="637"/>
      <c r="FWI88" s="637"/>
      <c r="FWJ88" s="637"/>
      <c r="FWK88" s="637"/>
      <c r="FWL88" s="637"/>
      <c r="FWM88" s="637"/>
      <c r="FWN88" s="637"/>
      <c r="FWO88" s="637"/>
      <c r="FWP88" s="637"/>
      <c r="FWQ88" s="637"/>
      <c r="FWR88" s="637"/>
      <c r="FWS88" s="637"/>
      <c r="FWT88" s="637"/>
      <c r="FWU88" s="637"/>
      <c r="FWV88" s="637"/>
      <c r="FWW88" s="637"/>
      <c r="FWX88" s="637"/>
      <c r="FWY88" s="637"/>
      <c r="FWZ88" s="637"/>
      <c r="FXA88" s="637"/>
      <c r="FXB88" s="637"/>
      <c r="FXC88" s="637"/>
      <c r="FXD88" s="637"/>
      <c r="FXE88" s="637"/>
      <c r="FXF88" s="637"/>
      <c r="FXG88" s="637"/>
      <c r="FXH88" s="637"/>
      <c r="FXI88" s="637"/>
      <c r="FXJ88" s="637"/>
      <c r="FXK88" s="637"/>
      <c r="FXL88" s="637"/>
      <c r="FXM88" s="637"/>
      <c r="FXN88" s="637"/>
      <c r="FXO88" s="637"/>
      <c r="FXP88" s="637"/>
      <c r="FXQ88" s="637"/>
      <c r="FXR88" s="637"/>
      <c r="FXS88" s="637"/>
      <c r="FXT88" s="637"/>
      <c r="FXU88" s="637"/>
      <c r="FXV88" s="637"/>
      <c r="FXW88" s="637"/>
      <c r="FXX88" s="637"/>
      <c r="FXY88" s="637"/>
      <c r="FXZ88" s="637"/>
      <c r="FYA88" s="637"/>
      <c r="FYB88" s="637"/>
      <c r="FYC88" s="637"/>
      <c r="FYD88" s="637"/>
      <c r="FYE88" s="637"/>
      <c r="FYF88" s="637"/>
      <c r="FYG88" s="637"/>
      <c r="FYH88" s="637"/>
      <c r="FYI88" s="637"/>
      <c r="FYJ88" s="637"/>
      <c r="FYK88" s="637"/>
      <c r="FYL88" s="637"/>
      <c r="FYM88" s="637"/>
      <c r="FYN88" s="637"/>
      <c r="FYO88" s="637"/>
      <c r="FYP88" s="637"/>
      <c r="FYQ88" s="637"/>
      <c r="FYR88" s="637"/>
      <c r="FYS88" s="637"/>
      <c r="FYT88" s="637"/>
      <c r="FYU88" s="637"/>
      <c r="FYV88" s="637"/>
      <c r="FYW88" s="637"/>
      <c r="FYX88" s="637"/>
      <c r="FYY88" s="637"/>
      <c r="FYZ88" s="637"/>
      <c r="FZA88" s="637"/>
      <c r="FZB88" s="637"/>
      <c r="FZC88" s="637"/>
      <c r="FZD88" s="637"/>
      <c r="FZE88" s="637"/>
      <c r="FZF88" s="637"/>
      <c r="FZG88" s="637"/>
      <c r="FZH88" s="637"/>
      <c r="FZI88" s="637"/>
      <c r="FZJ88" s="637"/>
      <c r="FZK88" s="637"/>
      <c r="FZL88" s="637"/>
      <c r="FZM88" s="637"/>
      <c r="FZN88" s="637"/>
      <c r="FZO88" s="637"/>
      <c r="FZP88" s="637"/>
      <c r="FZQ88" s="637"/>
      <c r="FZR88" s="637"/>
      <c r="FZS88" s="637"/>
      <c r="FZT88" s="637"/>
      <c r="FZU88" s="637"/>
      <c r="FZV88" s="637"/>
      <c r="FZW88" s="637"/>
      <c r="FZX88" s="637"/>
      <c r="FZY88" s="637"/>
      <c r="FZZ88" s="637"/>
      <c r="GAA88" s="637"/>
      <c r="GAB88" s="637"/>
      <c r="GAC88" s="637"/>
      <c r="GAD88" s="637"/>
      <c r="GAE88" s="637"/>
      <c r="GAF88" s="637"/>
      <c r="GAG88" s="637"/>
      <c r="GAH88" s="637"/>
      <c r="GAI88" s="637"/>
      <c r="GAJ88" s="637"/>
      <c r="GAK88" s="637"/>
      <c r="GAL88" s="637"/>
      <c r="GAM88" s="637"/>
      <c r="GAN88" s="637"/>
      <c r="GAO88" s="637"/>
      <c r="GAP88" s="637"/>
      <c r="GAQ88" s="637"/>
      <c r="GAR88" s="637"/>
      <c r="GAS88" s="637"/>
      <c r="GAT88" s="637"/>
      <c r="GAU88" s="637"/>
      <c r="GAV88" s="637"/>
      <c r="GAW88" s="637"/>
      <c r="GAX88" s="637"/>
      <c r="GAY88" s="637"/>
      <c r="GAZ88" s="637"/>
      <c r="GBA88" s="637"/>
      <c r="GBB88" s="637"/>
      <c r="GBC88" s="637"/>
      <c r="GBD88" s="637"/>
      <c r="GBE88" s="637"/>
      <c r="GBF88" s="637"/>
      <c r="GBG88" s="637"/>
      <c r="GBH88" s="637"/>
      <c r="GBI88" s="637"/>
      <c r="GBJ88" s="637"/>
      <c r="GBK88" s="637"/>
      <c r="GBL88" s="637"/>
      <c r="GBM88" s="637"/>
      <c r="GBN88" s="637"/>
      <c r="GBO88" s="637"/>
      <c r="GBP88" s="637"/>
      <c r="GBQ88" s="637"/>
      <c r="GBR88" s="637"/>
      <c r="GBS88" s="637"/>
      <c r="GBT88" s="637"/>
      <c r="GBU88" s="637"/>
      <c r="GBV88" s="637"/>
      <c r="GBW88" s="637"/>
      <c r="GBX88" s="637"/>
      <c r="GBY88" s="637"/>
      <c r="GBZ88" s="637"/>
      <c r="GCA88" s="637"/>
      <c r="GCB88" s="637"/>
      <c r="GCC88" s="637"/>
      <c r="GCD88" s="637"/>
      <c r="GCE88" s="637"/>
      <c r="GCF88" s="637"/>
      <c r="GCG88" s="637"/>
      <c r="GCH88" s="637"/>
      <c r="GCI88" s="637"/>
      <c r="GCJ88" s="637"/>
      <c r="GCK88" s="637"/>
      <c r="GCL88" s="637"/>
      <c r="GCM88" s="637"/>
      <c r="GCN88" s="637"/>
      <c r="GCO88" s="637"/>
      <c r="GCP88" s="637"/>
      <c r="GCQ88" s="637"/>
      <c r="GCR88" s="637"/>
      <c r="GCS88" s="637"/>
      <c r="GCT88" s="637"/>
      <c r="GCU88" s="637"/>
      <c r="GCV88" s="637"/>
      <c r="GCW88" s="637"/>
      <c r="GCX88" s="637"/>
      <c r="GCY88" s="637"/>
      <c r="GCZ88" s="637"/>
      <c r="GDA88" s="637"/>
      <c r="GDB88" s="637"/>
      <c r="GDC88" s="637"/>
      <c r="GDD88" s="637"/>
      <c r="GDE88" s="637"/>
      <c r="GDF88" s="637"/>
      <c r="GDG88" s="637"/>
      <c r="GDH88" s="637"/>
      <c r="GDI88" s="637"/>
      <c r="GDJ88" s="637"/>
      <c r="GDK88" s="637"/>
      <c r="GDL88" s="637"/>
      <c r="GDM88" s="637"/>
      <c r="GDN88" s="637"/>
      <c r="GDO88" s="637"/>
      <c r="GDP88" s="637"/>
      <c r="GDQ88" s="637"/>
      <c r="GDR88" s="637"/>
      <c r="GDS88" s="637"/>
      <c r="GDT88" s="637"/>
      <c r="GDU88" s="637"/>
      <c r="GDV88" s="637"/>
      <c r="GDW88" s="637"/>
      <c r="GDX88" s="637"/>
      <c r="GDY88" s="637"/>
      <c r="GDZ88" s="637"/>
      <c r="GEA88" s="637"/>
      <c r="GEB88" s="637"/>
      <c r="GEC88" s="637"/>
      <c r="GED88" s="637"/>
      <c r="GEE88" s="637"/>
      <c r="GEF88" s="637"/>
      <c r="GEG88" s="637"/>
      <c r="GEH88" s="637"/>
      <c r="GEI88" s="637"/>
      <c r="GEJ88" s="637"/>
      <c r="GEK88" s="637"/>
      <c r="GEL88" s="637"/>
      <c r="GEM88" s="637"/>
      <c r="GEN88" s="637"/>
      <c r="GEO88" s="637"/>
      <c r="GEP88" s="637"/>
      <c r="GEQ88" s="637"/>
      <c r="GER88" s="637"/>
      <c r="GES88" s="637"/>
      <c r="GET88" s="637"/>
      <c r="GEU88" s="637"/>
      <c r="GEV88" s="637"/>
      <c r="GEW88" s="637"/>
      <c r="GEX88" s="637"/>
      <c r="GEY88" s="637"/>
      <c r="GEZ88" s="637"/>
      <c r="GFA88" s="637"/>
      <c r="GFB88" s="637"/>
      <c r="GFC88" s="637"/>
      <c r="GFD88" s="637"/>
      <c r="GFE88" s="637"/>
      <c r="GFF88" s="637"/>
      <c r="GFG88" s="637"/>
      <c r="GFH88" s="637"/>
      <c r="GFI88" s="637"/>
      <c r="GFJ88" s="637"/>
      <c r="GFK88" s="637"/>
      <c r="GFL88" s="637"/>
      <c r="GFM88" s="637"/>
      <c r="GFN88" s="637"/>
      <c r="GFO88" s="637"/>
      <c r="GFP88" s="637"/>
      <c r="GFQ88" s="637"/>
      <c r="GFR88" s="637"/>
      <c r="GFS88" s="637"/>
      <c r="GFT88" s="637"/>
      <c r="GFU88" s="637"/>
      <c r="GFV88" s="637"/>
      <c r="GFW88" s="637"/>
      <c r="GFX88" s="637"/>
      <c r="GFY88" s="637"/>
      <c r="GFZ88" s="637"/>
      <c r="GGA88" s="637"/>
      <c r="GGB88" s="637"/>
      <c r="GGC88" s="637"/>
      <c r="GGD88" s="637"/>
      <c r="GGE88" s="637"/>
      <c r="GGF88" s="637"/>
      <c r="GGG88" s="637"/>
      <c r="GGH88" s="637"/>
      <c r="GGI88" s="637"/>
      <c r="GGJ88" s="637"/>
      <c r="GGK88" s="637"/>
      <c r="GGL88" s="637"/>
      <c r="GGM88" s="637"/>
      <c r="GGN88" s="637"/>
      <c r="GGO88" s="637"/>
      <c r="GGP88" s="637"/>
      <c r="GGQ88" s="637"/>
      <c r="GGR88" s="637"/>
      <c r="GGS88" s="637"/>
      <c r="GGT88" s="637"/>
      <c r="GGU88" s="637"/>
      <c r="GGV88" s="637"/>
      <c r="GGW88" s="637"/>
      <c r="GGX88" s="637"/>
      <c r="GGY88" s="637"/>
      <c r="GGZ88" s="637"/>
      <c r="GHA88" s="637"/>
      <c r="GHB88" s="637"/>
      <c r="GHC88" s="637"/>
      <c r="GHD88" s="637"/>
      <c r="GHE88" s="637"/>
      <c r="GHF88" s="637"/>
      <c r="GHG88" s="637"/>
      <c r="GHH88" s="637"/>
      <c r="GHI88" s="637"/>
      <c r="GHJ88" s="637"/>
      <c r="GHK88" s="637"/>
      <c r="GHL88" s="637"/>
      <c r="GHM88" s="637"/>
      <c r="GHN88" s="637"/>
      <c r="GHO88" s="637"/>
      <c r="GHP88" s="637"/>
      <c r="GHQ88" s="637"/>
      <c r="GHR88" s="637"/>
      <c r="GHS88" s="637"/>
      <c r="GHT88" s="637"/>
      <c r="GHU88" s="637"/>
      <c r="GHV88" s="637"/>
      <c r="GHW88" s="637"/>
      <c r="GHX88" s="637"/>
      <c r="GHY88" s="637"/>
      <c r="GHZ88" s="637"/>
      <c r="GIA88" s="637"/>
      <c r="GIB88" s="637"/>
      <c r="GIC88" s="637"/>
      <c r="GID88" s="637"/>
      <c r="GIE88" s="637"/>
      <c r="GIF88" s="637"/>
      <c r="GIG88" s="637"/>
      <c r="GIH88" s="637"/>
      <c r="GII88" s="637"/>
      <c r="GIJ88" s="637"/>
      <c r="GIK88" s="637"/>
      <c r="GIL88" s="637"/>
      <c r="GIM88" s="637"/>
      <c r="GIN88" s="637"/>
      <c r="GIO88" s="637"/>
      <c r="GIP88" s="637"/>
      <c r="GIQ88" s="637"/>
      <c r="GIR88" s="637"/>
      <c r="GIS88" s="637"/>
      <c r="GIT88" s="637"/>
      <c r="GIU88" s="637"/>
      <c r="GIV88" s="637"/>
      <c r="GIW88" s="637"/>
      <c r="GIX88" s="637"/>
      <c r="GIY88" s="637"/>
      <c r="GIZ88" s="637"/>
      <c r="GJA88" s="637"/>
      <c r="GJB88" s="637"/>
      <c r="GJC88" s="637"/>
      <c r="GJD88" s="637"/>
      <c r="GJE88" s="637"/>
      <c r="GJF88" s="637"/>
      <c r="GJG88" s="637"/>
      <c r="GJH88" s="637"/>
      <c r="GJI88" s="637"/>
      <c r="GJJ88" s="637"/>
      <c r="GJK88" s="637"/>
      <c r="GJL88" s="637"/>
      <c r="GJM88" s="637"/>
      <c r="GJN88" s="637"/>
      <c r="GJO88" s="637"/>
      <c r="GJP88" s="637"/>
      <c r="GJQ88" s="637"/>
      <c r="GJR88" s="637"/>
      <c r="GJS88" s="637"/>
      <c r="GJT88" s="637"/>
      <c r="GJU88" s="637"/>
      <c r="GJV88" s="637"/>
      <c r="GJW88" s="637"/>
      <c r="GJX88" s="637"/>
      <c r="GJY88" s="637"/>
      <c r="GJZ88" s="637"/>
      <c r="GKA88" s="637"/>
      <c r="GKB88" s="637"/>
      <c r="GKC88" s="637"/>
      <c r="GKD88" s="637"/>
      <c r="GKE88" s="637"/>
      <c r="GKF88" s="637"/>
      <c r="GKG88" s="637"/>
      <c r="GKH88" s="637"/>
      <c r="GKI88" s="637"/>
      <c r="GKJ88" s="637"/>
      <c r="GKK88" s="637"/>
      <c r="GKL88" s="637"/>
      <c r="GKM88" s="637"/>
      <c r="GKN88" s="637"/>
      <c r="GKO88" s="637"/>
      <c r="GKP88" s="637"/>
      <c r="GKQ88" s="637"/>
      <c r="GKR88" s="637"/>
      <c r="GKS88" s="637"/>
      <c r="GKT88" s="637"/>
      <c r="GKU88" s="637"/>
      <c r="GKV88" s="637"/>
      <c r="GKW88" s="637"/>
      <c r="GKX88" s="637"/>
      <c r="GKY88" s="637"/>
      <c r="GKZ88" s="637"/>
      <c r="GLA88" s="637"/>
      <c r="GLB88" s="637"/>
      <c r="GLC88" s="637"/>
      <c r="GLD88" s="637"/>
      <c r="GLE88" s="637"/>
      <c r="GLF88" s="637"/>
      <c r="GLG88" s="637"/>
      <c r="GLH88" s="637"/>
      <c r="GLI88" s="637"/>
      <c r="GLJ88" s="637"/>
      <c r="GLK88" s="637"/>
      <c r="GLL88" s="637"/>
      <c r="GLM88" s="637"/>
      <c r="GLN88" s="637"/>
      <c r="GLO88" s="637"/>
      <c r="GLP88" s="637"/>
      <c r="GLQ88" s="637"/>
      <c r="GLR88" s="637"/>
      <c r="GLS88" s="637"/>
      <c r="GLT88" s="637"/>
      <c r="GLU88" s="637"/>
      <c r="GLV88" s="637"/>
      <c r="GLW88" s="637"/>
      <c r="GLX88" s="637"/>
      <c r="GLY88" s="637"/>
      <c r="GLZ88" s="637"/>
      <c r="GMA88" s="637"/>
      <c r="GMB88" s="637"/>
      <c r="GMC88" s="637"/>
      <c r="GMD88" s="637"/>
      <c r="GME88" s="637"/>
      <c r="GMF88" s="637"/>
      <c r="GMG88" s="637"/>
      <c r="GMH88" s="637"/>
      <c r="GMI88" s="637"/>
      <c r="GMJ88" s="637"/>
      <c r="GMK88" s="637"/>
      <c r="GML88" s="637"/>
      <c r="GMM88" s="637"/>
      <c r="GMN88" s="637"/>
      <c r="GMO88" s="637"/>
      <c r="GMP88" s="637"/>
      <c r="GMQ88" s="637"/>
      <c r="GMR88" s="637"/>
      <c r="GMS88" s="637"/>
      <c r="GMT88" s="637"/>
      <c r="GMU88" s="637"/>
      <c r="GMV88" s="637"/>
      <c r="GMW88" s="637"/>
      <c r="GMX88" s="637"/>
      <c r="GMY88" s="637"/>
      <c r="GMZ88" s="637"/>
      <c r="GNA88" s="637"/>
      <c r="GNB88" s="637"/>
      <c r="GNC88" s="637"/>
      <c r="GND88" s="637"/>
      <c r="GNE88" s="637"/>
      <c r="GNF88" s="637"/>
      <c r="GNG88" s="637"/>
      <c r="GNH88" s="637"/>
      <c r="GNI88" s="637"/>
      <c r="GNJ88" s="637"/>
      <c r="GNK88" s="637"/>
      <c r="GNL88" s="637"/>
      <c r="GNM88" s="637"/>
      <c r="GNN88" s="637"/>
      <c r="GNO88" s="637"/>
      <c r="GNP88" s="637"/>
      <c r="GNQ88" s="637"/>
      <c r="GNR88" s="637"/>
      <c r="GNS88" s="637"/>
      <c r="GNT88" s="637"/>
      <c r="GNU88" s="637"/>
      <c r="GNV88" s="637"/>
      <c r="GNW88" s="637"/>
      <c r="GNX88" s="637"/>
      <c r="GNY88" s="637"/>
      <c r="GNZ88" s="637"/>
      <c r="GOA88" s="637"/>
      <c r="GOB88" s="637"/>
      <c r="GOC88" s="637"/>
      <c r="GOD88" s="637"/>
      <c r="GOE88" s="637"/>
      <c r="GOF88" s="637"/>
      <c r="GOG88" s="637"/>
      <c r="GOH88" s="637"/>
      <c r="GOI88" s="637"/>
      <c r="GOJ88" s="637"/>
      <c r="GOK88" s="637"/>
      <c r="GOL88" s="637"/>
      <c r="GOM88" s="637"/>
      <c r="GON88" s="637"/>
      <c r="GOO88" s="637"/>
      <c r="GOP88" s="637"/>
      <c r="GOQ88" s="637"/>
      <c r="GOR88" s="637"/>
      <c r="GOS88" s="637"/>
      <c r="GOT88" s="637"/>
      <c r="GOU88" s="637"/>
      <c r="GOV88" s="637"/>
      <c r="GOW88" s="637"/>
      <c r="GOX88" s="637"/>
      <c r="GOY88" s="637"/>
      <c r="GOZ88" s="637"/>
      <c r="GPA88" s="637"/>
      <c r="GPB88" s="637"/>
      <c r="GPC88" s="637"/>
      <c r="GPD88" s="637"/>
      <c r="GPE88" s="637"/>
      <c r="GPF88" s="637"/>
      <c r="GPG88" s="637"/>
      <c r="GPH88" s="637"/>
      <c r="GPI88" s="637"/>
      <c r="GPJ88" s="637"/>
      <c r="GPK88" s="637"/>
      <c r="GPL88" s="637"/>
      <c r="GPM88" s="637"/>
      <c r="GPN88" s="637"/>
      <c r="GPO88" s="637"/>
      <c r="GPP88" s="637"/>
      <c r="GPQ88" s="637"/>
      <c r="GPR88" s="637"/>
      <c r="GPS88" s="637"/>
      <c r="GPT88" s="637"/>
      <c r="GPU88" s="637"/>
      <c r="GPV88" s="637"/>
      <c r="GPW88" s="637"/>
      <c r="GPX88" s="637"/>
      <c r="GPY88" s="637"/>
      <c r="GPZ88" s="637"/>
      <c r="GQA88" s="637"/>
      <c r="GQB88" s="637"/>
      <c r="GQC88" s="637"/>
      <c r="GQD88" s="637"/>
      <c r="GQE88" s="637"/>
      <c r="GQF88" s="637"/>
      <c r="GQG88" s="637"/>
      <c r="GQH88" s="637"/>
      <c r="GQI88" s="637"/>
      <c r="GQJ88" s="637"/>
      <c r="GQK88" s="637"/>
      <c r="GQL88" s="637"/>
      <c r="GQM88" s="637"/>
      <c r="GQN88" s="637"/>
      <c r="GQO88" s="637"/>
      <c r="GQP88" s="637"/>
      <c r="GQQ88" s="637"/>
      <c r="GQR88" s="637"/>
      <c r="GQS88" s="637"/>
      <c r="GQT88" s="637"/>
      <c r="GQU88" s="637"/>
      <c r="GQV88" s="637"/>
      <c r="GQW88" s="637"/>
      <c r="GQX88" s="637"/>
      <c r="GQY88" s="637"/>
      <c r="GQZ88" s="637"/>
      <c r="GRA88" s="637"/>
      <c r="GRB88" s="637"/>
      <c r="GRC88" s="637"/>
      <c r="GRD88" s="637"/>
      <c r="GRE88" s="637"/>
      <c r="GRF88" s="637"/>
      <c r="GRG88" s="637"/>
      <c r="GRH88" s="637"/>
      <c r="GRI88" s="637"/>
      <c r="GRJ88" s="637"/>
      <c r="GRK88" s="637"/>
      <c r="GRL88" s="637"/>
      <c r="GRM88" s="637"/>
      <c r="GRN88" s="637"/>
      <c r="GRO88" s="637"/>
      <c r="GRP88" s="637"/>
      <c r="GRQ88" s="637"/>
      <c r="GRR88" s="637"/>
      <c r="GRS88" s="637"/>
      <c r="GRT88" s="637"/>
      <c r="GRU88" s="637"/>
      <c r="GRV88" s="637"/>
      <c r="GRW88" s="637"/>
      <c r="GRX88" s="637"/>
      <c r="GRY88" s="637"/>
      <c r="GRZ88" s="637"/>
      <c r="GSA88" s="637"/>
      <c r="GSB88" s="637"/>
      <c r="GSC88" s="637"/>
      <c r="GSD88" s="637"/>
      <c r="GSE88" s="637"/>
      <c r="GSF88" s="637"/>
      <c r="GSG88" s="637"/>
      <c r="GSH88" s="637"/>
      <c r="GSI88" s="637"/>
      <c r="GSJ88" s="637"/>
      <c r="GSK88" s="637"/>
      <c r="GSL88" s="637"/>
      <c r="GSM88" s="637"/>
      <c r="GSN88" s="637"/>
      <c r="GSO88" s="637"/>
      <c r="GSP88" s="637"/>
      <c r="GSQ88" s="637"/>
      <c r="GSR88" s="637"/>
      <c r="GSS88" s="637"/>
      <c r="GST88" s="637"/>
      <c r="GSU88" s="637"/>
      <c r="GSV88" s="637"/>
      <c r="GSW88" s="637"/>
      <c r="GSX88" s="637"/>
      <c r="GSY88" s="637"/>
      <c r="GSZ88" s="637"/>
      <c r="GTA88" s="637"/>
      <c r="GTB88" s="637"/>
      <c r="GTC88" s="637"/>
      <c r="GTD88" s="637"/>
      <c r="GTE88" s="637"/>
      <c r="GTF88" s="637"/>
      <c r="GTG88" s="637"/>
      <c r="GTH88" s="637"/>
      <c r="GTI88" s="637"/>
      <c r="GTJ88" s="637"/>
      <c r="GTK88" s="637"/>
      <c r="GTL88" s="637"/>
      <c r="GTM88" s="637"/>
      <c r="GTN88" s="637"/>
      <c r="GTO88" s="637"/>
      <c r="GTP88" s="637"/>
      <c r="GTQ88" s="637"/>
      <c r="GTR88" s="637"/>
      <c r="GTS88" s="637"/>
      <c r="GTT88" s="637"/>
      <c r="GTU88" s="637"/>
      <c r="GTV88" s="637"/>
      <c r="GTW88" s="637"/>
      <c r="GTX88" s="637"/>
      <c r="GTY88" s="637"/>
      <c r="GTZ88" s="637"/>
      <c r="GUA88" s="637"/>
      <c r="GUB88" s="637"/>
      <c r="GUC88" s="637"/>
      <c r="GUD88" s="637"/>
      <c r="GUE88" s="637"/>
      <c r="GUF88" s="637"/>
      <c r="GUG88" s="637"/>
      <c r="GUH88" s="637"/>
      <c r="GUI88" s="637"/>
      <c r="GUJ88" s="637"/>
      <c r="GUK88" s="637"/>
      <c r="GUL88" s="637"/>
      <c r="GUM88" s="637"/>
      <c r="GUN88" s="637"/>
      <c r="GUO88" s="637"/>
      <c r="GUP88" s="637"/>
      <c r="GUQ88" s="637"/>
      <c r="GUR88" s="637"/>
      <c r="GUS88" s="637"/>
      <c r="GUT88" s="637"/>
      <c r="GUU88" s="637"/>
      <c r="GUV88" s="637"/>
      <c r="GUW88" s="637"/>
      <c r="GUX88" s="637"/>
      <c r="GUY88" s="637"/>
      <c r="GUZ88" s="637"/>
      <c r="GVA88" s="637"/>
      <c r="GVB88" s="637"/>
      <c r="GVC88" s="637"/>
      <c r="GVD88" s="637"/>
      <c r="GVE88" s="637"/>
      <c r="GVF88" s="637"/>
      <c r="GVG88" s="637"/>
      <c r="GVH88" s="637"/>
      <c r="GVI88" s="637"/>
      <c r="GVJ88" s="637"/>
      <c r="GVK88" s="637"/>
      <c r="GVL88" s="637"/>
      <c r="GVM88" s="637"/>
      <c r="GVN88" s="637"/>
      <c r="GVO88" s="637"/>
      <c r="GVP88" s="637"/>
      <c r="GVQ88" s="637"/>
      <c r="GVR88" s="637"/>
      <c r="GVS88" s="637"/>
      <c r="GVT88" s="637"/>
      <c r="GVU88" s="637"/>
      <c r="GVV88" s="637"/>
      <c r="GVW88" s="637"/>
      <c r="GVX88" s="637"/>
      <c r="GVY88" s="637"/>
      <c r="GVZ88" s="637"/>
      <c r="GWA88" s="637"/>
      <c r="GWB88" s="637"/>
      <c r="GWC88" s="637"/>
      <c r="GWD88" s="637"/>
      <c r="GWE88" s="637"/>
      <c r="GWF88" s="637"/>
      <c r="GWG88" s="637"/>
      <c r="GWH88" s="637"/>
      <c r="GWI88" s="637"/>
      <c r="GWJ88" s="637"/>
      <c r="GWK88" s="637"/>
      <c r="GWL88" s="637"/>
      <c r="GWM88" s="637"/>
      <c r="GWN88" s="637"/>
      <c r="GWO88" s="637"/>
      <c r="GWP88" s="637"/>
      <c r="GWQ88" s="637"/>
      <c r="GWR88" s="637"/>
      <c r="GWS88" s="637"/>
      <c r="GWT88" s="637"/>
      <c r="GWU88" s="637"/>
      <c r="GWV88" s="637"/>
      <c r="GWW88" s="637"/>
      <c r="GWX88" s="637"/>
      <c r="GWY88" s="637"/>
      <c r="GWZ88" s="637"/>
      <c r="GXA88" s="637"/>
      <c r="GXB88" s="637"/>
      <c r="GXC88" s="637"/>
      <c r="GXD88" s="637"/>
      <c r="GXE88" s="637"/>
      <c r="GXF88" s="637"/>
      <c r="GXG88" s="637"/>
      <c r="GXH88" s="637"/>
      <c r="GXI88" s="637"/>
      <c r="GXJ88" s="637"/>
      <c r="GXK88" s="637"/>
      <c r="GXL88" s="637"/>
      <c r="GXM88" s="637"/>
      <c r="GXN88" s="637"/>
      <c r="GXO88" s="637"/>
      <c r="GXP88" s="637"/>
      <c r="GXQ88" s="637"/>
      <c r="GXR88" s="637"/>
      <c r="GXS88" s="637"/>
      <c r="GXT88" s="637"/>
      <c r="GXU88" s="637"/>
      <c r="GXV88" s="637"/>
      <c r="GXW88" s="637"/>
      <c r="GXX88" s="637"/>
      <c r="GXY88" s="637"/>
      <c r="GXZ88" s="637"/>
      <c r="GYA88" s="637"/>
      <c r="GYB88" s="637"/>
      <c r="GYC88" s="637"/>
      <c r="GYD88" s="637"/>
      <c r="GYE88" s="637"/>
      <c r="GYF88" s="637"/>
      <c r="GYG88" s="637"/>
      <c r="GYH88" s="637"/>
      <c r="GYI88" s="637"/>
      <c r="GYJ88" s="637"/>
      <c r="GYK88" s="637"/>
      <c r="GYL88" s="637"/>
      <c r="GYM88" s="637"/>
      <c r="GYN88" s="637"/>
      <c r="GYO88" s="637"/>
      <c r="GYP88" s="637"/>
      <c r="GYQ88" s="637"/>
      <c r="GYR88" s="637"/>
      <c r="GYS88" s="637"/>
      <c r="GYT88" s="637"/>
      <c r="GYU88" s="637"/>
      <c r="GYV88" s="637"/>
      <c r="GYW88" s="637"/>
      <c r="GYX88" s="637"/>
      <c r="GYY88" s="637"/>
      <c r="GYZ88" s="637"/>
      <c r="GZA88" s="637"/>
      <c r="GZB88" s="637"/>
      <c r="GZC88" s="637"/>
      <c r="GZD88" s="637"/>
      <c r="GZE88" s="637"/>
      <c r="GZF88" s="637"/>
      <c r="GZG88" s="637"/>
      <c r="GZH88" s="637"/>
      <c r="GZI88" s="637"/>
      <c r="GZJ88" s="637"/>
      <c r="GZK88" s="637"/>
      <c r="GZL88" s="637"/>
      <c r="GZM88" s="637"/>
      <c r="GZN88" s="637"/>
      <c r="GZO88" s="637"/>
      <c r="GZP88" s="637"/>
      <c r="GZQ88" s="637"/>
      <c r="GZR88" s="637"/>
      <c r="GZS88" s="637"/>
      <c r="GZT88" s="637"/>
      <c r="GZU88" s="637"/>
      <c r="GZV88" s="637"/>
      <c r="GZW88" s="637"/>
      <c r="GZX88" s="637"/>
      <c r="GZY88" s="637"/>
      <c r="GZZ88" s="637"/>
      <c r="HAA88" s="637"/>
      <c r="HAB88" s="637"/>
      <c r="HAC88" s="637"/>
      <c r="HAD88" s="637"/>
      <c r="HAE88" s="637"/>
      <c r="HAF88" s="637"/>
      <c r="HAG88" s="637"/>
      <c r="HAH88" s="637"/>
      <c r="HAI88" s="637"/>
      <c r="HAJ88" s="637"/>
      <c r="HAK88" s="637"/>
      <c r="HAL88" s="637"/>
      <c r="HAM88" s="637"/>
      <c r="HAN88" s="637"/>
      <c r="HAO88" s="637"/>
      <c r="HAP88" s="637"/>
      <c r="HAQ88" s="637"/>
      <c r="HAR88" s="637"/>
      <c r="HAS88" s="637"/>
      <c r="HAT88" s="637"/>
      <c r="HAU88" s="637"/>
      <c r="HAV88" s="637"/>
      <c r="HAW88" s="637"/>
      <c r="HAX88" s="637"/>
      <c r="HAY88" s="637"/>
      <c r="HAZ88" s="637"/>
      <c r="HBA88" s="637"/>
      <c r="HBB88" s="637"/>
      <c r="HBC88" s="637"/>
      <c r="HBD88" s="637"/>
      <c r="HBE88" s="637"/>
      <c r="HBF88" s="637"/>
      <c r="HBG88" s="637"/>
      <c r="HBH88" s="637"/>
      <c r="HBI88" s="637"/>
      <c r="HBJ88" s="637"/>
      <c r="HBK88" s="637"/>
      <c r="HBL88" s="637"/>
      <c r="HBM88" s="637"/>
      <c r="HBN88" s="637"/>
      <c r="HBO88" s="637"/>
      <c r="HBP88" s="637"/>
      <c r="HBQ88" s="637"/>
      <c r="HBR88" s="637"/>
      <c r="HBS88" s="637"/>
      <c r="HBT88" s="637"/>
      <c r="HBU88" s="637"/>
      <c r="HBV88" s="637"/>
      <c r="HBW88" s="637"/>
      <c r="HBX88" s="637"/>
      <c r="HBY88" s="637"/>
      <c r="HBZ88" s="637"/>
      <c r="HCA88" s="637"/>
      <c r="HCB88" s="637"/>
      <c r="HCC88" s="637"/>
      <c r="HCD88" s="637"/>
      <c r="HCE88" s="637"/>
      <c r="HCF88" s="637"/>
      <c r="HCG88" s="637"/>
      <c r="HCH88" s="637"/>
      <c r="HCI88" s="637"/>
      <c r="HCJ88" s="637"/>
      <c r="HCK88" s="637"/>
      <c r="HCL88" s="637"/>
      <c r="HCM88" s="637"/>
      <c r="HCN88" s="637"/>
      <c r="HCO88" s="637"/>
      <c r="HCP88" s="637"/>
      <c r="HCQ88" s="637"/>
      <c r="HCR88" s="637"/>
      <c r="HCS88" s="637"/>
      <c r="HCT88" s="637"/>
      <c r="HCU88" s="637"/>
      <c r="HCV88" s="637"/>
      <c r="HCW88" s="637"/>
      <c r="HCX88" s="637"/>
      <c r="HCY88" s="637"/>
      <c r="HCZ88" s="637"/>
      <c r="HDA88" s="637"/>
      <c r="HDB88" s="637"/>
      <c r="HDC88" s="637"/>
      <c r="HDD88" s="637"/>
      <c r="HDE88" s="637"/>
      <c r="HDF88" s="637"/>
      <c r="HDG88" s="637"/>
      <c r="HDH88" s="637"/>
      <c r="HDI88" s="637"/>
      <c r="HDJ88" s="637"/>
      <c r="HDK88" s="637"/>
      <c r="HDL88" s="637"/>
      <c r="HDM88" s="637"/>
      <c r="HDN88" s="637"/>
      <c r="HDO88" s="637"/>
      <c r="HDP88" s="637"/>
      <c r="HDQ88" s="637"/>
      <c r="HDR88" s="637"/>
      <c r="HDS88" s="637"/>
      <c r="HDT88" s="637"/>
      <c r="HDU88" s="637"/>
      <c r="HDV88" s="637"/>
      <c r="HDW88" s="637"/>
      <c r="HDX88" s="637"/>
      <c r="HDY88" s="637"/>
      <c r="HDZ88" s="637"/>
      <c r="HEA88" s="637"/>
      <c r="HEB88" s="637"/>
      <c r="HEC88" s="637"/>
      <c r="HED88" s="637"/>
      <c r="HEE88" s="637"/>
      <c r="HEF88" s="637"/>
      <c r="HEG88" s="637"/>
      <c r="HEH88" s="637"/>
      <c r="HEI88" s="637"/>
      <c r="HEJ88" s="637"/>
      <c r="HEK88" s="637"/>
      <c r="HEL88" s="637"/>
      <c r="HEM88" s="637"/>
      <c r="HEN88" s="637"/>
      <c r="HEO88" s="637"/>
      <c r="HEP88" s="637"/>
      <c r="HEQ88" s="637"/>
      <c r="HER88" s="637"/>
      <c r="HES88" s="637"/>
      <c r="HET88" s="637"/>
      <c r="HEU88" s="637"/>
      <c r="HEV88" s="637"/>
      <c r="HEW88" s="637"/>
      <c r="HEX88" s="637"/>
      <c r="HEY88" s="637"/>
      <c r="HEZ88" s="637"/>
      <c r="HFA88" s="637"/>
      <c r="HFB88" s="637"/>
      <c r="HFC88" s="637"/>
      <c r="HFD88" s="637"/>
      <c r="HFE88" s="637"/>
      <c r="HFF88" s="637"/>
      <c r="HFG88" s="637"/>
      <c r="HFH88" s="637"/>
      <c r="HFI88" s="637"/>
      <c r="HFJ88" s="637"/>
      <c r="HFK88" s="637"/>
      <c r="HFL88" s="637"/>
      <c r="HFM88" s="637"/>
      <c r="HFN88" s="637"/>
      <c r="HFO88" s="637"/>
      <c r="HFP88" s="637"/>
      <c r="HFQ88" s="637"/>
      <c r="HFR88" s="637"/>
      <c r="HFS88" s="637"/>
      <c r="HFT88" s="637"/>
      <c r="HFU88" s="637"/>
      <c r="HFV88" s="637"/>
      <c r="HFW88" s="637"/>
      <c r="HFX88" s="637"/>
      <c r="HFY88" s="637"/>
      <c r="HFZ88" s="637"/>
      <c r="HGA88" s="637"/>
      <c r="HGB88" s="637"/>
      <c r="HGC88" s="637"/>
      <c r="HGD88" s="637"/>
      <c r="HGE88" s="637"/>
      <c r="HGF88" s="637"/>
      <c r="HGG88" s="637"/>
      <c r="HGH88" s="637"/>
      <c r="HGI88" s="637"/>
      <c r="HGJ88" s="637"/>
      <c r="HGK88" s="637"/>
      <c r="HGL88" s="637"/>
      <c r="HGM88" s="637"/>
      <c r="HGN88" s="637"/>
      <c r="HGO88" s="637"/>
      <c r="HGP88" s="637"/>
      <c r="HGQ88" s="637"/>
      <c r="HGR88" s="637"/>
      <c r="HGS88" s="637"/>
      <c r="HGT88" s="637"/>
      <c r="HGU88" s="637"/>
      <c r="HGV88" s="637"/>
      <c r="HGW88" s="637"/>
      <c r="HGX88" s="637"/>
      <c r="HGY88" s="637"/>
      <c r="HGZ88" s="637"/>
      <c r="HHA88" s="637"/>
      <c r="HHB88" s="637"/>
      <c r="HHC88" s="637"/>
      <c r="HHD88" s="637"/>
      <c r="HHE88" s="637"/>
      <c r="HHF88" s="637"/>
      <c r="HHG88" s="637"/>
      <c r="HHH88" s="637"/>
      <c r="HHI88" s="637"/>
      <c r="HHJ88" s="637"/>
      <c r="HHK88" s="637"/>
      <c r="HHL88" s="637"/>
      <c r="HHM88" s="637"/>
      <c r="HHN88" s="637"/>
      <c r="HHO88" s="637"/>
      <c r="HHP88" s="637"/>
      <c r="HHQ88" s="637"/>
      <c r="HHR88" s="637"/>
      <c r="HHS88" s="637"/>
      <c r="HHT88" s="637"/>
      <c r="HHU88" s="637"/>
      <c r="HHV88" s="637"/>
      <c r="HHW88" s="637"/>
      <c r="HHX88" s="637"/>
      <c r="HHY88" s="637"/>
      <c r="HHZ88" s="637"/>
      <c r="HIA88" s="637"/>
      <c r="HIB88" s="637"/>
      <c r="HIC88" s="637"/>
      <c r="HID88" s="637"/>
      <c r="HIE88" s="637"/>
      <c r="HIF88" s="637"/>
      <c r="HIG88" s="637"/>
      <c r="HIH88" s="637"/>
      <c r="HII88" s="637"/>
      <c r="HIJ88" s="637"/>
      <c r="HIK88" s="637"/>
      <c r="HIL88" s="637"/>
      <c r="HIM88" s="637"/>
      <c r="HIN88" s="637"/>
      <c r="HIO88" s="637"/>
      <c r="HIP88" s="637"/>
      <c r="HIQ88" s="637"/>
      <c r="HIR88" s="637"/>
      <c r="HIS88" s="637"/>
      <c r="HIT88" s="637"/>
      <c r="HIU88" s="637"/>
      <c r="HIV88" s="637"/>
      <c r="HIW88" s="637"/>
      <c r="HIX88" s="637"/>
      <c r="HIY88" s="637"/>
      <c r="HIZ88" s="637"/>
      <c r="HJA88" s="637"/>
      <c r="HJB88" s="637"/>
      <c r="HJC88" s="637"/>
      <c r="HJD88" s="637"/>
      <c r="HJE88" s="637"/>
      <c r="HJF88" s="637"/>
      <c r="HJG88" s="637"/>
      <c r="HJH88" s="637"/>
      <c r="HJI88" s="637"/>
      <c r="HJJ88" s="637"/>
      <c r="HJK88" s="637"/>
      <c r="HJL88" s="637"/>
      <c r="HJM88" s="637"/>
      <c r="HJN88" s="637"/>
      <c r="HJO88" s="637"/>
      <c r="HJP88" s="637"/>
      <c r="HJQ88" s="637"/>
      <c r="HJR88" s="637"/>
      <c r="HJS88" s="637"/>
      <c r="HJT88" s="637"/>
      <c r="HJU88" s="637"/>
      <c r="HJV88" s="637"/>
      <c r="HJW88" s="637"/>
      <c r="HJX88" s="637"/>
      <c r="HJY88" s="637"/>
      <c r="HJZ88" s="637"/>
      <c r="HKA88" s="637"/>
      <c r="HKB88" s="637"/>
      <c r="HKC88" s="637"/>
      <c r="HKD88" s="637"/>
      <c r="HKE88" s="637"/>
      <c r="HKF88" s="637"/>
      <c r="HKG88" s="637"/>
      <c r="HKH88" s="637"/>
      <c r="HKI88" s="637"/>
      <c r="HKJ88" s="637"/>
      <c r="HKK88" s="637"/>
      <c r="HKL88" s="637"/>
      <c r="HKM88" s="637"/>
      <c r="HKN88" s="637"/>
      <c r="HKO88" s="637"/>
      <c r="HKP88" s="637"/>
      <c r="HKQ88" s="637"/>
      <c r="HKR88" s="637"/>
      <c r="HKS88" s="637"/>
      <c r="HKT88" s="637"/>
      <c r="HKU88" s="637"/>
      <c r="HKV88" s="637"/>
      <c r="HKW88" s="637"/>
      <c r="HKX88" s="637"/>
      <c r="HKY88" s="637"/>
      <c r="HKZ88" s="637"/>
      <c r="HLA88" s="637"/>
      <c r="HLB88" s="637"/>
      <c r="HLC88" s="637"/>
      <c r="HLD88" s="637"/>
      <c r="HLE88" s="637"/>
      <c r="HLF88" s="637"/>
      <c r="HLG88" s="637"/>
      <c r="HLH88" s="637"/>
      <c r="HLI88" s="637"/>
      <c r="HLJ88" s="637"/>
      <c r="HLK88" s="637"/>
      <c r="HLL88" s="637"/>
      <c r="HLM88" s="637"/>
      <c r="HLN88" s="637"/>
      <c r="HLO88" s="637"/>
      <c r="HLP88" s="637"/>
      <c r="HLQ88" s="637"/>
      <c r="HLR88" s="637"/>
      <c r="HLS88" s="637"/>
      <c r="HLT88" s="637"/>
      <c r="HLU88" s="637"/>
      <c r="HLV88" s="637"/>
      <c r="HLW88" s="637"/>
      <c r="HLX88" s="637"/>
      <c r="HLY88" s="637"/>
      <c r="HLZ88" s="637"/>
      <c r="HMA88" s="637"/>
      <c r="HMB88" s="637"/>
      <c r="HMC88" s="637"/>
      <c r="HMD88" s="637"/>
      <c r="HME88" s="637"/>
      <c r="HMF88" s="637"/>
      <c r="HMG88" s="637"/>
      <c r="HMH88" s="637"/>
      <c r="HMI88" s="637"/>
      <c r="HMJ88" s="637"/>
      <c r="HMK88" s="637"/>
      <c r="HML88" s="637"/>
      <c r="HMM88" s="637"/>
      <c r="HMN88" s="637"/>
      <c r="HMO88" s="637"/>
      <c r="HMP88" s="637"/>
      <c r="HMQ88" s="637"/>
      <c r="HMR88" s="637"/>
      <c r="HMS88" s="637"/>
      <c r="HMT88" s="637"/>
      <c r="HMU88" s="637"/>
      <c r="HMV88" s="637"/>
      <c r="HMW88" s="637"/>
      <c r="HMX88" s="637"/>
      <c r="HMY88" s="637"/>
      <c r="HMZ88" s="637"/>
      <c r="HNA88" s="637"/>
      <c r="HNB88" s="637"/>
      <c r="HNC88" s="637"/>
      <c r="HND88" s="637"/>
      <c r="HNE88" s="637"/>
      <c r="HNF88" s="637"/>
      <c r="HNG88" s="637"/>
      <c r="HNH88" s="637"/>
      <c r="HNI88" s="637"/>
      <c r="HNJ88" s="637"/>
      <c r="HNK88" s="637"/>
      <c r="HNL88" s="637"/>
      <c r="HNM88" s="637"/>
      <c r="HNN88" s="637"/>
      <c r="HNO88" s="637"/>
      <c r="HNP88" s="637"/>
      <c r="HNQ88" s="637"/>
      <c r="HNR88" s="637"/>
      <c r="HNS88" s="637"/>
      <c r="HNT88" s="637"/>
      <c r="HNU88" s="637"/>
      <c r="HNV88" s="637"/>
      <c r="HNW88" s="637"/>
      <c r="HNX88" s="637"/>
      <c r="HNY88" s="637"/>
      <c r="HNZ88" s="637"/>
      <c r="HOA88" s="637"/>
      <c r="HOB88" s="637"/>
      <c r="HOC88" s="637"/>
      <c r="HOD88" s="637"/>
      <c r="HOE88" s="637"/>
      <c r="HOF88" s="637"/>
      <c r="HOG88" s="637"/>
      <c r="HOH88" s="637"/>
      <c r="HOI88" s="637"/>
      <c r="HOJ88" s="637"/>
      <c r="HOK88" s="637"/>
      <c r="HOL88" s="637"/>
      <c r="HOM88" s="637"/>
      <c r="HON88" s="637"/>
      <c r="HOO88" s="637"/>
      <c r="HOP88" s="637"/>
      <c r="HOQ88" s="637"/>
      <c r="HOR88" s="637"/>
      <c r="HOS88" s="637"/>
      <c r="HOT88" s="637"/>
      <c r="HOU88" s="637"/>
      <c r="HOV88" s="637"/>
      <c r="HOW88" s="637"/>
      <c r="HOX88" s="637"/>
      <c r="HOY88" s="637"/>
      <c r="HOZ88" s="637"/>
      <c r="HPA88" s="637"/>
      <c r="HPB88" s="637"/>
      <c r="HPC88" s="637"/>
      <c r="HPD88" s="637"/>
      <c r="HPE88" s="637"/>
      <c r="HPF88" s="637"/>
      <c r="HPG88" s="637"/>
      <c r="HPH88" s="637"/>
      <c r="HPI88" s="637"/>
      <c r="HPJ88" s="637"/>
      <c r="HPK88" s="637"/>
      <c r="HPL88" s="637"/>
      <c r="HPM88" s="637"/>
      <c r="HPN88" s="637"/>
      <c r="HPO88" s="637"/>
      <c r="HPP88" s="637"/>
      <c r="HPQ88" s="637"/>
      <c r="HPR88" s="637"/>
      <c r="HPS88" s="637"/>
      <c r="HPT88" s="637"/>
      <c r="HPU88" s="637"/>
      <c r="HPV88" s="637"/>
      <c r="HPW88" s="637"/>
      <c r="HPX88" s="637"/>
      <c r="HPY88" s="637"/>
      <c r="HPZ88" s="637"/>
      <c r="HQA88" s="637"/>
      <c r="HQB88" s="637"/>
      <c r="HQC88" s="637"/>
      <c r="HQD88" s="637"/>
      <c r="HQE88" s="637"/>
      <c r="HQF88" s="637"/>
      <c r="HQG88" s="637"/>
      <c r="HQH88" s="637"/>
      <c r="HQI88" s="637"/>
      <c r="HQJ88" s="637"/>
      <c r="HQK88" s="637"/>
      <c r="HQL88" s="637"/>
      <c r="HQM88" s="637"/>
      <c r="HQN88" s="637"/>
      <c r="HQO88" s="637"/>
      <c r="HQP88" s="637"/>
      <c r="HQQ88" s="637"/>
      <c r="HQR88" s="637"/>
      <c r="HQS88" s="637"/>
      <c r="HQT88" s="637"/>
      <c r="HQU88" s="637"/>
      <c r="HQV88" s="637"/>
      <c r="HQW88" s="637"/>
      <c r="HQX88" s="637"/>
      <c r="HQY88" s="637"/>
      <c r="HQZ88" s="637"/>
      <c r="HRA88" s="637"/>
      <c r="HRB88" s="637"/>
      <c r="HRC88" s="637"/>
      <c r="HRD88" s="637"/>
      <c r="HRE88" s="637"/>
      <c r="HRF88" s="637"/>
      <c r="HRG88" s="637"/>
      <c r="HRH88" s="637"/>
      <c r="HRI88" s="637"/>
      <c r="HRJ88" s="637"/>
      <c r="HRK88" s="637"/>
      <c r="HRL88" s="637"/>
      <c r="HRM88" s="637"/>
      <c r="HRN88" s="637"/>
      <c r="HRO88" s="637"/>
      <c r="HRP88" s="637"/>
      <c r="HRQ88" s="637"/>
      <c r="HRR88" s="637"/>
      <c r="HRS88" s="637"/>
      <c r="HRT88" s="637"/>
      <c r="HRU88" s="637"/>
      <c r="HRV88" s="637"/>
      <c r="HRW88" s="637"/>
      <c r="HRX88" s="637"/>
      <c r="HRY88" s="637"/>
      <c r="HRZ88" s="637"/>
      <c r="HSA88" s="637"/>
      <c r="HSB88" s="637"/>
      <c r="HSC88" s="637"/>
      <c r="HSD88" s="637"/>
      <c r="HSE88" s="637"/>
      <c r="HSF88" s="637"/>
      <c r="HSG88" s="637"/>
      <c r="HSH88" s="637"/>
      <c r="HSI88" s="637"/>
      <c r="HSJ88" s="637"/>
      <c r="HSK88" s="637"/>
      <c r="HSL88" s="637"/>
      <c r="HSM88" s="637"/>
      <c r="HSN88" s="637"/>
      <c r="HSO88" s="637"/>
      <c r="HSP88" s="637"/>
      <c r="HSQ88" s="637"/>
      <c r="HSR88" s="637"/>
      <c r="HSS88" s="637"/>
      <c r="HST88" s="637"/>
      <c r="HSU88" s="637"/>
      <c r="HSV88" s="637"/>
      <c r="HSW88" s="637"/>
      <c r="HSX88" s="637"/>
      <c r="HSY88" s="637"/>
      <c r="HSZ88" s="637"/>
      <c r="HTA88" s="637"/>
      <c r="HTB88" s="637"/>
      <c r="HTC88" s="637"/>
      <c r="HTD88" s="637"/>
      <c r="HTE88" s="637"/>
      <c r="HTF88" s="637"/>
      <c r="HTG88" s="637"/>
      <c r="HTH88" s="637"/>
      <c r="HTI88" s="637"/>
      <c r="HTJ88" s="637"/>
      <c r="HTK88" s="637"/>
      <c r="HTL88" s="637"/>
      <c r="HTM88" s="637"/>
      <c r="HTN88" s="637"/>
      <c r="HTO88" s="637"/>
      <c r="HTP88" s="637"/>
      <c r="HTQ88" s="637"/>
      <c r="HTR88" s="637"/>
      <c r="HTS88" s="637"/>
      <c r="HTT88" s="637"/>
      <c r="HTU88" s="637"/>
      <c r="HTV88" s="637"/>
      <c r="HTW88" s="637"/>
      <c r="HTX88" s="637"/>
      <c r="HTY88" s="637"/>
      <c r="HTZ88" s="637"/>
      <c r="HUA88" s="637"/>
      <c r="HUB88" s="637"/>
      <c r="HUC88" s="637"/>
      <c r="HUD88" s="637"/>
      <c r="HUE88" s="637"/>
      <c r="HUF88" s="637"/>
      <c r="HUG88" s="637"/>
      <c r="HUH88" s="637"/>
      <c r="HUI88" s="637"/>
      <c r="HUJ88" s="637"/>
      <c r="HUK88" s="637"/>
      <c r="HUL88" s="637"/>
      <c r="HUM88" s="637"/>
      <c r="HUN88" s="637"/>
      <c r="HUO88" s="637"/>
      <c r="HUP88" s="637"/>
      <c r="HUQ88" s="637"/>
      <c r="HUR88" s="637"/>
      <c r="HUS88" s="637"/>
      <c r="HUT88" s="637"/>
      <c r="HUU88" s="637"/>
      <c r="HUV88" s="637"/>
      <c r="HUW88" s="637"/>
      <c r="HUX88" s="637"/>
      <c r="HUY88" s="637"/>
      <c r="HUZ88" s="637"/>
      <c r="HVA88" s="637"/>
      <c r="HVB88" s="637"/>
      <c r="HVC88" s="637"/>
      <c r="HVD88" s="637"/>
      <c r="HVE88" s="637"/>
      <c r="HVF88" s="637"/>
      <c r="HVG88" s="637"/>
      <c r="HVH88" s="637"/>
      <c r="HVI88" s="637"/>
      <c r="HVJ88" s="637"/>
      <c r="HVK88" s="637"/>
      <c r="HVL88" s="637"/>
      <c r="HVM88" s="637"/>
      <c r="HVN88" s="637"/>
      <c r="HVO88" s="637"/>
      <c r="HVP88" s="637"/>
      <c r="HVQ88" s="637"/>
      <c r="HVR88" s="637"/>
      <c r="HVS88" s="637"/>
      <c r="HVT88" s="637"/>
      <c r="HVU88" s="637"/>
      <c r="HVV88" s="637"/>
      <c r="HVW88" s="637"/>
      <c r="HVX88" s="637"/>
      <c r="HVY88" s="637"/>
      <c r="HVZ88" s="637"/>
      <c r="HWA88" s="637"/>
      <c r="HWB88" s="637"/>
      <c r="HWC88" s="637"/>
      <c r="HWD88" s="637"/>
      <c r="HWE88" s="637"/>
      <c r="HWF88" s="637"/>
      <c r="HWG88" s="637"/>
      <c r="HWH88" s="637"/>
      <c r="HWI88" s="637"/>
      <c r="HWJ88" s="637"/>
      <c r="HWK88" s="637"/>
      <c r="HWL88" s="637"/>
      <c r="HWM88" s="637"/>
      <c r="HWN88" s="637"/>
      <c r="HWO88" s="637"/>
      <c r="HWP88" s="637"/>
      <c r="HWQ88" s="637"/>
      <c r="HWR88" s="637"/>
      <c r="HWS88" s="637"/>
      <c r="HWT88" s="637"/>
      <c r="HWU88" s="637"/>
      <c r="HWV88" s="637"/>
      <c r="HWW88" s="637"/>
      <c r="HWX88" s="637"/>
      <c r="HWY88" s="637"/>
      <c r="HWZ88" s="637"/>
      <c r="HXA88" s="637"/>
      <c r="HXB88" s="637"/>
      <c r="HXC88" s="637"/>
      <c r="HXD88" s="637"/>
      <c r="HXE88" s="637"/>
      <c r="HXF88" s="637"/>
      <c r="HXG88" s="637"/>
      <c r="HXH88" s="637"/>
      <c r="HXI88" s="637"/>
      <c r="HXJ88" s="637"/>
      <c r="HXK88" s="637"/>
      <c r="HXL88" s="637"/>
      <c r="HXM88" s="637"/>
      <c r="HXN88" s="637"/>
      <c r="HXO88" s="637"/>
      <c r="HXP88" s="637"/>
      <c r="HXQ88" s="637"/>
      <c r="HXR88" s="637"/>
      <c r="HXS88" s="637"/>
      <c r="HXT88" s="637"/>
      <c r="HXU88" s="637"/>
      <c r="HXV88" s="637"/>
      <c r="HXW88" s="637"/>
      <c r="HXX88" s="637"/>
      <c r="HXY88" s="637"/>
      <c r="HXZ88" s="637"/>
      <c r="HYA88" s="637"/>
      <c r="HYB88" s="637"/>
      <c r="HYC88" s="637"/>
      <c r="HYD88" s="637"/>
      <c r="HYE88" s="637"/>
      <c r="HYF88" s="637"/>
      <c r="HYG88" s="637"/>
      <c r="HYH88" s="637"/>
      <c r="HYI88" s="637"/>
      <c r="HYJ88" s="637"/>
      <c r="HYK88" s="637"/>
      <c r="HYL88" s="637"/>
      <c r="HYM88" s="637"/>
      <c r="HYN88" s="637"/>
      <c r="HYO88" s="637"/>
      <c r="HYP88" s="637"/>
      <c r="HYQ88" s="637"/>
      <c r="HYR88" s="637"/>
      <c r="HYS88" s="637"/>
      <c r="HYT88" s="637"/>
      <c r="HYU88" s="637"/>
      <c r="HYV88" s="637"/>
      <c r="HYW88" s="637"/>
      <c r="HYX88" s="637"/>
      <c r="HYY88" s="637"/>
      <c r="HYZ88" s="637"/>
      <c r="HZA88" s="637"/>
      <c r="HZB88" s="637"/>
      <c r="HZC88" s="637"/>
      <c r="HZD88" s="637"/>
      <c r="HZE88" s="637"/>
      <c r="HZF88" s="637"/>
      <c r="HZG88" s="637"/>
      <c r="HZH88" s="637"/>
      <c r="HZI88" s="637"/>
      <c r="HZJ88" s="637"/>
      <c r="HZK88" s="637"/>
      <c r="HZL88" s="637"/>
      <c r="HZM88" s="637"/>
      <c r="HZN88" s="637"/>
      <c r="HZO88" s="637"/>
      <c r="HZP88" s="637"/>
      <c r="HZQ88" s="637"/>
      <c r="HZR88" s="637"/>
      <c r="HZS88" s="637"/>
      <c r="HZT88" s="637"/>
      <c r="HZU88" s="637"/>
      <c r="HZV88" s="637"/>
      <c r="HZW88" s="637"/>
      <c r="HZX88" s="637"/>
      <c r="HZY88" s="637"/>
      <c r="HZZ88" s="637"/>
      <c r="IAA88" s="637"/>
      <c r="IAB88" s="637"/>
      <c r="IAC88" s="637"/>
      <c r="IAD88" s="637"/>
      <c r="IAE88" s="637"/>
      <c r="IAF88" s="637"/>
      <c r="IAG88" s="637"/>
      <c r="IAH88" s="637"/>
      <c r="IAI88" s="637"/>
      <c r="IAJ88" s="637"/>
      <c r="IAK88" s="637"/>
      <c r="IAL88" s="637"/>
      <c r="IAM88" s="637"/>
      <c r="IAN88" s="637"/>
      <c r="IAO88" s="637"/>
      <c r="IAP88" s="637"/>
      <c r="IAQ88" s="637"/>
      <c r="IAR88" s="637"/>
      <c r="IAS88" s="637"/>
      <c r="IAT88" s="637"/>
      <c r="IAU88" s="637"/>
      <c r="IAV88" s="637"/>
      <c r="IAW88" s="637"/>
      <c r="IAX88" s="637"/>
      <c r="IAY88" s="637"/>
      <c r="IAZ88" s="637"/>
      <c r="IBA88" s="637"/>
      <c r="IBB88" s="637"/>
      <c r="IBC88" s="637"/>
      <c r="IBD88" s="637"/>
      <c r="IBE88" s="637"/>
      <c r="IBF88" s="637"/>
      <c r="IBG88" s="637"/>
      <c r="IBH88" s="637"/>
      <c r="IBI88" s="637"/>
      <c r="IBJ88" s="637"/>
      <c r="IBK88" s="637"/>
      <c r="IBL88" s="637"/>
      <c r="IBM88" s="637"/>
      <c r="IBN88" s="637"/>
      <c r="IBO88" s="637"/>
      <c r="IBP88" s="637"/>
      <c r="IBQ88" s="637"/>
      <c r="IBR88" s="637"/>
      <c r="IBS88" s="637"/>
      <c r="IBT88" s="637"/>
      <c r="IBU88" s="637"/>
      <c r="IBV88" s="637"/>
      <c r="IBW88" s="637"/>
      <c r="IBX88" s="637"/>
      <c r="IBY88" s="637"/>
      <c r="IBZ88" s="637"/>
      <c r="ICA88" s="637"/>
      <c r="ICB88" s="637"/>
      <c r="ICC88" s="637"/>
      <c r="ICD88" s="637"/>
      <c r="ICE88" s="637"/>
      <c r="ICF88" s="637"/>
      <c r="ICG88" s="637"/>
      <c r="ICH88" s="637"/>
      <c r="ICI88" s="637"/>
      <c r="ICJ88" s="637"/>
      <c r="ICK88" s="637"/>
      <c r="ICL88" s="637"/>
      <c r="ICM88" s="637"/>
      <c r="ICN88" s="637"/>
      <c r="ICO88" s="637"/>
      <c r="ICP88" s="637"/>
      <c r="ICQ88" s="637"/>
      <c r="ICR88" s="637"/>
      <c r="ICS88" s="637"/>
      <c r="ICT88" s="637"/>
      <c r="ICU88" s="637"/>
      <c r="ICV88" s="637"/>
      <c r="ICW88" s="637"/>
      <c r="ICX88" s="637"/>
      <c r="ICY88" s="637"/>
      <c r="ICZ88" s="637"/>
      <c r="IDA88" s="637"/>
      <c r="IDB88" s="637"/>
      <c r="IDC88" s="637"/>
      <c r="IDD88" s="637"/>
      <c r="IDE88" s="637"/>
      <c r="IDF88" s="637"/>
      <c r="IDG88" s="637"/>
      <c r="IDH88" s="637"/>
      <c r="IDI88" s="637"/>
      <c r="IDJ88" s="637"/>
      <c r="IDK88" s="637"/>
      <c r="IDL88" s="637"/>
      <c r="IDM88" s="637"/>
      <c r="IDN88" s="637"/>
      <c r="IDO88" s="637"/>
      <c r="IDP88" s="637"/>
      <c r="IDQ88" s="637"/>
      <c r="IDR88" s="637"/>
      <c r="IDS88" s="637"/>
      <c r="IDT88" s="637"/>
      <c r="IDU88" s="637"/>
      <c r="IDV88" s="637"/>
      <c r="IDW88" s="637"/>
      <c r="IDX88" s="637"/>
      <c r="IDY88" s="637"/>
      <c r="IDZ88" s="637"/>
      <c r="IEA88" s="637"/>
      <c r="IEB88" s="637"/>
      <c r="IEC88" s="637"/>
      <c r="IED88" s="637"/>
      <c r="IEE88" s="637"/>
      <c r="IEF88" s="637"/>
      <c r="IEG88" s="637"/>
      <c r="IEH88" s="637"/>
      <c r="IEI88" s="637"/>
      <c r="IEJ88" s="637"/>
      <c r="IEK88" s="637"/>
      <c r="IEL88" s="637"/>
      <c r="IEM88" s="637"/>
      <c r="IEN88" s="637"/>
      <c r="IEO88" s="637"/>
      <c r="IEP88" s="637"/>
      <c r="IEQ88" s="637"/>
      <c r="IER88" s="637"/>
      <c r="IES88" s="637"/>
      <c r="IET88" s="637"/>
      <c r="IEU88" s="637"/>
      <c r="IEV88" s="637"/>
      <c r="IEW88" s="637"/>
      <c r="IEX88" s="637"/>
      <c r="IEY88" s="637"/>
      <c r="IEZ88" s="637"/>
      <c r="IFA88" s="637"/>
      <c r="IFB88" s="637"/>
      <c r="IFC88" s="637"/>
      <c r="IFD88" s="637"/>
      <c r="IFE88" s="637"/>
      <c r="IFF88" s="637"/>
      <c r="IFG88" s="637"/>
      <c r="IFH88" s="637"/>
      <c r="IFI88" s="637"/>
      <c r="IFJ88" s="637"/>
      <c r="IFK88" s="637"/>
      <c r="IFL88" s="637"/>
      <c r="IFM88" s="637"/>
      <c r="IFN88" s="637"/>
      <c r="IFO88" s="637"/>
      <c r="IFP88" s="637"/>
      <c r="IFQ88" s="637"/>
      <c r="IFR88" s="637"/>
      <c r="IFS88" s="637"/>
      <c r="IFT88" s="637"/>
      <c r="IFU88" s="637"/>
      <c r="IFV88" s="637"/>
      <c r="IFW88" s="637"/>
      <c r="IFX88" s="637"/>
      <c r="IFY88" s="637"/>
      <c r="IFZ88" s="637"/>
      <c r="IGA88" s="637"/>
      <c r="IGB88" s="637"/>
      <c r="IGC88" s="637"/>
      <c r="IGD88" s="637"/>
      <c r="IGE88" s="637"/>
      <c r="IGF88" s="637"/>
      <c r="IGG88" s="637"/>
      <c r="IGH88" s="637"/>
      <c r="IGI88" s="637"/>
      <c r="IGJ88" s="637"/>
      <c r="IGK88" s="637"/>
      <c r="IGL88" s="637"/>
      <c r="IGM88" s="637"/>
      <c r="IGN88" s="637"/>
      <c r="IGO88" s="637"/>
      <c r="IGP88" s="637"/>
      <c r="IGQ88" s="637"/>
      <c r="IGR88" s="637"/>
      <c r="IGS88" s="637"/>
      <c r="IGT88" s="637"/>
      <c r="IGU88" s="637"/>
      <c r="IGV88" s="637"/>
      <c r="IGW88" s="637"/>
      <c r="IGX88" s="637"/>
      <c r="IGY88" s="637"/>
      <c r="IGZ88" s="637"/>
      <c r="IHA88" s="637"/>
      <c r="IHB88" s="637"/>
      <c r="IHC88" s="637"/>
      <c r="IHD88" s="637"/>
      <c r="IHE88" s="637"/>
      <c r="IHF88" s="637"/>
      <c r="IHG88" s="637"/>
      <c r="IHH88" s="637"/>
      <c r="IHI88" s="637"/>
      <c r="IHJ88" s="637"/>
      <c r="IHK88" s="637"/>
      <c r="IHL88" s="637"/>
      <c r="IHM88" s="637"/>
      <c r="IHN88" s="637"/>
      <c r="IHO88" s="637"/>
      <c r="IHP88" s="637"/>
      <c r="IHQ88" s="637"/>
      <c r="IHR88" s="637"/>
      <c r="IHS88" s="637"/>
      <c r="IHT88" s="637"/>
      <c r="IHU88" s="637"/>
      <c r="IHV88" s="637"/>
      <c r="IHW88" s="637"/>
      <c r="IHX88" s="637"/>
      <c r="IHY88" s="637"/>
      <c r="IHZ88" s="637"/>
      <c r="IIA88" s="637"/>
      <c r="IIB88" s="637"/>
      <c r="IIC88" s="637"/>
      <c r="IID88" s="637"/>
      <c r="IIE88" s="637"/>
      <c r="IIF88" s="637"/>
      <c r="IIG88" s="637"/>
      <c r="IIH88" s="637"/>
      <c r="III88" s="637"/>
      <c r="IIJ88" s="637"/>
      <c r="IIK88" s="637"/>
      <c r="IIL88" s="637"/>
      <c r="IIM88" s="637"/>
      <c r="IIN88" s="637"/>
      <c r="IIO88" s="637"/>
      <c r="IIP88" s="637"/>
      <c r="IIQ88" s="637"/>
      <c r="IIR88" s="637"/>
      <c r="IIS88" s="637"/>
      <c r="IIT88" s="637"/>
      <c r="IIU88" s="637"/>
      <c r="IIV88" s="637"/>
      <c r="IIW88" s="637"/>
      <c r="IIX88" s="637"/>
      <c r="IIY88" s="637"/>
      <c r="IIZ88" s="637"/>
      <c r="IJA88" s="637"/>
      <c r="IJB88" s="637"/>
      <c r="IJC88" s="637"/>
      <c r="IJD88" s="637"/>
      <c r="IJE88" s="637"/>
      <c r="IJF88" s="637"/>
      <c r="IJG88" s="637"/>
      <c r="IJH88" s="637"/>
      <c r="IJI88" s="637"/>
      <c r="IJJ88" s="637"/>
      <c r="IJK88" s="637"/>
      <c r="IJL88" s="637"/>
      <c r="IJM88" s="637"/>
      <c r="IJN88" s="637"/>
      <c r="IJO88" s="637"/>
      <c r="IJP88" s="637"/>
      <c r="IJQ88" s="637"/>
      <c r="IJR88" s="637"/>
      <c r="IJS88" s="637"/>
      <c r="IJT88" s="637"/>
      <c r="IJU88" s="637"/>
      <c r="IJV88" s="637"/>
      <c r="IJW88" s="637"/>
      <c r="IJX88" s="637"/>
      <c r="IJY88" s="637"/>
      <c r="IJZ88" s="637"/>
      <c r="IKA88" s="637"/>
      <c r="IKB88" s="637"/>
      <c r="IKC88" s="637"/>
      <c r="IKD88" s="637"/>
      <c r="IKE88" s="637"/>
      <c r="IKF88" s="637"/>
      <c r="IKG88" s="637"/>
      <c r="IKH88" s="637"/>
      <c r="IKI88" s="637"/>
      <c r="IKJ88" s="637"/>
      <c r="IKK88" s="637"/>
      <c r="IKL88" s="637"/>
      <c r="IKM88" s="637"/>
      <c r="IKN88" s="637"/>
      <c r="IKO88" s="637"/>
      <c r="IKP88" s="637"/>
      <c r="IKQ88" s="637"/>
      <c r="IKR88" s="637"/>
      <c r="IKS88" s="637"/>
      <c r="IKT88" s="637"/>
      <c r="IKU88" s="637"/>
      <c r="IKV88" s="637"/>
      <c r="IKW88" s="637"/>
      <c r="IKX88" s="637"/>
      <c r="IKY88" s="637"/>
      <c r="IKZ88" s="637"/>
      <c r="ILA88" s="637"/>
      <c r="ILB88" s="637"/>
      <c r="ILC88" s="637"/>
      <c r="ILD88" s="637"/>
      <c r="ILE88" s="637"/>
      <c r="ILF88" s="637"/>
      <c r="ILG88" s="637"/>
      <c r="ILH88" s="637"/>
      <c r="ILI88" s="637"/>
      <c r="ILJ88" s="637"/>
      <c r="ILK88" s="637"/>
      <c r="ILL88" s="637"/>
      <c r="ILM88" s="637"/>
      <c r="ILN88" s="637"/>
      <c r="ILO88" s="637"/>
      <c r="ILP88" s="637"/>
      <c r="ILQ88" s="637"/>
      <c r="ILR88" s="637"/>
      <c r="ILS88" s="637"/>
      <c r="ILT88" s="637"/>
      <c r="ILU88" s="637"/>
      <c r="ILV88" s="637"/>
      <c r="ILW88" s="637"/>
      <c r="ILX88" s="637"/>
      <c r="ILY88" s="637"/>
      <c r="ILZ88" s="637"/>
      <c r="IMA88" s="637"/>
      <c r="IMB88" s="637"/>
      <c r="IMC88" s="637"/>
      <c r="IMD88" s="637"/>
      <c r="IME88" s="637"/>
      <c r="IMF88" s="637"/>
      <c r="IMG88" s="637"/>
      <c r="IMH88" s="637"/>
      <c r="IMI88" s="637"/>
      <c r="IMJ88" s="637"/>
      <c r="IMK88" s="637"/>
      <c r="IML88" s="637"/>
      <c r="IMM88" s="637"/>
      <c r="IMN88" s="637"/>
      <c r="IMO88" s="637"/>
      <c r="IMP88" s="637"/>
      <c r="IMQ88" s="637"/>
      <c r="IMR88" s="637"/>
      <c r="IMS88" s="637"/>
      <c r="IMT88" s="637"/>
      <c r="IMU88" s="637"/>
      <c r="IMV88" s="637"/>
      <c r="IMW88" s="637"/>
      <c r="IMX88" s="637"/>
      <c r="IMY88" s="637"/>
      <c r="IMZ88" s="637"/>
      <c r="INA88" s="637"/>
      <c r="INB88" s="637"/>
      <c r="INC88" s="637"/>
      <c r="IND88" s="637"/>
      <c r="INE88" s="637"/>
      <c r="INF88" s="637"/>
      <c r="ING88" s="637"/>
      <c r="INH88" s="637"/>
      <c r="INI88" s="637"/>
      <c r="INJ88" s="637"/>
      <c r="INK88" s="637"/>
      <c r="INL88" s="637"/>
      <c r="INM88" s="637"/>
      <c r="INN88" s="637"/>
      <c r="INO88" s="637"/>
      <c r="INP88" s="637"/>
      <c r="INQ88" s="637"/>
      <c r="INR88" s="637"/>
      <c r="INS88" s="637"/>
      <c r="INT88" s="637"/>
      <c r="INU88" s="637"/>
      <c r="INV88" s="637"/>
      <c r="INW88" s="637"/>
      <c r="INX88" s="637"/>
      <c r="INY88" s="637"/>
      <c r="INZ88" s="637"/>
      <c r="IOA88" s="637"/>
      <c r="IOB88" s="637"/>
      <c r="IOC88" s="637"/>
      <c r="IOD88" s="637"/>
      <c r="IOE88" s="637"/>
      <c r="IOF88" s="637"/>
      <c r="IOG88" s="637"/>
      <c r="IOH88" s="637"/>
      <c r="IOI88" s="637"/>
      <c r="IOJ88" s="637"/>
      <c r="IOK88" s="637"/>
      <c r="IOL88" s="637"/>
      <c r="IOM88" s="637"/>
      <c r="ION88" s="637"/>
      <c r="IOO88" s="637"/>
      <c r="IOP88" s="637"/>
      <c r="IOQ88" s="637"/>
      <c r="IOR88" s="637"/>
      <c r="IOS88" s="637"/>
      <c r="IOT88" s="637"/>
      <c r="IOU88" s="637"/>
      <c r="IOV88" s="637"/>
      <c r="IOW88" s="637"/>
      <c r="IOX88" s="637"/>
      <c r="IOY88" s="637"/>
      <c r="IOZ88" s="637"/>
      <c r="IPA88" s="637"/>
      <c r="IPB88" s="637"/>
      <c r="IPC88" s="637"/>
      <c r="IPD88" s="637"/>
      <c r="IPE88" s="637"/>
      <c r="IPF88" s="637"/>
      <c r="IPG88" s="637"/>
      <c r="IPH88" s="637"/>
      <c r="IPI88" s="637"/>
      <c r="IPJ88" s="637"/>
      <c r="IPK88" s="637"/>
      <c r="IPL88" s="637"/>
      <c r="IPM88" s="637"/>
      <c r="IPN88" s="637"/>
      <c r="IPO88" s="637"/>
      <c r="IPP88" s="637"/>
      <c r="IPQ88" s="637"/>
      <c r="IPR88" s="637"/>
      <c r="IPS88" s="637"/>
      <c r="IPT88" s="637"/>
      <c r="IPU88" s="637"/>
      <c r="IPV88" s="637"/>
      <c r="IPW88" s="637"/>
      <c r="IPX88" s="637"/>
      <c r="IPY88" s="637"/>
      <c r="IPZ88" s="637"/>
      <c r="IQA88" s="637"/>
      <c r="IQB88" s="637"/>
      <c r="IQC88" s="637"/>
      <c r="IQD88" s="637"/>
      <c r="IQE88" s="637"/>
      <c r="IQF88" s="637"/>
      <c r="IQG88" s="637"/>
      <c r="IQH88" s="637"/>
      <c r="IQI88" s="637"/>
      <c r="IQJ88" s="637"/>
      <c r="IQK88" s="637"/>
      <c r="IQL88" s="637"/>
      <c r="IQM88" s="637"/>
      <c r="IQN88" s="637"/>
      <c r="IQO88" s="637"/>
      <c r="IQP88" s="637"/>
      <c r="IQQ88" s="637"/>
      <c r="IQR88" s="637"/>
      <c r="IQS88" s="637"/>
      <c r="IQT88" s="637"/>
      <c r="IQU88" s="637"/>
      <c r="IQV88" s="637"/>
      <c r="IQW88" s="637"/>
      <c r="IQX88" s="637"/>
      <c r="IQY88" s="637"/>
      <c r="IQZ88" s="637"/>
      <c r="IRA88" s="637"/>
      <c r="IRB88" s="637"/>
      <c r="IRC88" s="637"/>
      <c r="IRD88" s="637"/>
      <c r="IRE88" s="637"/>
      <c r="IRF88" s="637"/>
      <c r="IRG88" s="637"/>
      <c r="IRH88" s="637"/>
      <c r="IRI88" s="637"/>
      <c r="IRJ88" s="637"/>
      <c r="IRK88" s="637"/>
      <c r="IRL88" s="637"/>
      <c r="IRM88" s="637"/>
      <c r="IRN88" s="637"/>
      <c r="IRO88" s="637"/>
      <c r="IRP88" s="637"/>
      <c r="IRQ88" s="637"/>
      <c r="IRR88" s="637"/>
      <c r="IRS88" s="637"/>
      <c r="IRT88" s="637"/>
      <c r="IRU88" s="637"/>
      <c r="IRV88" s="637"/>
      <c r="IRW88" s="637"/>
      <c r="IRX88" s="637"/>
      <c r="IRY88" s="637"/>
      <c r="IRZ88" s="637"/>
      <c r="ISA88" s="637"/>
      <c r="ISB88" s="637"/>
      <c r="ISC88" s="637"/>
      <c r="ISD88" s="637"/>
      <c r="ISE88" s="637"/>
      <c r="ISF88" s="637"/>
      <c r="ISG88" s="637"/>
      <c r="ISH88" s="637"/>
      <c r="ISI88" s="637"/>
      <c r="ISJ88" s="637"/>
      <c r="ISK88" s="637"/>
      <c r="ISL88" s="637"/>
      <c r="ISM88" s="637"/>
      <c r="ISN88" s="637"/>
      <c r="ISO88" s="637"/>
      <c r="ISP88" s="637"/>
      <c r="ISQ88" s="637"/>
      <c r="ISR88" s="637"/>
      <c r="ISS88" s="637"/>
      <c r="IST88" s="637"/>
      <c r="ISU88" s="637"/>
      <c r="ISV88" s="637"/>
      <c r="ISW88" s="637"/>
      <c r="ISX88" s="637"/>
      <c r="ISY88" s="637"/>
      <c r="ISZ88" s="637"/>
      <c r="ITA88" s="637"/>
      <c r="ITB88" s="637"/>
      <c r="ITC88" s="637"/>
      <c r="ITD88" s="637"/>
      <c r="ITE88" s="637"/>
      <c r="ITF88" s="637"/>
      <c r="ITG88" s="637"/>
      <c r="ITH88" s="637"/>
      <c r="ITI88" s="637"/>
      <c r="ITJ88" s="637"/>
      <c r="ITK88" s="637"/>
      <c r="ITL88" s="637"/>
      <c r="ITM88" s="637"/>
      <c r="ITN88" s="637"/>
      <c r="ITO88" s="637"/>
      <c r="ITP88" s="637"/>
      <c r="ITQ88" s="637"/>
      <c r="ITR88" s="637"/>
      <c r="ITS88" s="637"/>
      <c r="ITT88" s="637"/>
      <c r="ITU88" s="637"/>
      <c r="ITV88" s="637"/>
      <c r="ITW88" s="637"/>
      <c r="ITX88" s="637"/>
      <c r="ITY88" s="637"/>
      <c r="ITZ88" s="637"/>
      <c r="IUA88" s="637"/>
      <c r="IUB88" s="637"/>
      <c r="IUC88" s="637"/>
      <c r="IUD88" s="637"/>
      <c r="IUE88" s="637"/>
      <c r="IUF88" s="637"/>
      <c r="IUG88" s="637"/>
      <c r="IUH88" s="637"/>
      <c r="IUI88" s="637"/>
      <c r="IUJ88" s="637"/>
      <c r="IUK88" s="637"/>
      <c r="IUL88" s="637"/>
      <c r="IUM88" s="637"/>
      <c r="IUN88" s="637"/>
      <c r="IUO88" s="637"/>
      <c r="IUP88" s="637"/>
      <c r="IUQ88" s="637"/>
      <c r="IUR88" s="637"/>
      <c r="IUS88" s="637"/>
      <c r="IUT88" s="637"/>
      <c r="IUU88" s="637"/>
      <c r="IUV88" s="637"/>
      <c r="IUW88" s="637"/>
      <c r="IUX88" s="637"/>
      <c r="IUY88" s="637"/>
      <c r="IUZ88" s="637"/>
      <c r="IVA88" s="637"/>
      <c r="IVB88" s="637"/>
      <c r="IVC88" s="637"/>
      <c r="IVD88" s="637"/>
      <c r="IVE88" s="637"/>
      <c r="IVF88" s="637"/>
      <c r="IVG88" s="637"/>
      <c r="IVH88" s="637"/>
      <c r="IVI88" s="637"/>
      <c r="IVJ88" s="637"/>
      <c r="IVK88" s="637"/>
      <c r="IVL88" s="637"/>
      <c r="IVM88" s="637"/>
      <c r="IVN88" s="637"/>
      <c r="IVO88" s="637"/>
      <c r="IVP88" s="637"/>
      <c r="IVQ88" s="637"/>
      <c r="IVR88" s="637"/>
      <c r="IVS88" s="637"/>
      <c r="IVT88" s="637"/>
      <c r="IVU88" s="637"/>
      <c r="IVV88" s="637"/>
      <c r="IVW88" s="637"/>
      <c r="IVX88" s="637"/>
      <c r="IVY88" s="637"/>
      <c r="IVZ88" s="637"/>
      <c r="IWA88" s="637"/>
      <c r="IWB88" s="637"/>
      <c r="IWC88" s="637"/>
      <c r="IWD88" s="637"/>
      <c r="IWE88" s="637"/>
      <c r="IWF88" s="637"/>
      <c r="IWG88" s="637"/>
      <c r="IWH88" s="637"/>
      <c r="IWI88" s="637"/>
      <c r="IWJ88" s="637"/>
      <c r="IWK88" s="637"/>
      <c r="IWL88" s="637"/>
      <c r="IWM88" s="637"/>
      <c r="IWN88" s="637"/>
      <c r="IWO88" s="637"/>
      <c r="IWP88" s="637"/>
      <c r="IWQ88" s="637"/>
      <c r="IWR88" s="637"/>
      <c r="IWS88" s="637"/>
      <c r="IWT88" s="637"/>
      <c r="IWU88" s="637"/>
      <c r="IWV88" s="637"/>
      <c r="IWW88" s="637"/>
      <c r="IWX88" s="637"/>
      <c r="IWY88" s="637"/>
      <c r="IWZ88" s="637"/>
      <c r="IXA88" s="637"/>
      <c r="IXB88" s="637"/>
      <c r="IXC88" s="637"/>
      <c r="IXD88" s="637"/>
      <c r="IXE88" s="637"/>
      <c r="IXF88" s="637"/>
      <c r="IXG88" s="637"/>
      <c r="IXH88" s="637"/>
      <c r="IXI88" s="637"/>
      <c r="IXJ88" s="637"/>
      <c r="IXK88" s="637"/>
      <c r="IXL88" s="637"/>
      <c r="IXM88" s="637"/>
      <c r="IXN88" s="637"/>
      <c r="IXO88" s="637"/>
      <c r="IXP88" s="637"/>
      <c r="IXQ88" s="637"/>
      <c r="IXR88" s="637"/>
      <c r="IXS88" s="637"/>
      <c r="IXT88" s="637"/>
      <c r="IXU88" s="637"/>
      <c r="IXV88" s="637"/>
      <c r="IXW88" s="637"/>
      <c r="IXX88" s="637"/>
      <c r="IXY88" s="637"/>
      <c r="IXZ88" s="637"/>
      <c r="IYA88" s="637"/>
      <c r="IYB88" s="637"/>
      <c r="IYC88" s="637"/>
      <c r="IYD88" s="637"/>
      <c r="IYE88" s="637"/>
      <c r="IYF88" s="637"/>
      <c r="IYG88" s="637"/>
      <c r="IYH88" s="637"/>
      <c r="IYI88" s="637"/>
      <c r="IYJ88" s="637"/>
      <c r="IYK88" s="637"/>
      <c r="IYL88" s="637"/>
      <c r="IYM88" s="637"/>
      <c r="IYN88" s="637"/>
      <c r="IYO88" s="637"/>
      <c r="IYP88" s="637"/>
      <c r="IYQ88" s="637"/>
      <c r="IYR88" s="637"/>
      <c r="IYS88" s="637"/>
      <c r="IYT88" s="637"/>
      <c r="IYU88" s="637"/>
      <c r="IYV88" s="637"/>
      <c r="IYW88" s="637"/>
      <c r="IYX88" s="637"/>
      <c r="IYY88" s="637"/>
      <c r="IYZ88" s="637"/>
      <c r="IZA88" s="637"/>
      <c r="IZB88" s="637"/>
      <c r="IZC88" s="637"/>
      <c r="IZD88" s="637"/>
      <c r="IZE88" s="637"/>
      <c r="IZF88" s="637"/>
      <c r="IZG88" s="637"/>
      <c r="IZH88" s="637"/>
      <c r="IZI88" s="637"/>
      <c r="IZJ88" s="637"/>
      <c r="IZK88" s="637"/>
      <c r="IZL88" s="637"/>
      <c r="IZM88" s="637"/>
      <c r="IZN88" s="637"/>
      <c r="IZO88" s="637"/>
      <c r="IZP88" s="637"/>
      <c r="IZQ88" s="637"/>
      <c r="IZR88" s="637"/>
      <c r="IZS88" s="637"/>
      <c r="IZT88" s="637"/>
      <c r="IZU88" s="637"/>
      <c r="IZV88" s="637"/>
      <c r="IZW88" s="637"/>
      <c r="IZX88" s="637"/>
      <c r="IZY88" s="637"/>
      <c r="IZZ88" s="637"/>
      <c r="JAA88" s="637"/>
      <c r="JAB88" s="637"/>
      <c r="JAC88" s="637"/>
      <c r="JAD88" s="637"/>
      <c r="JAE88" s="637"/>
      <c r="JAF88" s="637"/>
      <c r="JAG88" s="637"/>
      <c r="JAH88" s="637"/>
      <c r="JAI88" s="637"/>
      <c r="JAJ88" s="637"/>
      <c r="JAK88" s="637"/>
      <c r="JAL88" s="637"/>
      <c r="JAM88" s="637"/>
      <c r="JAN88" s="637"/>
      <c r="JAO88" s="637"/>
      <c r="JAP88" s="637"/>
      <c r="JAQ88" s="637"/>
      <c r="JAR88" s="637"/>
      <c r="JAS88" s="637"/>
      <c r="JAT88" s="637"/>
      <c r="JAU88" s="637"/>
      <c r="JAV88" s="637"/>
      <c r="JAW88" s="637"/>
      <c r="JAX88" s="637"/>
      <c r="JAY88" s="637"/>
      <c r="JAZ88" s="637"/>
      <c r="JBA88" s="637"/>
      <c r="JBB88" s="637"/>
      <c r="JBC88" s="637"/>
      <c r="JBD88" s="637"/>
      <c r="JBE88" s="637"/>
      <c r="JBF88" s="637"/>
      <c r="JBG88" s="637"/>
      <c r="JBH88" s="637"/>
      <c r="JBI88" s="637"/>
      <c r="JBJ88" s="637"/>
      <c r="JBK88" s="637"/>
      <c r="JBL88" s="637"/>
      <c r="JBM88" s="637"/>
      <c r="JBN88" s="637"/>
      <c r="JBO88" s="637"/>
      <c r="JBP88" s="637"/>
      <c r="JBQ88" s="637"/>
      <c r="JBR88" s="637"/>
      <c r="JBS88" s="637"/>
      <c r="JBT88" s="637"/>
      <c r="JBU88" s="637"/>
      <c r="JBV88" s="637"/>
      <c r="JBW88" s="637"/>
      <c r="JBX88" s="637"/>
      <c r="JBY88" s="637"/>
      <c r="JBZ88" s="637"/>
      <c r="JCA88" s="637"/>
      <c r="JCB88" s="637"/>
      <c r="JCC88" s="637"/>
      <c r="JCD88" s="637"/>
      <c r="JCE88" s="637"/>
      <c r="JCF88" s="637"/>
      <c r="JCG88" s="637"/>
      <c r="JCH88" s="637"/>
      <c r="JCI88" s="637"/>
      <c r="JCJ88" s="637"/>
      <c r="JCK88" s="637"/>
      <c r="JCL88" s="637"/>
      <c r="JCM88" s="637"/>
      <c r="JCN88" s="637"/>
      <c r="JCO88" s="637"/>
      <c r="JCP88" s="637"/>
      <c r="JCQ88" s="637"/>
      <c r="JCR88" s="637"/>
      <c r="JCS88" s="637"/>
      <c r="JCT88" s="637"/>
      <c r="JCU88" s="637"/>
      <c r="JCV88" s="637"/>
      <c r="JCW88" s="637"/>
      <c r="JCX88" s="637"/>
      <c r="JCY88" s="637"/>
      <c r="JCZ88" s="637"/>
      <c r="JDA88" s="637"/>
      <c r="JDB88" s="637"/>
      <c r="JDC88" s="637"/>
      <c r="JDD88" s="637"/>
      <c r="JDE88" s="637"/>
      <c r="JDF88" s="637"/>
      <c r="JDG88" s="637"/>
      <c r="JDH88" s="637"/>
      <c r="JDI88" s="637"/>
      <c r="JDJ88" s="637"/>
      <c r="JDK88" s="637"/>
      <c r="JDL88" s="637"/>
      <c r="JDM88" s="637"/>
      <c r="JDN88" s="637"/>
      <c r="JDO88" s="637"/>
      <c r="JDP88" s="637"/>
      <c r="JDQ88" s="637"/>
      <c r="JDR88" s="637"/>
      <c r="JDS88" s="637"/>
      <c r="JDT88" s="637"/>
      <c r="JDU88" s="637"/>
      <c r="JDV88" s="637"/>
      <c r="JDW88" s="637"/>
      <c r="JDX88" s="637"/>
      <c r="JDY88" s="637"/>
      <c r="JDZ88" s="637"/>
      <c r="JEA88" s="637"/>
      <c r="JEB88" s="637"/>
      <c r="JEC88" s="637"/>
      <c r="JED88" s="637"/>
      <c r="JEE88" s="637"/>
      <c r="JEF88" s="637"/>
      <c r="JEG88" s="637"/>
      <c r="JEH88" s="637"/>
      <c r="JEI88" s="637"/>
      <c r="JEJ88" s="637"/>
      <c r="JEK88" s="637"/>
      <c r="JEL88" s="637"/>
      <c r="JEM88" s="637"/>
      <c r="JEN88" s="637"/>
      <c r="JEO88" s="637"/>
      <c r="JEP88" s="637"/>
      <c r="JEQ88" s="637"/>
      <c r="JER88" s="637"/>
      <c r="JES88" s="637"/>
      <c r="JET88" s="637"/>
      <c r="JEU88" s="637"/>
      <c r="JEV88" s="637"/>
      <c r="JEW88" s="637"/>
      <c r="JEX88" s="637"/>
      <c r="JEY88" s="637"/>
      <c r="JEZ88" s="637"/>
      <c r="JFA88" s="637"/>
      <c r="JFB88" s="637"/>
      <c r="JFC88" s="637"/>
      <c r="JFD88" s="637"/>
      <c r="JFE88" s="637"/>
      <c r="JFF88" s="637"/>
      <c r="JFG88" s="637"/>
      <c r="JFH88" s="637"/>
      <c r="JFI88" s="637"/>
      <c r="JFJ88" s="637"/>
      <c r="JFK88" s="637"/>
      <c r="JFL88" s="637"/>
      <c r="JFM88" s="637"/>
      <c r="JFN88" s="637"/>
      <c r="JFO88" s="637"/>
      <c r="JFP88" s="637"/>
      <c r="JFQ88" s="637"/>
      <c r="JFR88" s="637"/>
      <c r="JFS88" s="637"/>
      <c r="JFT88" s="637"/>
      <c r="JFU88" s="637"/>
      <c r="JFV88" s="637"/>
      <c r="JFW88" s="637"/>
      <c r="JFX88" s="637"/>
      <c r="JFY88" s="637"/>
      <c r="JFZ88" s="637"/>
      <c r="JGA88" s="637"/>
      <c r="JGB88" s="637"/>
      <c r="JGC88" s="637"/>
      <c r="JGD88" s="637"/>
      <c r="JGE88" s="637"/>
      <c r="JGF88" s="637"/>
      <c r="JGG88" s="637"/>
      <c r="JGH88" s="637"/>
      <c r="JGI88" s="637"/>
      <c r="JGJ88" s="637"/>
      <c r="JGK88" s="637"/>
      <c r="JGL88" s="637"/>
      <c r="JGM88" s="637"/>
      <c r="JGN88" s="637"/>
      <c r="JGO88" s="637"/>
      <c r="JGP88" s="637"/>
      <c r="JGQ88" s="637"/>
      <c r="JGR88" s="637"/>
      <c r="JGS88" s="637"/>
      <c r="JGT88" s="637"/>
      <c r="JGU88" s="637"/>
      <c r="JGV88" s="637"/>
      <c r="JGW88" s="637"/>
      <c r="JGX88" s="637"/>
      <c r="JGY88" s="637"/>
      <c r="JGZ88" s="637"/>
      <c r="JHA88" s="637"/>
      <c r="JHB88" s="637"/>
      <c r="JHC88" s="637"/>
      <c r="JHD88" s="637"/>
      <c r="JHE88" s="637"/>
      <c r="JHF88" s="637"/>
      <c r="JHG88" s="637"/>
      <c r="JHH88" s="637"/>
      <c r="JHI88" s="637"/>
      <c r="JHJ88" s="637"/>
      <c r="JHK88" s="637"/>
      <c r="JHL88" s="637"/>
      <c r="JHM88" s="637"/>
      <c r="JHN88" s="637"/>
      <c r="JHO88" s="637"/>
      <c r="JHP88" s="637"/>
      <c r="JHQ88" s="637"/>
      <c r="JHR88" s="637"/>
      <c r="JHS88" s="637"/>
      <c r="JHT88" s="637"/>
      <c r="JHU88" s="637"/>
      <c r="JHV88" s="637"/>
      <c r="JHW88" s="637"/>
      <c r="JHX88" s="637"/>
      <c r="JHY88" s="637"/>
      <c r="JHZ88" s="637"/>
      <c r="JIA88" s="637"/>
      <c r="JIB88" s="637"/>
      <c r="JIC88" s="637"/>
      <c r="JID88" s="637"/>
      <c r="JIE88" s="637"/>
      <c r="JIF88" s="637"/>
      <c r="JIG88" s="637"/>
      <c r="JIH88" s="637"/>
      <c r="JII88" s="637"/>
      <c r="JIJ88" s="637"/>
      <c r="JIK88" s="637"/>
      <c r="JIL88" s="637"/>
      <c r="JIM88" s="637"/>
      <c r="JIN88" s="637"/>
      <c r="JIO88" s="637"/>
      <c r="JIP88" s="637"/>
      <c r="JIQ88" s="637"/>
      <c r="JIR88" s="637"/>
      <c r="JIS88" s="637"/>
      <c r="JIT88" s="637"/>
      <c r="JIU88" s="637"/>
      <c r="JIV88" s="637"/>
      <c r="JIW88" s="637"/>
      <c r="JIX88" s="637"/>
      <c r="JIY88" s="637"/>
      <c r="JIZ88" s="637"/>
      <c r="JJA88" s="637"/>
      <c r="JJB88" s="637"/>
      <c r="JJC88" s="637"/>
      <c r="JJD88" s="637"/>
      <c r="JJE88" s="637"/>
      <c r="JJF88" s="637"/>
      <c r="JJG88" s="637"/>
      <c r="JJH88" s="637"/>
      <c r="JJI88" s="637"/>
      <c r="JJJ88" s="637"/>
      <c r="JJK88" s="637"/>
      <c r="JJL88" s="637"/>
      <c r="JJM88" s="637"/>
      <c r="JJN88" s="637"/>
      <c r="JJO88" s="637"/>
      <c r="JJP88" s="637"/>
      <c r="JJQ88" s="637"/>
      <c r="JJR88" s="637"/>
      <c r="JJS88" s="637"/>
      <c r="JJT88" s="637"/>
      <c r="JJU88" s="637"/>
      <c r="JJV88" s="637"/>
      <c r="JJW88" s="637"/>
      <c r="JJX88" s="637"/>
      <c r="JJY88" s="637"/>
      <c r="JJZ88" s="637"/>
      <c r="JKA88" s="637"/>
      <c r="JKB88" s="637"/>
      <c r="JKC88" s="637"/>
      <c r="JKD88" s="637"/>
      <c r="JKE88" s="637"/>
      <c r="JKF88" s="637"/>
      <c r="JKG88" s="637"/>
      <c r="JKH88" s="637"/>
      <c r="JKI88" s="637"/>
      <c r="JKJ88" s="637"/>
      <c r="JKK88" s="637"/>
      <c r="JKL88" s="637"/>
      <c r="JKM88" s="637"/>
      <c r="JKN88" s="637"/>
      <c r="JKO88" s="637"/>
      <c r="JKP88" s="637"/>
      <c r="JKQ88" s="637"/>
      <c r="JKR88" s="637"/>
      <c r="JKS88" s="637"/>
      <c r="JKT88" s="637"/>
      <c r="JKU88" s="637"/>
      <c r="JKV88" s="637"/>
      <c r="JKW88" s="637"/>
      <c r="JKX88" s="637"/>
      <c r="JKY88" s="637"/>
      <c r="JKZ88" s="637"/>
      <c r="JLA88" s="637"/>
      <c r="JLB88" s="637"/>
      <c r="JLC88" s="637"/>
      <c r="JLD88" s="637"/>
      <c r="JLE88" s="637"/>
      <c r="JLF88" s="637"/>
      <c r="JLG88" s="637"/>
      <c r="JLH88" s="637"/>
      <c r="JLI88" s="637"/>
      <c r="JLJ88" s="637"/>
      <c r="JLK88" s="637"/>
      <c r="JLL88" s="637"/>
      <c r="JLM88" s="637"/>
      <c r="JLN88" s="637"/>
      <c r="JLO88" s="637"/>
      <c r="JLP88" s="637"/>
      <c r="JLQ88" s="637"/>
      <c r="JLR88" s="637"/>
      <c r="JLS88" s="637"/>
      <c r="JLT88" s="637"/>
      <c r="JLU88" s="637"/>
      <c r="JLV88" s="637"/>
      <c r="JLW88" s="637"/>
      <c r="JLX88" s="637"/>
      <c r="JLY88" s="637"/>
      <c r="JLZ88" s="637"/>
      <c r="JMA88" s="637"/>
      <c r="JMB88" s="637"/>
      <c r="JMC88" s="637"/>
      <c r="JMD88" s="637"/>
      <c r="JME88" s="637"/>
      <c r="JMF88" s="637"/>
      <c r="JMG88" s="637"/>
      <c r="JMH88" s="637"/>
      <c r="JMI88" s="637"/>
      <c r="JMJ88" s="637"/>
      <c r="JMK88" s="637"/>
      <c r="JML88" s="637"/>
      <c r="JMM88" s="637"/>
      <c r="JMN88" s="637"/>
      <c r="JMO88" s="637"/>
      <c r="JMP88" s="637"/>
      <c r="JMQ88" s="637"/>
      <c r="JMR88" s="637"/>
      <c r="JMS88" s="637"/>
      <c r="JMT88" s="637"/>
      <c r="JMU88" s="637"/>
      <c r="JMV88" s="637"/>
      <c r="JMW88" s="637"/>
      <c r="JMX88" s="637"/>
      <c r="JMY88" s="637"/>
      <c r="JMZ88" s="637"/>
      <c r="JNA88" s="637"/>
      <c r="JNB88" s="637"/>
      <c r="JNC88" s="637"/>
      <c r="JND88" s="637"/>
      <c r="JNE88" s="637"/>
      <c r="JNF88" s="637"/>
      <c r="JNG88" s="637"/>
      <c r="JNH88" s="637"/>
      <c r="JNI88" s="637"/>
      <c r="JNJ88" s="637"/>
      <c r="JNK88" s="637"/>
      <c r="JNL88" s="637"/>
      <c r="JNM88" s="637"/>
      <c r="JNN88" s="637"/>
      <c r="JNO88" s="637"/>
      <c r="JNP88" s="637"/>
      <c r="JNQ88" s="637"/>
      <c r="JNR88" s="637"/>
      <c r="JNS88" s="637"/>
      <c r="JNT88" s="637"/>
      <c r="JNU88" s="637"/>
      <c r="JNV88" s="637"/>
      <c r="JNW88" s="637"/>
      <c r="JNX88" s="637"/>
      <c r="JNY88" s="637"/>
      <c r="JNZ88" s="637"/>
      <c r="JOA88" s="637"/>
      <c r="JOB88" s="637"/>
      <c r="JOC88" s="637"/>
      <c r="JOD88" s="637"/>
      <c r="JOE88" s="637"/>
      <c r="JOF88" s="637"/>
      <c r="JOG88" s="637"/>
      <c r="JOH88" s="637"/>
      <c r="JOI88" s="637"/>
      <c r="JOJ88" s="637"/>
      <c r="JOK88" s="637"/>
      <c r="JOL88" s="637"/>
      <c r="JOM88" s="637"/>
      <c r="JON88" s="637"/>
      <c r="JOO88" s="637"/>
      <c r="JOP88" s="637"/>
      <c r="JOQ88" s="637"/>
      <c r="JOR88" s="637"/>
      <c r="JOS88" s="637"/>
      <c r="JOT88" s="637"/>
      <c r="JOU88" s="637"/>
      <c r="JOV88" s="637"/>
      <c r="JOW88" s="637"/>
      <c r="JOX88" s="637"/>
      <c r="JOY88" s="637"/>
      <c r="JOZ88" s="637"/>
      <c r="JPA88" s="637"/>
      <c r="JPB88" s="637"/>
      <c r="JPC88" s="637"/>
      <c r="JPD88" s="637"/>
      <c r="JPE88" s="637"/>
      <c r="JPF88" s="637"/>
      <c r="JPG88" s="637"/>
      <c r="JPH88" s="637"/>
      <c r="JPI88" s="637"/>
      <c r="JPJ88" s="637"/>
      <c r="JPK88" s="637"/>
      <c r="JPL88" s="637"/>
      <c r="JPM88" s="637"/>
      <c r="JPN88" s="637"/>
      <c r="JPO88" s="637"/>
      <c r="JPP88" s="637"/>
      <c r="JPQ88" s="637"/>
      <c r="JPR88" s="637"/>
      <c r="JPS88" s="637"/>
      <c r="JPT88" s="637"/>
      <c r="JPU88" s="637"/>
      <c r="JPV88" s="637"/>
      <c r="JPW88" s="637"/>
      <c r="JPX88" s="637"/>
      <c r="JPY88" s="637"/>
      <c r="JPZ88" s="637"/>
      <c r="JQA88" s="637"/>
      <c r="JQB88" s="637"/>
      <c r="JQC88" s="637"/>
      <c r="JQD88" s="637"/>
      <c r="JQE88" s="637"/>
      <c r="JQF88" s="637"/>
      <c r="JQG88" s="637"/>
      <c r="JQH88" s="637"/>
      <c r="JQI88" s="637"/>
      <c r="JQJ88" s="637"/>
      <c r="JQK88" s="637"/>
      <c r="JQL88" s="637"/>
      <c r="JQM88" s="637"/>
      <c r="JQN88" s="637"/>
      <c r="JQO88" s="637"/>
      <c r="JQP88" s="637"/>
      <c r="JQQ88" s="637"/>
      <c r="JQR88" s="637"/>
      <c r="JQS88" s="637"/>
      <c r="JQT88" s="637"/>
      <c r="JQU88" s="637"/>
      <c r="JQV88" s="637"/>
      <c r="JQW88" s="637"/>
      <c r="JQX88" s="637"/>
      <c r="JQY88" s="637"/>
      <c r="JQZ88" s="637"/>
      <c r="JRA88" s="637"/>
      <c r="JRB88" s="637"/>
      <c r="JRC88" s="637"/>
      <c r="JRD88" s="637"/>
      <c r="JRE88" s="637"/>
      <c r="JRF88" s="637"/>
      <c r="JRG88" s="637"/>
      <c r="JRH88" s="637"/>
      <c r="JRI88" s="637"/>
      <c r="JRJ88" s="637"/>
      <c r="JRK88" s="637"/>
      <c r="JRL88" s="637"/>
      <c r="JRM88" s="637"/>
      <c r="JRN88" s="637"/>
      <c r="JRO88" s="637"/>
      <c r="JRP88" s="637"/>
      <c r="JRQ88" s="637"/>
      <c r="JRR88" s="637"/>
      <c r="JRS88" s="637"/>
      <c r="JRT88" s="637"/>
      <c r="JRU88" s="637"/>
      <c r="JRV88" s="637"/>
      <c r="JRW88" s="637"/>
      <c r="JRX88" s="637"/>
      <c r="JRY88" s="637"/>
      <c r="JRZ88" s="637"/>
      <c r="JSA88" s="637"/>
      <c r="JSB88" s="637"/>
      <c r="JSC88" s="637"/>
      <c r="JSD88" s="637"/>
      <c r="JSE88" s="637"/>
      <c r="JSF88" s="637"/>
      <c r="JSG88" s="637"/>
      <c r="JSH88" s="637"/>
      <c r="JSI88" s="637"/>
      <c r="JSJ88" s="637"/>
      <c r="JSK88" s="637"/>
      <c r="JSL88" s="637"/>
      <c r="JSM88" s="637"/>
      <c r="JSN88" s="637"/>
      <c r="JSO88" s="637"/>
      <c r="JSP88" s="637"/>
      <c r="JSQ88" s="637"/>
      <c r="JSR88" s="637"/>
      <c r="JSS88" s="637"/>
      <c r="JST88" s="637"/>
      <c r="JSU88" s="637"/>
      <c r="JSV88" s="637"/>
      <c r="JSW88" s="637"/>
      <c r="JSX88" s="637"/>
      <c r="JSY88" s="637"/>
      <c r="JSZ88" s="637"/>
      <c r="JTA88" s="637"/>
      <c r="JTB88" s="637"/>
      <c r="JTC88" s="637"/>
      <c r="JTD88" s="637"/>
      <c r="JTE88" s="637"/>
      <c r="JTF88" s="637"/>
      <c r="JTG88" s="637"/>
      <c r="JTH88" s="637"/>
      <c r="JTI88" s="637"/>
      <c r="JTJ88" s="637"/>
      <c r="JTK88" s="637"/>
      <c r="JTL88" s="637"/>
      <c r="JTM88" s="637"/>
      <c r="JTN88" s="637"/>
      <c r="JTO88" s="637"/>
      <c r="JTP88" s="637"/>
      <c r="JTQ88" s="637"/>
      <c r="JTR88" s="637"/>
      <c r="JTS88" s="637"/>
      <c r="JTT88" s="637"/>
      <c r="JTU88" s="637"/>
      <c r="JTV88" s="637"/>
      <c r="JTW88" s="637"/>
      <c r="JTX88" s="637"/>
      <c r="JTY88" s="637"/>
      <c r="JTZ88" s="637"/>
      <c r="JUA88" s="637"/>
      <c r="JUB88" s="637"/>
      <c r="JUC88" s="637"/>
      <c r="JUD88" s="637"/>
      <c r="JUE88" s="637"/>
      <c r="JUF88" s="637"/>
      <c r="JUG88" s="637"/>
      <c r="JUH88" s="637"/>
      <c r="JUI88" s="637"/>
      <c r="JUJ88" s="637"/>
      <c r="JUK88" s="637"/>
      <c r="JUL88" s="637"/>
      <c r="JUM88" s="637"/>
      <c r="JUN88" s="637"/>
      <c r="JUO88" s="637"/>
      <c r="JUP88" s="637"/>
      <c r="JUQ88" s="637"/>
      <c r="JUR88" s="637"/>
      <c r="JUS88" s="637"/>
      <c r="JUT88" s="637"/>
      <c r="JUU88" s="637"/>
      <c r="JUV88" s="637"/>
      <c r="JUW88" s="637"/>
      <c r="JUX88" s="637"/>
      <c r="JUY88" s="637"/>
      <c r="JUZ88" s="637"/>
      <c r="JVA88" s="637"/>
      <c r="JVB88" s="637"/>
      <c r="JVC88" s="637"/>
      <c r="JVD88" s="637"/>
      <c r="JVE88" s="637"/>
      <c r="JVF88" s="637"/>
      <c r="JVG88" s="637"/>
      <c r="JVH88" s="637"/>
      <c r="JVI88" s="637"/>
      <c r="JVJ88" s="637"/>
      <c r="JVK88" s="637"/>
      <c r="JVL88" s="637"/>
      <c r="JVM88" s="637"/>
      <c r="JVN88" s="637"/>
      <c r="JVO88" s="637"/>
      <c r="JVP88" s="637"/>
      <c r="JVQ88" s="637"/>
      <c r="JVR88" s="637"/>
      <c r="JVS88" s="637"/>
      <c r="JVT88" s="637"/>
      <c r="JVU88" s="637"/>
      <c r="JVV88" s="637"/>
      <c r="JVW88" s="637"/>
      <c r="JVX88" s="637"/>
      <c r="JVY88" s="637"/>
      <c r="JVZ88" s="637"/>
      <c r="JWA88" s="637"/>
      <c r="JWB88" s="637"/>
      <c r="JWC88" s="637"/>
      <c r="JWD88" s="637"/>
      <c r="JWE88" s="637"/>
      <c r="JWF88" s="637"/>
      <c r="JWG88" s="637"/>
      <c r="JWH88" s="637"/>
      <c r="JWI88" s="637"/>
      <c r="JWJ88" s="637"/>
      <c r="JWK88" s="637"/>
      <c r="JWL88" s="637"/>
      <c r="JWM88" s="637"/>
      <c r="JWN88" s="637"/>
      <c r="JWO88" s="637"/>
      <c r="JWP88" s="637"/>
      <c r="JWQ88" s="637"/>
      <c r="JWR88" s="637"/>
      <c r="JWS88" s="637"/>
      <c r="JWT88" s="637"/>
      <c r="JWU88" s="637"/>
      <c r="JWV88" s="637"/>
      <c r="JWW88" s="637"/>
      <c r="JWX88" s="637"/>
      <c r="JWY88" s="637"/>
      <c r="JWZ88" s="637"/>
      <c r="JXA88" s="637"/>
      <c r="JXB88" s="637"/>
      <c r="JXC88" s="637"/>
      <c r="JXD88" s="637"/>
      <c r="JXE88" s="637"/>
      <c r="JXF88" s="637"/>
      <c r="JXG88" s="637"/>
      <c r="JXH88" s="637"/>
      <c r="JXI88" s="637"/>
      <c r="JXJ88" s="637"/>
      <c r="JXK88" s="637"/>
      <c r="JXL88" s="637"/>
      <c r="JXM88" s="637"/>
      <c r="JXN88" s="637"/>
      <c r="JXO88" s="637"/>
      <c r="JXP88" s="637"/>
      <c r="JXQ88" s="637"/>
      <c r="JXR88" s="637"/>
      <c r="JXS88" s="637"/>
      <c r="JXT88" s="637"/>
      <c r="JXU88" s="637"/>
      <c r="JXV88" s="637"/>
      <c r="JXW88" s="637"/>
      <c r="JXX88" s="637"/>
      <c r="JXY88" s="637"/>
      <c r="JXZ88" s="637"/>
      <c r="JYA88" s="637"/>
      <c r="JYB88" s="637"/>
      <c r="JYC88" s="637"/>
      <c r="JYD88" s="637"/>
      <c r="JYE88" s="637"/>
      <c r="JYF88" s="637"/>
      <c r="JYG88" s="637"/>
      <c r="JYH88" s="637"/>
      <c r="JYI88" s="637"/>
      <c r="JYJ88" s="637"/>
      <c r="JYK88" s="637"/>
      <c r="JYL88" s="637"/>
      <c r="JYM88" s="637"/>
      <c r="JYN88" s="637"/>
      <c r="JYO88" s="637"/>
      <c r="JYP88" s="637"/>
      <c r="JYQ88" s="637"/>
      <c r="JYR88" s="637"/>
      <c r="JYS88" s="637"/>
      <c r="JYT88" s="637"/>
      <c r="JYU88" s="637"/>
      <c r="JYV88" s="637"/>
      <c r="JYW88" s="637"/>
      <c r="JYX88" s="637"/>
      <c r="JYY88" s="637"/>
      <c r="JYZ88" s="637"/>
      <c r="JZA88" s="637"/>
      <c r="JZB88" s="637"/>
      <c r="JZC88" s="637"/>
      <c r="JZD88" s="637"/>
      <c r="JZE88" s="637"/>
      <c r="JZF88" s="637"/>
      <c r="JZG88" s="637"/>
      <c r="JZH88" s="637"/>
      <c r="JZI88" s="637"/>
      <c r="JZJ88" s="637"/>
      <c r="JZK88" s="637"/>
      <c r="JZL88" s="637"/>
      <c r="JZM88" s="637"/>
      <c r="JZN88" s="637"/>
      <c r="JZO88" s="637"/>
      <c r="JZP88" s="637"/>
      <c r="JZQ88" s="637"/>
      <c r="JZR88" s="637"/>
      <c r="JZS88" s="637"/>
      <c r="JZT88" s="637"/>
      <c r="JZU88" s="637"/>
      <c r="JZV88" s="637"/>
      <c r="JZW88" s="637"/>
      <c r="JZX88" s="637"/>
      <c r="JZY88" s="637"/>
      <c r="JZZ88" s="637"/>
      <c r="KAA88" s="637"/>
      <c r="KAB88" s="637"/>
      <c r="KAC88" s="637"/>
      <c r="KAD88" s="637"/>
      <c r="KAE88" s="637"/>
      <c r="KAF88" s="637"/>
      <c r="KAG88" s="637"/>
      <c r="KAH88" s="637"/>
      <c r="KAI88" s="637"/>
      <c r="KAJ88" s="637"/>
      <c r="KAK88" s="637"/>
      <c r="KAL88" s="637"/>
      <c r="KAM88" s="637"/>
      <c r="KAN88" s="637"/>
      <c r="KAO88" s="637"/>
      <c r="KAP88" s="637"/>
      <c r="KAQ88" s="637"/>
      <c r="KAR88" s="637"/>
      <c r="KAS88" s="637"/>
      <c r="KAT88" s="637"/>
      <c r="KAU88" s="637"/>
      <c r="KAV88" s="637"/>
      <c r="KAW88" s="637"/>
      <c r="KAX88" s="637"/>
      <c r="KAY88" s="637"/>
      <c r="KAZ88" s="637"/>
      <c r="KBA88" s="637"/>
      <c r="KBB88" s="637"/>
      <c r="KBC88" s="637"/>
      <c r="KBD88" s="637"/>
      <c r="KBE88" s="637"/>
      <c r="KBF88" s="637"/>
      <c r="KBG88" s="637"/>
      <c r="KBH88" s="637"/>
      <c r="KBI88" s="637"/>
      <c r="KBJ88" s="637"/>
      <c r="KBK88" s="637"/>
      <c r="KBL88" s="637"/>
      <c r="KBM88" s="637"/>
      <c r="KBN88" s="637"/>
      <c r="KBO88" s="637"/>
      <c r="KBP88" s="637"/>
      <c r="KBQ88" s="637"/>
      <c r="KBR88" s="637"/>
      <c r="KBS88" s="637"/>
      <c r="KBT88" s="637"/>
      <c r="KBU88" s="637"/>
      <c r="KBV88" s="637"/>
      <c r="KBW88" s="637"/>
      <c r="KBX88" s="637"/>
      <c r="KBY88" s="637"/>
      <c r="KBZ88" s="637"/>
      <c r="KCA88" s="637"/>
      <c r="KCB88" s="637"/>
      <c r="KCC88" s="637"/>
      <c r="KCD88" s="637"/>
      <c r="KCE88" s="637"/>
      <c r="KCF88" s="637"/>
      <c r="KCG88" s="637"/>
      <c r="KCH88" s="637"/>
      <c r="KCI88" s="637"/>
      <c r="KCJ88" s="637"/>
      <c r="KCK88" s="637"/>
      <c r="KCL88" s="637"/>
      <c r="KCM88" s="637"/>
      <c r="KCN88" s="637"/>
      <c r="KCO88" s="637"/>
      <c r="KCP88" s="637"/>
      <c r="KCQ88" s="637"/>
      <c r="KCR88" s="637"/>
      <c r="KCS88" s="637"/>
      <c r="KCT88" s="637"/>
      <c r="KCU88" s="637"/>
      <c r="KCV88" s="637"/>
      <c r="KCW88" s="637"/>
      <c r="KCX88" s="637"/>
      <c r="KCY88" s="637"/>
      <c r="KCZ88" s="637"/>
      <c r="KDA88" s="637"/>
      <c r="KDB88" s="637"/>
      <c r="KDC88" s="637"/>
      <c r="KDD88" s="637"/>
      <c r="KDE88" s="637"/>
      <c r="KDF88" s="637"/>
      <c r="KDG88" s="637"/>
      <c r="KDH88" s="637"/>
      <c r="KDI88" s="637"/>
      <c r="KDJ88" s="637"/>
      <c r="KDK88" s="637"/>
      <c r="KDL88" s="637"/>
      <c r="KDM88" s="637"/>
      <c r="KDN88" s="637"/>
      <c r="KDO88" s="637"/>
      <c r="KDP88" s="637"/>
      <c r="KDQ88" s="637"/>
      <c r="KDR88" s="637"/>
      <c r="KDS88" s="637"/>
      <c r="KDT88" s="637"/>
      <c r="KDU88" s="637"/>
      <c r="KDV88" s="637"/>
      <c r="KDW88" s="637"/>
      <c r="KDX88" s="637"/>
      <c r="KDY88" s="637"/>
      <c r="KDZ88" s="637"/>
      <c r="KEA88" s="637"/>
      <c r="KEB88" s="637"/>
      <c r="KEC88" s="637"/>
      <c r="KED88" s="637"/>
      <c r="KEE88" s="637"/>
      <c r="KEF88" s="637"/>
      <c r="KEG88" s="637"/>
      <c r="KEH88" s="637"/>
      <c r="KEI88" s="637"/>
      <c r="KEJ88" s="637"/>
      <c r="KEK88" s="637"/>
      <c r="KEL88" s="637"/>
      <c r="KEM88" s="637"/>
      <c r="KEN88" s="637"/>
      <c r="KEO88" s="637"/>
      <c r="KEP88" s="637"/>
      <c r="KEQ88" s="637"/>
      <c r="KER88" s="637"/>
      <c r="KES88" s="637"/>
      <c r="KET88" s="637"/>
      <c r="KEU88" s="637"/>
      <c r="KEV88" s="637"/>
      <c r="KEW88" s="637"/>
      <c r="KEX88" s="637"/>
      <c r="KEY88" s="637"/>
      <c r="KEZ88" s="637"/>
      <c r="KFA88" s="637"/>
      <c r="KFB88" s="637"/>
      <c r="KFC88" s="637"/>
      <c r="KFD88" s="637"/>
      <c r="KFE88" s="637"/>
      <c r="KFF88" s="637"/>
      <c r="KFG88" s="637"/>
      <c r="KFH88" s="637"/>
      <c r="KFI88" s="637"/>
      <c r="KFJ88" s="637"/>
      <c r="KFK88" s="637"/>
      <c r="KFL88" s="637"/>
      <c r="KFM88" s="637"/>
      <c r="KFN88" s="637"/>
      <c r="KFO88" s="637"/>
      <c r="KFP88" s="637"/>
      <c r="KFQ88" s="637"/>
      <c r="KFR88" s="637"/>
      <c r="KFS88" s="637"/>
      <c r="KFT88" s="637"/>
      <c r="KFU88" s="637"/>
      <c r="KFV88" s="637"/>
      <c r="KFW88" s="637"/>
      <c r="KFX88" s="637"/>
      <c r="KFY88" s="637"/>
      <c r="KFZ88" s="637"/>
      <c r="KGA88" s="637"/>
      <c r="KGB88" s="637"/>
      <c r="KGC88" s="637"/>
      <c r="KGD88" s="637"/>
      <c r="KGE88" s="637"/>
      <c r="KGF88" s="637"/>
      <c r="KGG88" s="637"/>
      <c r="KGH88" s="637"/>
      <c r="KGI88" s="637"/>
      <c r="KGJ88" s="637"/>
      <c r="KGK88" s="637"/>
      <c r="KGL88" s="637"/>
      <c r="KGM88" s="637"/>
      <c r="KGN88" s="637"/>
      <c r="KGO88" s="637"/>
      <c r="KGP88" s="637"/>
      <c r="KGQ88" s="637"/>
      <c r="KGR88" s="637"/>
      <c r="KGS88" s="637"/>
      <c r="KGT88" s="637"/>
      <c r="KGU88" s="637"/>
      <c r="KGV88" s="637"/>
      <c r="KGW88" s="637"/>
      <c r="KGX88" s="637"/>
      <c r="KGY88" s="637"/>
      <c r="KGZ88" s="637"/>
      <c r="KHA88" s="637"/>
      <c r="KHB88" s="637"/>
      <c r="KHC88" s="637"/>
      <c r="KHD88" s="637"/>
      <c r="KHE88" s="637"/>
      <c r="KHF88" s="637"/>
      <c r="KHG88" s="637"/>
      <c r="KHH88" s="637"/>
      <c r="KHI88" s="637"/>
      <c r="KHJ88" s="637"/>
      <c r="KHK88" s="637"/>
      <c r="KHL88" s="637"/>
      <c r="KHM88" s="637"/>
      <c r="KHN88" s="637"/>
      <c r="KHO88" s="637"/>
      <c r="KHP88" s="637"/>
      <c r="KHQ88" s="637"/>
      <c r="KHR88" s="637"/>
      <c r="KHS88" s="637"/>
      <c r="KHT88" s="637"/>
      <c r="KHU88" s="637"/>
      <c r="KHV88" s="637"/>
      <c r="KHW88" s="637"/>
      <c r="KHX88" s="637"/>
      <c r="KHY88" s="637"/>
      <c r="KHZ88" s="637"/>
      <c r="KIA88" s="637"/>
      <c r="KIB88" s="637"/>
      <c r="KIC88" s="637"/>
      <c r="KID88" s="637"/>
      <c r="KIE88" s="637"/>
      <c r="KIF88" s="637"/>
      <c r="KIG88" s="637"/>
      <c r="KIH88" s="637"/>
      <c r="KII88" s="637"/>
      <c r="KIJ88" s="637"/>
      <c r="KIK88" s="637"/>
      <c r="KIL88" s="637"/>
      <c r="KIM88" s="637"/>
      <c r="KIN88" s="637"/>
      <c r="KIO88" s="637"/>
      <c r="KIP88" s="637"/>
      <c r="KIQ88" s="637"/>
      <c r="KIR88" s="637"/>
      <c r="KIS88" s="637"/>
      <c r="KIT88" s="637"/>
      <c r="KIU88" s="637"/>
      <c r="KIV88" s="637"/>
      <c r="KIW88" s="637"/>
      <c r="KIX88" s="637"/>
      <c r="KIY88" s="637"/>
      <c r="KIZ88" s="637"/>
      <c r="KJA88" s="637"/>
      <c r="KJB88" s="637"/>
      <c r="KJC88" s="637"/>
      <c r="KJD88" s="637"/>
      <c r="KJE88" s="637"/>
      <c r="KJF88" s="637"/>
      <c r="KJG88" s="637"/>
      <c r="KJH88" s="637"/>
      <c r="KJI88" s="637"/>
      <c r="KJJ88" s="637"/>
      <c r="KJK88" s="637"/>
      <c r="KJL88" s="637"/>
      <c r="KJM88" s="637"/>
      <c r="KJN88" s="637"/>
      <c r="KJO88" s="637"/>
      <c r="KJP88" s="637"/>
      <c r="KJQ88" s="637"/>
      <c r="KJR88" s="637"/>
      <c r="KJS88" s="637"/>
      <c r="KJT88" s="637"/>
      <c r="KJU88" s="637"/>
      <c r="KJV88" s="637"/>
      <c r="KJW88" s="637"/>
      <c r="KJX88" s="637"/>
      <c r="KJY88" s="637"/>
      <c r="KJZ88" s="637"/>
      <c r="KKA88" s="637"/>
      <c r="KKB88" s="637"/>
      <c r="KKC88" s="637"/>
      <c r="KKD88" s="637"/>
      <c r="KKE88" s="637"/>
      <c r="KKF88" s="637"/>
      <c r="KKG88" s="637"/>
      <c r="KKH88" s="637"/>
      <c r="KKI88" s="637"/>
      <c r="KKJ88" s="637"/>
      <c r="KKK88" s="637"/>
      <c r="KKL88" s="637"/>
      <c r="KKM88" s="637"/>
      <c r="KKN88" s="637"/>
      <c r="KKO88" s="637"/>
      <c r="KKP88" s="637"/>
      <c r="KKQ88" s="637"/>
      <c r="KKR88" s="637"/>
      <c r="KKS88" s="637"/>
      <c r="KKT88" s="637"/>
      <c r="KKU88" s="637"/>
      <c r="KKV88" s="637"/>
      <c r="KKW88" s="637"/>
      <c r="KKX88" s="637"/>
      <c r="KKY88" s="637"/>
      <c r="KKZ88" s="637"/>
      <c r="KLA88" s="637"/>
      <c r="KLB88" s="637"/>
      <c r="KLC88" s="637"/>
      <c r="KLD88" s="637"/>
      <c r="KLE88" s="637"/>
      <c r="KLF88" s="637"/>
      <c r="KLG88" s="637"/>
      <c r="KLH88" s="637"/>
      <c r="KLI88" s="637"/>
      <c r="KLJ88" s="637"/>
      <c r="KLK88" s="637"/>
      <c r="KLL88" s="637"/>
      <c r="KLM88" s="637"/>
      <c r="KLN88" s="637"/>
      <c r="KLO88" s="637"/>
      <c r="KLP88" s="637"/>
      <c r="KLQ88" s="637"/>
      <c r="KLR88" s="637"/>
      <c r="KLS88" s="637"/>
      <c r="KLT88" s="637"/>
      <c r="KLU88" s="637"/>
      <c r="KLV88" s="637"/>
      <c r="KLW88" s="637"/>
      <c r="KLX88" s="637"/>
      <c r="KLY88" s="637"/>
      <c r="KLZ88" s="637"/>
      <c r="KMA88" s="637"/>
      <c r="KMB88" s="637"/>
      <c r="KMC88" s="637"/>
      <c r="KMD88" s="637"/>
      <c r="KME88" s="637"/>
      <c r="KMF88" s="637"/>
      <c r="KMG88" s="637"/>
      <c r="KMH88" s="637"/>
      <c r="KMI88" s="637"/>
      <c r="KMJ88" s="637"/>
      <c r="KMK88" s="637"/>
      <c r="KML88" s="637"/>
      <c r="KMM88" s="637"/>
      <c r="KMN88" s="637"/>
      <c r="KMO88" s="637"/>
      <c r="KMP88" s="637"/>
      <c r="KMQ88" s="637"/>
      <c r="KMR88" s="637"/>
      <c r="KMS88" s="637"/>
      <c r="KMT88" s="637"/>
      <c r="KMU88" s="637"/>
      <c r="KMV88" s="637"/>
      <c r="KMW88" s="637"/>
      <c r="KMX88" s="637"/>
      <c r="KMY88" s="637"/>
      <c r="KMZ88" s="637"/>
      <c r="KNA88" s="637"/>
      <c r="KNB88" s="637"/>
      <c r="KNC88" s="637"/>
      <c r="KND88" s="637"/>
      <c r="KNE88" s="637"/>
      <c r="KNF88" s="637"/>
      <c r="KNG88" s="637"/>
      <c r="KNH88" s="637"/>
      <c r="KNI88" s="637"/>
      <c r="KNJ88" s="637"/>
      <c r="KNK88" s="637"/>
      <c r="KNL88" s="637"/>
      <c r="KNM88" s="637"/>
      <c r="KNN88" s="637"/>
      <c r="KNO88" s="637"/>
      <c r="KNP88" s="637"/>
      <c r="KNQ88" s="637"/>
      <c r="KNR88" s="637"/>
      <c r="KNS88" s="637"/>
      <c r="KNT88" s="637"/>
      <c r="KNU88" s="637"/>
      <c r="KNV88" s="637"/>
      <c r="KNW88" s="637"/>
      <c r="KNX88" s="637"/>
      <c r="KNY88" s="637"/>
      <c r="KNZ88" s="637"/>
      <c r="KOA88" s="637"/>
      <c r="KOB88" s="637"/>
      <c r="KOC88" s="637"/>
      <c r="KOD88" s="637"/>
      <c r="KOE88" s="637"/>
      <c r="KOF88" s="637"/>
      <c r="KOG88" s="637"/>
      <c r="KOH88" s="637"/>
      <c r="KOI88" s="637"/>
      <c r="KOJ88" s="637"/>
      <c r="KOK88" s="637"/>
      <c r="KOL88" s="637"/>
      <c r="KOM88" s="637"/>
      <c r="KON88" s="637"/>
      <c r="KOO88" s="637"/>
      <c r="KOP88" s="637"/>
      <c r="KOQ88" s="637"/>
      <c r="KOR88" s="637"/>
      <c r="KOS88" s="637"/>
      <c r="KOT88" s="637"/>
      <c r="KOU88" s="637"/>
      <c r="KOV88" s="637"/>
      <c r="KOW88" s="637"/>
      <c r="KOX88" s="637"/>
      <c r="KOY88" s="637"/>
      <c r="KOZ88" s="637"/>
      <c r="KPA88" s="637"/>
      <c r="KPB88" s="637"/>
      <c r="KPC88" s="637"/>
      <c r="KPD88" s="637"/>
      <c r="KPE88" s="637"/>
      <c r="KPF88" s="637"/>
      <c r="KPG88" s="637"/>
      <c r="KPH88" s="637"/>
      <c r="KPI88" s="637"/>
      <c r="KPJ88" s="637"/>
      <c r="KPK88" s="637"/>
      <c r="KPL88" s="637"/>
      <c r="KPM88" s="637"/>
      <c r="KPN88" s="637"/>
      <c r="KPO88" s="637"/>
      <c r="KPP88" s="637"/>
      <c r="KPQ88" s="637"/>
      <c r="KPR88" s="637"/>
      <c r="KPS88" s="637"/>
      <c r="KPT88" s="637"/>
      <c r="KPU88" s="637"/>
      <c r="KPV88" s="637"/>
      <c r="KPW88" s="637"/>
      <c r="KPX88" s="637"/>
      <c r="KPY88" s="637"/>
      <c r="KPZ88" s="637"/>
      <c r="KQA88" s="637"/>
      <c r="KQB88" s="637"/>
      <c r="KQC88" s="637"/>
      <c r="KQD88" s="637"/>
      <c r="KQE88" s="637"/>
      <c r="KQF88" s="637"/>
      <c r="KQG88" s="637"/>
      <c r="KQH88" s="637"/>
      <c r="KQI88" s="637"/>
      <c r="KQJ88" s="637"/>
      <c r="KQK88" s="637"/>
      <c r="KQL88" s="637"/>
      <c r="KQM88" s="637"/>
      <c r="KQN88" s="637"/>
      <c r="KQO88" s="637"/>
      <c r="KQP88" s="637"/>
      <c r="KQQ88" s="637"/>
      <c r="KQR88" s="637"/>
      <c r="KQS88" s="637"/>
      <c r="KQT88" s="637"/>
      <c r="KQU88" s="637"/>
      <c r="KQV88" s="637"/>
      <c r="KQW88" s="637"/>
      <c r="KQX88" s="637"/>
      <c r="KQY88" s="637"/>
      <c r="KQZ88" s="637"/>
      <c r="KRA88" s="637"/>
      <c r="KRB88" s="637"/>
      <c r="KRC88" s="637"/>
      <c r="KRD88" s="637"/>
      <c r="KRE88" s="637"/>
      <c r="KRF88" s="637"/>
      <c r="KRG88" s="637"/>
      <c r="KRH88" s="637"/>
      <c r="KRI88" s="637"/>
      <c r="KRJ88" s="637"/>
      <c r="KRK88" s="637"/>
      <c r="KRL88" s="637"/>
      <c r="KRM88" s="637"/>
      <c r="KRN88" s="637"/>
      <c r="KRO88" s="637"/>
      <c r="KRP88" s="637"/>
      <c r="KRQ88" s="637"/>
      <c r="KRR88" s="637"/>
      <c r="KRS88" s="637"/>
      <c r="KRT88" s="637"/>
      <c r="KRU88" s="637"/>
      <c r="KRV88" s="637"/>
      <c r="KRW88" s="637"/>
      <c r="KRX88" s="637"/>
      <c r="KRY88" s="637"/>
      <c r="KRZ88" s="637"/>
      <c r="KSA88" s="637"/>
      <c r="KSB88" s="637"/>
      <c r="KSC88" s="637"/>
      <c r="KSD88" s="637"/>
      <c r="KSE88" s="637"/>
      <c r="KSF88" s="637"/>
      <c r="KSG88" s="637"/>
      <c r="KSH88" s="637"/>
      <c r="KSI88" s="637"/>
      <c r="KSJ88" s="637"/>
      <c r="KSK88" s="637"/>
      <c r="KSL88" s="637"/>
      <c r="KSM88" s="637"/>
      <c r="KSN88" s="637"/>
      <c r="KSO88" s="637"/>
      <c r="KSP88" s="637"/>
      <c r="KSQ88" s="637"/>
      <c r="KSR88" s="637"/>
      <c r="KSS88" s="637"/>
      <c r="KST88" s="637"/>
      <c r="KSU88" s="637"/>
      <c r="KSV88" s="637"/>
      <c r="KSW88" s="637"/>
      <c r="KSX88" s="637"/>
      <c r="KSY88" s="637"/>
      <c r="KSZ88" s="637"/>
      <c r="KTA88" s="637"/>
      <c r="KTB88" s="637"/>
      <c r="KTC88" s="637"/>
      <c r="KTD88" s="637"/>
      <c r="KTE88" s="637"/>
      <c r="KTF88" s="637"/>
      <c r="KTG88" s="637"/>
      <c r="KTH88" s="637"/>
      <c r="KTI88" s="637"/>
      <c r="KTJ88" s="637"/>
      <c r="KTK88" s="637"/>
      <c r="KTL88" s="637"/>
      <c r="KTM88" s="637"/>
      <c r="KTN88" s="637"/>
      <c r="KTO88" s="637"/>
      <c r="KTP88" s="637"/>
      <c r="KTQ88" s="637"/>
      <c r="KTR88" s="637"/>
      <c r="KTS88" s="637"/>
      <c r="KTT88" s="637"/>
      <c r="KTU88" s="637"/>
      <c r="KTV88" s="637"/>
      <c r="KTW88" s="637"/>
      <c r="KTX88" s="637"/>
      <c r="KTY88" s="637"/>
      <c r="KTZ88" s="637"/>
      <c r="KUA88" s="637"/>
      <c r="KUB88" s="637"/>
      <c r="KUC88" s="637"/>
      <c r="KUD88" s="637"/>
      <c r="KUE88" s="637"/>
      <c r="KUF88" s="637"/>
      <c r="KUG88" s="637"/>
      <c r="KUH88" s="637"/>
      <c r="KUI88" s="637"/>
      <c r="KUJ88" s="637"/>
      <c r="KUK88" s="637"/>
      <c r="KUL88" s="637"/>
      <c r="KUM88" s="637"/>
      <c r="KUN88" s="637"/>
      <c r="KUO88" s="637"/>
      <c r="KUP88" s="637"/>
      <c r="KUQ88" s="637"/>
      <c r="KUR88" s="637"/>
      <c r="KUS88" s="637"/>
      <c r="KUT88" s="637"/>
      <c r="KUU88" s="637"/>
      <c r="KUV88" s="637"/>
      <c r="KUW88" s="637"/>
      <c r="KUX88" s="637"/>
      <c r="KUY88" s="637"/>
      <c r="KUZ88" s="637"/>
      <c r="KVA88" s="637"/>
      <c r="KVB88" s="637"/>
      <c r="KVC88" s="637"/>
      <c r="KVD88" s="637"/>
      <c r="KVE88" s="637"/>
      <c r="KVF88" s="637"/>
      <c r="KVG88" s="637"/>
      <c r="KVH88" s="637"/>
      <c r="KVI88" s="637"/>
      <c r="KVJ88" s="637"/>
      <c r="KVK88" s="637"/>
      <c r="KVL88" s="637"/>
      <c r="KVM88" s="637"/>
      <c r="KVN88" s="637"/>
      <c r="KVO88" s="637"/>
      <c r="KVP88" s="637"/>
      <c r="KVQ88" s="637"/>
      <c r="KVR88" s="637"/>
      <c r="KVS88" s="637"/>
      <c r="KVT88" s="637"/>
      <c r="KVU88" s="637"/>
      <c r="KVV88" s="637"/>
      <c r="KVW88" s="637"/>
      <c r="KVX88" s="637"/>
      <c r="KVY88" s="637"/>
      <c r="KVZ88" s="637"/>
      <c r="KWA88" s="637"/>
      <c r="KWB88" s="637"/>
      <c r="KWC88" s="637"/>
      <c r="KWD88" s="637"/>
      <c r="KWE88" s="637"/>
      <c r="KWF88" s="637"/>
      <c r="KWG88" s="637"/>
      <c r="KWH88" s="637"/>
      <c r="KWI88" s="637"/>
      <c r="KWJ88" s="637"/>
      <c r="KWK88" s="637"/>
      <c r="KWL88" s="637"/>
      <c r="KWM88" s="637"/>
      <c r="KWN88" s="637"/>
      <c r="KWO88" s="637"/>
      <c r="KWP88" s="637"/>
      <c r="KWQ88" s="637"/>
      <c r="KWR88" s="637"/>
      <c r="KWS88" s="637"/>
      <c r="KWT88" s="637"/>
      <c r="KWU88" s="637"/>
      <c r="KWV88" s="637"/>
      <c r="KWW88" s="637"/>
      <c r="KWX88" s="637"/>
      <c r="KWY88" s="637"/>
      <c r="KWZ88" s="637"/>
      <c r="KXA88" s="637"/>
      <c r="KXB88" s="637"/>
      <c r="KXC88" s="637"/>
      <c r="KXD88" s="637"/>
      <c r="KXE88" s="637"/>
      <c r="KXF88" s="637"/>
      <c r="KXG88" s="637"/>
      <c r="KXH88" s="637"/>
      <c r="KXI88" s="637"/>
      <c r="KXJ88" s="637"/>
      <c r="KXK88" s="637"/>
      <c r="KXL88" s="637"/>
      <c r="KXM88" s="637"/>
      <c r="KXN88" s="637"/>
      <c r="KXO88" s="637"/>
      <c r="KXP88" s="637"/>
      <c r="KXQ88" s="637"/>
      <c r="KXR88" s="637"/>
      <c r="KXS88" s="637"/>
      <c r="KXT88" s="637"/>
      <c r="KXU88" s="637"/>
      <c r="KXV88" s="637"/>
      <c r="KXW88" s="637"/>
      <c r="KXX88" s="637"/>
      <c r="KXY88" s="637"/>
      <c r="KXZ88" s="637"/>
      <c r="KYA88" s="637"/>
      <c r="KYB88" s="637"/>
      <c r="KYC88" s="637"/>
      <c r="KYD88" s="637"/>
      <c r="KYE88" s="637"/>
      <c r="KYF88" s="637"/>
      <c r="KYG88" s="637"/>
      <c r="KYH88" s="637"/>
      <c r="KYI88" s="637"/>
      <c r="KYJ88" s="637"/>
      <c r="KYK88" s="637"/>
      <c r="KYL88" s="637"/>
      <c r="KYM88" s="637"/>
      <c r="KYN88" s="637"/>
      <c r="KYO88" s="637"/>
      <c r="KYP88" s="637"/>
      <c r="KYQ88" s="637"/>
      <c r="KYR88" s="637"/>
      <c r="KYS88" s="637"/>
      <c r="KYT88" s="637"/>
      <c r="KYU88" s="637"/>
      <c r="KYV88" s="637"/>
      <c r="KYW88" s="637"/>
      <c r="KYX88" s="637"/>
      <c r="KYY88" s="637"/>
      <c r="KYZ88" s="637"/>
      <c r="KZA88" s="637"/>
      <c r="KZB88" s="637"/>
      <c r="KZC88" s="637"/>
      <c r="KZD88" s="637"/>
      <c r="KZE88" s="637"/>
      <c r="KZF88" s="637"/>
      <c r="KZG88" s="637"/>
      <c r="KZH88" s="637"/>
      <c r="KZI88" s="637"/>
      <c r="KZJ88" s="637"/>
      <c r="KZK88" s="637"/>
      <c r="KZL88" s="637"/>
      <c r="KZM88" s="637"/>
      <c r="KZN88" s="637"/>
      <c r="KZO88" s="637"/>
      <c r="KZP88" s="637"/>
      <c r="KZQ88" s="637"/>
      <c r="KZR88" s="637"/>
      <c r="KZS88" s="637"/>
      <c r="KZT88" s="637"/>
      <c r="KZU88" s="637"/>
      <c r="KZV88" s="637"/>
      <c r="KZW88" s="637"/>
      <c r="KZX88" s="637"/>
      <c r="KZY88" s="637"/>
      <c r="KZZ88" s="637"/>
      <c r="LAA88" s="637"/>
      <c r="LAB88" s="637"/>
      <c r="LAC88" s="637"/>
      <c r="LAD88" s="637"/>
      <c r="LAE88" s="637"/>
      <c r="LAF88" s="637"/>
      <c r="LAG88" s="637"/>
      <c r="LAH88" s="637"/>
      <c r="LAI88" s="637"/>
      <c r="LAJ88" s="637"/>
      <c r="LAK88" s="637"/>
      <c r="LAL88" s="637"/>
      <c r="LAM88" s="637"/>
      <c r="LAN88" s="637"/>
      <c r="LAO88" s="637"/>
      <c r="LAP88" s="637"/>
      <c r="LAQ88" s="637"/>
      <c r="LAR88" s="637"/>
      <c r="LAS88" s="637"/>
      <c r="LAT88" s="637"/>
      <c r="LAU88" s="637"/>
      <c r="LAV88" s="637"/>
      <c r="LAW88" s="637"/>
      <c r="LAX88" s="637"/>
      <c r="LAY88" s="637"/>
      <c r="LAZ88" s="637"/>
      <c r="LBA88" s="637"/>
      <c r="LBB88" s="637"/>
      <c r="LBC88" s="637"/>
      <c r="LBD88" s="637"/>
      <c r="LBE88" s="637"/>
      <c r="LBF88" s="637"/>
      <c r="LBG88" s="637"/>
      <c r="LBH88" s="637"/>
      <c r="LBI88" s="637"/>
      <c r="LBJ88" s="637"/>
      <c r="LBK88" s="637"/>
      <c r="LBL88" s="637"/>
      <c r="LBM88" s="637"/>
      <c r="LBN88" s="637"/>
      <c r="LBO88" s="637"/>
      <c r="LBP88" s="637"/>
      <c r="LBQ88" s="637"/>
      <c r="LBR88" s="637"/>
      <c r="LBS88" s="637"/>
      <c r="LBT88" s="637"/>
      <c r="LBU88" s="637"/>
      <c r="LBV88" s="637"/>
      <c r="LBW88" s="637"/>
      <c r="LBX88" s="637"/>
      <c r="LBY88" s="637"/>
      <c r="LBZ88" s="637"/>
      <c r="LCA88" s="637"/>
      <c r="LCB88" s="637"/>
      <c r="LCC88" s="637"/>
      <c r="LCD88" s="637"/>
      <c r="LCE88" s="637"/>
      <c r="LCF88" s="637"/>
      <c r="LCG88" s="637"/>
      <c r="LCH88" s="637"/>
      <c r="LCI88" s="637"/>
      <c r="LCJ88" s="637"/>
      <c r="LCK88" s="637"/>
      <c r="LCL88" s="637"/>
      <c r="LCM88" s="637"/>
      <c r="LCN88" s="637"/>
      <c r="LCO88" s="637"/>
      <c r="LCP88" s="637"/>
      <c r="LCQ88" s="637"/>
      <c r="LCR88" s="637"/>
      <c r="LCS88" s="637"/>
      <c r="LCT88" s="637"/>
      <c r="LCU88" s="637"/>
      <c r="LCV88" s="637"/>
      <c r="LCW88" s="637"/>
      <c r="LCX88" s="637"/>
      <c r="LCY88" s="637"/>
      <c r="LCZ88" s="637"/>
      <c r="LDA88" s="637"/>
      <c r="LDB88" s="637"/>
      <c r="LDC88" s="637"/>
      <c r="LDD88" s="637"/>
      <c r="LDE88" s="637"/>
      <c r="LDF88" s="637"/>
      <c r="LDG88" s="637"/>
      <c r="LDH88" s="637"/>
      <c r="LDI88" s="637"/>
      <c r="LDJ88" s="637"/>
      <c r="LDK88" s="637"/>
      <c r="LDL88" s="637"/>
      <c r="LDM88" s="637"/>
      <c r="LDN88" s="637"/>
      <c r="LDO88" s="637"/>
      <c r="LDP88" s="637"/>
      <c r="LDQ88" s="637"/>
      <c r="LDR88" s="637"/>
      <c r="LDS88" s="637"/>
      <c r="LDT88" s="637"/>
      <c r="LDU88" s="637"/>
      <c r="LDV88" s="637"/>
      <c r="LDW88" s="637"/>
      <c r="LDX88" s="637"/>
      <c r="LDY88" s="637"/>
      <c r="LDZ88" s="637"/>
      <c r="LEA88" s="637"/>
      <c r="LEB88" s="637"/>
      <c r="LEC88" s="637"/>
      <c r="LED88" s="637"/>
      <c r="LEE88" s="637"/>
      <c r="LEF88" s="637"/>
      <c r="LEG88" s="637"/>
      <c r="LEH88" s="637"/>
      <c r="LEI88" s="637"/>
      <c r="LEJ88" s="637"/>
      <c r="LEK88" s="637"/>
      <c r="LEL88" s="637"/>
      <c r="LEM88" s="637"/>
      <c r="LEN88" s="637"/>
      <c r="LEO88" s="637"/>
      <c r="LEP88" s="637"/>
      <c r="LEQ88" s="637"/>
      <c r="LER88" s="637"/>
      <c r="LES88" s="637"/>
      <c r="LET88" s="637"/>
      <c r="LEU88" s="637"/>
      <c r="LEV88" s="637"/>
      <c r="LEW88" s="637"/>
      <c r="LEX88" s="637"/>
      <c r="LEY88" s="637"/>
      <c r="LEZ88" s="637"/>
      <c r="LFA88" s="637"/>
      <c r="LFB88" s="637"/>
      <c r="LFC88" s="637"/>
      <c r="LFD88" s="637"/>
      <c r="LFE88" s="637"/>
      <c r="LFF88" s="637"/>
      <c r="LFG88" s="637"/>
      <c r="LFH88" s="637"/>
      <c r="LFI88" s="637"/>
      <c r="LFJ88" s="637"/>
      <c r="LFK88" s="637"/>
      <c r="LFL88" s="637"/>
      <c r="LFM88" s="637"/>
      <c r="LFN88" s="637"/>
      <c r="LFO88" s="637"/>
      <c r="LFP88" s="637"/>
      <c r="LFQ88" s="637"/>
      <c r="LFR88" s="637"/>
      <c r="LFS88" s="637"/>
      <c r="LFT88" s="637"/>
      <c r="LFU88" s="637"/>
      <c r="LFV88" s="637"/>
      <c r="LFW88" s="637"/>
      <c r="LFX88" s="637"/>
      <c r="LFY88" s="637"/>
      <c r="LFZ88" s="637"/>
      <c r="LGA88" s="637"/>
      <c r="LGB88" s="637"/>
      <c r="LGC88" s="637"/>
      <c r="LGD88" s="637"/>
      <c r="LGE88" s="637"/>
      <c r="LGF88" s="637"/>
      <c r="LGG88" s="637"/>
      <c r="LGH88" s="637"/>
      <c r="LGI88" s="637"/>
      <c r="LGJ88" s="637"/>
      <c r="LGK88" s="637"/>
      <c r="LGL88" s="637"/>
      <c r="LGM88" s="637"/>
      <c r="LGN88" s="637"/>
      <c r="LGO88" s="637"/>
      <c r="LGP88" s="637"/>
      <c r="LGQ88" s="637"/>
      <c r="LGR88" s="637"/>
      <c r="LGS88" s="637"/>
      <c r="LGT88" s="637"/>
      <c r="LGU88" s="637"/>
      <c r="LGV88" s="637"/>
      <c r="LGW88" s="637"/>
      <c r="LGX88" s="637"/>
      <c r="LGY88" s="637"/>
      <c r="LGZ88" s="637"/>
      <c r="LHA88" s="637"/>
      <c r="LHB88" s="637"/>
      <c r="LHC88" s="637"/>
      <c r="LHD88" s="637"/>
      <c r="LHE88" s="637"/>
      <c r="LHF88" s="637"/>
      <c r="LHG88" s="637"/>
      <c r="LHH88" s="637"/>
      <c r="LHI88" s="637"/>
      <c r="LHJ88" s="637"/>
      <c r="LHK88" s="637"/>
      <c r="LHL88" s="637"/>
      <c r="LHM88" s="637"/>
      <c r="LHN88" s="637"/>
      <c r="LHO88" s="637"/>
      <c r="LHP88" s="637"/>
      <c r="LHQ88" s="637"/>
      <c r="LHR88" s="637"/>
      <c r="LHS88" s="637"/>
      <c r="LHT88" s="637"/>
      <c r="LHU88" s="637"/>
      <c r="LHV88" s="637"/>
      <c r="LHW88" s="637"/>
      <c r="LHX88" s="637"/>
      <c r="LHY88" s="637"/>
      <c r="LHZ88" s="637"/>
      <c r="LIA88" s="637"/>
      <c r="LIB88" s="637"/>
      <c r="LIC88" s="637"/>
      <c r="LID88" s="637"/>
      <c r="LIE88" s="637"/>
      <c r="LIF88" s="637"/>
      <c r="LIG88" s="637"/>
      <c r="LIH88" s="637"/>
      <c r="LII88" s="637"/>
      <c r="LIJ88" s="637"/>
      <c r="LIK88" s="637"/>
      <c r="LIL88" s="637"/>
      <c r="LIM88" s="637"/>
      <c r="LIN88" s="637"/>
      <c r="LIO88" s="637"/>
      <c r="LIP88" s="637"/>
      <c r="LIQ88" s="637"/>
      <c r="LIR88" s="637"/>
      <c r="LIS88" s="637"/>
      <c r="LIT88" s="637"/>
      <c r="LIU88" s="637"/>
      <c r="LIV88" s="637"/>
      <c r="LIW88" s="637"/>
      <c r="LIX88" s="637"/>
      <c r="LIY88" s="637"/>
      <c r="LIZ88" s="637"/>
      <c r="LJA88" s="637"/>
      <c r="LJB88" s="637"/>
      <c r="LJC88" s="637"/>
      <c r="LJD88" s="637"/>
      <c r="LJE88" s="637"/>
      <c r="LJF88" s="637"/>
      <c r="LJG88" s="637"/>
      <c r="LJH88" s="637"/>
      <c r="LJI88" s="637"/>
      <c r="LJJ88" s="637"/>
      <c r="LJK88" s="637"/>
      <c r="LJL88" s="637"/>
      <c r="LJM88" s="637"/>
      <c r="LJN88" s="637"/>
      <c r="LJO88" s="637"/>
      <c r="LJP88" s="637"/>
      <c r="LJQ88" s="637"/>
      <c r="LJR88" s="637"/>
      <c r="LJS88" s="637"/>
      <c r="LJT88" s="637"/>
      <c r="LJU88" s="637"/>
      <c r="LJV88" s="637"/>
      <c r="LJW88" s="637"/>
      <c r="LJX88" s="637"/>
      <c r="LJY88" s="637"/>
      <c r="LJZ88" s="637"/>
      <c r="LKA88" s="637"/>
      <c r="LKB88" s="637"/>
      <c r="LKC88" s="637"/>
      <c r="LKD88" s="637"/>
      <c r="LKE88" s="637"/>
      <c r="LKF88" s="637"/>
      <c r="LKG88" s="637"/>
      <c r="LKH88" s="637"/>
      <c r="LKI88" s="637"/>
      <c r="LKJ88" s="637"/>
      <c r="LKK88" s="637"/>
      <c r="LKL88" s="637"/>
      <c r="LKM88" s="637"/>
      <c r="LKN88" s="637"/>
      <c r="LKO88" s="637"/>
      <c r="LKP88" s="637"/>
      <c r="LKQ88" s="637"/>
      <c r="LKR88" s="637"/>
      <c r="LKS88" s="637"/>
      <c r="LKT88" s="637"/>
      <c r="LKU88" s="637"/>
      <c r="LKV88" s="637"/>
      <c r="LKW88" s="637"/>
      <c r="LKX88" s="637"/>
      <c r="LKY88" s="637"/>
      <c r="LKZ88" s="637"/>
      <c r="LLA88" s="637"/>
      <c r="LLB88" s="637"/>
      <c r="LLC88" s="637"/>
      <c r="LLD88" s="637"/>
      <c r="LLE88" s="637"/>
      <c r="LLF88" s="637"/>
      <c r="LLG88" s="637"/>
      <c r="LLH88" s="637"/>
      <c r="LLI88" s="637"/>
      <c r="LLJ88" s="637"/>
      <c r="LLK88" s="637"/>
      <c r="LLL88" s="637"/>
      <c r="LLM88" s="637"/>
      <c r="LLN88" s="637"/>
      <c r="LLO88" s="637"/>
      <c r="LLP88" s="637"/>
      <c r="LLQ88" s="637"/>
      <c r="LLR88" s="637"/>
      <c r="LLS88" s="637"/>
      <c r="LLT88" s="637"/>
      <c r="LLU88" s="637"/>
      <c r="LLV88" s="637"/>
      <c r="LLW88" s="637"/>
      <c r="LLX88" s="637"/>
      <c r="LLY88" s="637"/>
      <c r="LLZ88" s="637"/>
      <c r="LMA88" s="637"/>
      <c r="LMB88" s="637"/>
      <c r="LMC88" s="637"/>
      <c r="LMD88" s="637"/>
      <c r="LME88" s="637"/>
      <c r="LMF88" s="637"/>
      <c r="LMG88" s="637"/>
      <c r="LMH88" s="637"/>
      <c r="LMI88" s="637"/>
      <c r="LMJ88" s="637"/>
      <c r="LMK88" s="637"/>
      <c r="LML88" s="637"/>
      <c r="LMM88" s="637"/>
      <c r="LMN88" s="637"/>
      <c r="LMO88" s="637"/>
      <c r="LMP88" s="637"/>
      <c r="LMQ88" s="637"/>
      <c r="LMR88" s="637"/>
      <c r="LMS88" s="637"/>
      <c r="LMT88" s="637"/>
      <c r="LMU88" s="637"/>
      <c r="LMV88" s="637"/>
      <c r="LMW88" s="637"/>
      <c r="LMX88" s="637"/>
      <c r="LMY88" s="637"/>
      <c r="LMZ88" s="637"/>
      <c r="LNA88" s="637"/>
      <c r="LNB88" s="637"/>
      <c r="LNC88" s="637"/>
      <c r="LND88" s="637"/>
      <c r="LNE88" s="637"/>
      <c r="LNF88" s="637"/>
      <c r="LNG88" s="637"/>
      <c r="LNH88" s="637"/>
      <c r="LNI88" s="637"/>
      <c r="LNJ88" s="637"/>
      <c r="LNK88" s="637"/>
      <c r="LNL88" s="637"/>
      <c r="LNM88" s="637"/>
      <c r="LNN88" s="637"/>
      <c r="LNO88" s="637"/>
      <c r="LNP88" s="637"/>
      <c r="LNQ88" s="637"/>
      <c r="LNR88" s="637"/>
      <c r="LNS88" s="637"/>
      <c r="LNT88" s="637"/>
      <c r="LNU88" s="637"/>
      <c r="LNV88" s="637"/>
      <c r="LNW88" s="637"/>
      <c r="LNX88" s="637"/>
      <c r="LNY88" s="637"/>
      <c r="LNZ88" s="637"/>
      <c r="LOA88" s="637"/>
      <c r="LOB88" s="637"/>
      <c r="LOC88" s="637"/>
      <c r="LOD88" s="637"/>
      <c r="LOE88" s="637"/>
      <c r="LOF88" s="637"/>
      <c r="LOG88" s="637"/>
      <c r="LOH88" s="637"/>
      <c r="LOI88" s="637"/>
      <c r="LOJ88" s="637"/>
      <c r="LOK88" s="637"/>
      <c r="LOL88" s="637"/>
      <c r="LOM88" s="637"/>
      <c r="LON88" s="637"/>
      <c r="LOO88" s="637"/>
      <c r="LOP88" s="637"/>
      <c r="LOQ88" s="637"/>
      <c r="LOR88" s="637"/>
      <c r="LOS88" s="637"/>
      <c r="LOT88" s="637"/>
      <c r="LOU88" s="637"/>
      <c r="LOV88" s="637"/>
      <c r="LOW88" s="637"/>
      <c r="LOX88" s="637"/>
      <c r="LOY88" s="637"/>
      <c r="LOZ88" s="637"/>
      <c r="LPA88" s="637"/>
      <c r="LPB88" s="637"/>
      <c r="LPC88" s="637"/>
      <c r="LPD88" s="637"/>
      <c r="LPE88" s="637"/>
      <c r="LPF88" s="637"/>
      <c r="LPG88" s="637"/>
      <c r="LPH88" s="637"/>
      <c r="LPI88" s="637"/>
      <c r="LPJ88" s="637"/>
      <c r="LPK88" s="637"/>
      <c r="LPL88" s="637"/>
      <c r="LPM88" s="637"/>
      <c r="LPN88" s="637"/>
      <c r="LPO88" s="637"/>
      <c r="LPP88" s="637"/>
      <c r="LPQ88" s="637"/>
      <c r="LPR88" s="637"/>
      <c r="LPS88" s="637"/>
      <c r="LPT88" s="637"/>
      <c r="LPU88" s="637"/>
      <c r="LPV88" s="637"/>
      <c r="LPW88" s="637"/>
      <c r="LPX88" s="637"/>
      <c r="LPY88" s="637"/>
      <c r="LPZ88" s="637"/>
      <c r="LQA88" s="637"/>
      <c r="LQB88" s="637"/>
      <c r="LQC88" s="637"/>
      <c r="LQD88" s="637"/>
      <c r="LQE88" s="637"/>
      <c r="LQF88" s="637"/>
      <c r="LQG88" s="637"/>
      <c r="LQH88" s="637"/>
      <c r="LQI88" s="637"/>
      <c r="LQJ88" s="637"/>
      <c r="LQK88" s="637"/>
      <c r="LQL88" s="637"/>
      <c r="LQM88" s="637"/>
      <c r="LQN88" s="637"/>
      <c r="LQO88" s="637"/>
      <c r="LQP88" s="637"/>
      <c r="LQQ88" s="637"/>
      <c r="LQR88" s="637"/>
      <c r="LQS88" s="637"/>
      <c r="LQT88" s="637"/>
      <c r="LQU88" s="637"/>
      <c r="LQV88" s="637"/>
      <c r="LQW88" s="637"/>
      <c r="LQX88" s="637"/>
      <c r="LQY88" s="637"/>
      <c r="LQZ88" s="637"/>
      <c r="LRA88" s="637"/>
      <c r="LRB88" s="637"/>
      <c r="LRC88" s="637"/>
      <c r="LRD88" s="637"/>
      <c r="LRE88" s="637"/>
      <c r="LRF88" s="637"/>
      <c r="LRG88" s="637"/>
      <c r="LRH88" s="637"/>
      <c r="LRI88" s="637"/>
      <c r="LRJ88" s="637"/>
      <c r="LRK88" s="637"/>
      <c r="LRL88" s="637"/>
      <c r="LRM88" s="637"/>
      <c r="LRN88" s="637"/>
      <c r="LRO88" s="637"/>
      <c r="LRP88" s="637"/>
      <c r="LRQ88" s="637"/>
      <c r="LRR88" s="637"/>
      <c r="LRS88" s="637"/>
      <c r="LRT88" s="637"/>
      <c r="LRU88" s="637"/>
      <c r="LRV88" s="637"/>
      <c r="LRW88" s="637"/>
      <c r="LRX88" s="637"/>
      <c r="LRY88" s="637"/>
      <c r="LRZ88" s="637"/>
      <c r="LSA88" s="637"/>
      <c r="LSB88" s="637"/>
      <c r="LSC88" s="637"/>
      <c r="LSD88" s="637"/>
      <c r="LSE88" s="637"/>
      <c r="LSF88" s="637"/>
      <c r="LSG88" s="637"/>
      <c r="LSH88" s="637"/>
      <c r="LSI88" s="637"/>
      <c r="LSJ88" s="637"/>
      <c r="LSK88" s="637"/>
      <c r="LSL88" s="637"/>
      <c r="LSM88" s="637"/>
      <c r="LSN88" s="637"/>
      <c r="LSO88" s="637"/>
      <c r="LSP88" s="637"/>
      <c r="LSQ88" s="637"/>
      <c r="LSR88" s="637"/>
      <c r="LSS88" s="637"/>
      <c r="LST88" s="637"/>
      <c r="LSU88" s="637"/>
      <c r="LSV88" s="637"/>
      <c r="LSW88" s="637"/>
      <c r="LSX88" s="637"/>
      <c r="LSY88" s="637"/>
      <c r="LSZ88" s="637"/>
      <c r="LTA88" s="637"/>
      <c r="LTB88" s="637"/>
      <c r="LTC88" s="637"/>
      <c r="LTD88" s="637"/>
      <c r="LTE88" s="637"/>
      <c r="LTF88" s="637"/>
      <c r="LTG88" s="637"/>
      <c r="LTH88" s="637"/>
      <c r="LTI88" s="637"/>
      <c r="LTJ88" s="637"/>
      <c r="LTK88" s="637"/>
      <c r="LTL88" s="637"/>
      <c r="LTM88" s="637"/>
      <c r="LTN88" s="637"/>
      <c r="LTO88" s="637"/>
      <c r="LTP88" s="637"/>
      <c r="LTQ88" s="637"/>
      <c r="LTR88" s="637"/>
      <c r="LTS88" s="637"/>
      <c r="LTT88" s="637"/>
      <c r="LTU88" s="637"/>
      <c r="LTV88" s="637"/>
      <c r="LTW88" s="637"/>
      <c r="LTX88" s="637"/>
      <c r="LTY88" s="637"/>
      <c r="LTZ88" s="637"/>
      <c r="LUA88" s="637"/>
      <c r="LUB88" s="637"/>
      <c r="LUC88" s="637"/>
      <c r="LUD88" s="637"/>
      <c r="LUE88" s="637"/>
      <c r="LUF88" s="637"/>
      <c r="LUG88" s="637"/>
      <c r="LUH88" s="637"/>
      <c r="LUI88" s="637"/>
      <c r="LUJ88" s="637"/>
      <c r="LUK88" s="637"/>
      <c r="LUL88" s="637"/>
      <c r="LUM88" s="637"/>
      <c r="LUN88" s="637"/>
      <c r="LUO88" s="637"/>
      <c r="LUP88" s="637"/>
      <c r="LUQ88" s="637"/>
      <c r="LUR88" s="637"/>
      <c r="LUS88" s="637"/>
      <c r="LUT88" s="637"/>
      <c r="LUU88" s="637"/>
      <c r="LUV88" s="637"/>
      <c r="LUW88" s="637"/>
      <c r="LUX88" s="637"/>
      <c r="LUY88" s="637"/>
      <c r="LUZ88" s="637"/>
      <c r="LVA88" s="637"/>
      <c r="LVB88" s="637"/>
      <c r="LVC88" s="637"/>
      <c r="LVD88" s="637"/>
      <c r="LVE88" s="637"/>
      <c r="LVF88" s="637"/>
      <c r="LVG88" s="637"/>
      <c r="LVH88" s="637"/>
      <c r="LVI88" s="637"/>
      <c r="LVJ88" s="637"/>
      <c r="LVK88" s="637"/>
      <c r="LVL88" s="637"/>
      <c r="LVM88" s="637"/>
      <c r="LVN88" s="637"/>
      <c r="LVO88" s="637"/>
      <c r="LVP88" s="637"/>
      <c r="LVQ88" s="637"/>
      <c r="LVR88" s="637"/>
      <c r="LVS88" s="637"/>
      <c r="LVT88" s="637"/>
      <c r="LVU88" s="637"/>
      <c r="LVV88" s="637"/>
      <c r="LVW88" s="637"/>
      <c r="LVX88" s="637"/>
      <c r="LVY88" s="637"/>
      <c r="LVZ88" s="637"/>
      <c r="LWA88" s="637"/>
      <c r="LWB88" s="637"/>
      <c r="LWC88" s="637"/>
      <c r="LWD88" s="637"/>
      <c r="LWE88" s="637"/>
      <c r="LWF88" s="637"/>
      <c r="LWG88" s="637"/>
      <c r="LWH88" s="637"/>
      <c r="LWI88" s="637"/>
      <c r="LWJ88" s="637"/>
      <c r="LWK88" s="637"/>
      <c r="LWL88" s="637"/>
      <c r="LWM88" s="637"/>
      <c r="LWN88" s="637"/>
      <c r="LWO88" s="637"/>
      <c r="LWP88" s="637"/>
      <c r="LWQ88" s="637"/>
      <c r="LWR88" s="637"/>
      <c r="LWS88" s="637"/>
      <c r="LWT88" s="637"/>
      <c r="LWU88" s="637"/>
      <c r="LWV88" s="637"/>
      <c r="LWW88" s="637"/>
      <c r="LWX88" s="637"/>
      <c r="LWY88" s="637"/>
      <c r="LWZ88" s="637"/>
      <c r="LXA88" s="637"/>
      <c r="LXB88" s="637"/>
      <c r="LXC88" s="637"/>
      <c r="LXD88" s="637"/>
      <c r="LXE88" s="637"/>
      <c r="LXF88" s="637"/>
      <c r="LXG88" s="637"/>
      <c r="LXH88" s="637"/>
      <c r="LXI88" s="637"/>
      <c r="LXJ88" s="637"/>
      <c r="LXK88" s="637"/>
      <c r="LXL88" s="637"/>
      <c r="LXM88" s="637"/>
      <c r="LXN88" s="637"/>
      <c r="LXO88" s="637"/>
      <c r="LXP88" s="637"/>
      <c r="LXQ88" s="637"/>
      <c r="LXR88" s="637"/>
      <c r="LXS88" s="637"/>
      <c r="LXT88" s="637"/>
      <c r="LXU88" s="637"/>
      <c r="LXV88" s="637"/>
      <c r="LXW88" s="637"/>
      <c r="LXX88" s="637"/>
      <c r="LXY88" s="637"/>
      <c r="LXZ88" s="637"/>
      <c r="LYA88" s="637"/>
      <c r="LYB88" s="637"/>
      <c r="LYC88" s="637"/>
      <c r="LYD88" s="637"/>
      <c r="LYE88" s="637"/>
      <c r="LYF88" s="637"/>
      <c r="LYG88" s="637"/>
      <c r="LYH88" s="637"/>
      <c r="LYI88" s="637"/>
      <c r="LYJ88" s="637"/>
      <c r="LYK88" s="637"/>
      <c r="LYL88" s="637"/>
      <c r="LYM88" s="637"/>
      <c r="LYN88" s="637"/>
      <c r="LYO88" s="637"/>
      <c r="LYP88" s="637"/>
      <c r="LYQ88" s="637"/>
      <c r="LYR88" s="637"/>
      <c r="LYS88" s="637"/>
      <c r="LYT88" s="637"/>
      <c r="LYU88" s="637"/>
      <c r="LYV88" s="637"/>
      <c r="LYW88" s="637"/>
      <c r="LYX88" s="637"/>
      <c r="LYY88" s="637"/>
      <c r="LYZ88" s="637"/>
      <c r="LZA88" s="637"/>
      <c r="LZB88" s="637"/>
      <c r="LZC88" s="637"/>
      <c r="LZD88" s="637"/>
      <c r="LZE88" s="637"/>
      <c r="LZF88" s="637"/>
      <c r="LZG88" s="637"/>
      <c r="LZH88" s="637"/>
      <c r="LZI88" s="637"/>
      <c r="LZJ88" s="637"/>
      <c r="LZK88" s="637"/>
      <c r="LZL88" s="637"/>
      <c r="LZM88" s="637"/>
      <c r="LZN88" s="637"/>
      <c r="LZO88" s="637"/>
      <c r="LZP88" s="637"/>
      <c r="LZQ88" s="637"/>
      <c r="LZR88" s="637"/>
      <c r="LZS88" s="637"/>
      <c r="LZT88" s="637"/>
      <c r="LZU88" s="637"/>
      <c r="LZV88" s="637"/>
      <c r="LZW88" s="637"/>
      <c r="LZX88" s="637"/>
      <c r="LZY88" s="637"/>
      <c r="LZZ88" s="637"/>
      <c r="MAA88" s="637"/>
      <c r="MAB88" s="637"/>
      <c r="MAC88" s="637"/>
      <c r="MAD88" s="637"/>
      <c r="MAE88" s="637"/>
      <c r="MAF88" s="637"/>
      <c r="MAG88" s="637"/>
      <c r="MAH88" s="637"/>
      <c r="MAI88" s="637"/>
      <c r="MAJ88" s="637"/>
      <c r="MAK88" s="637"/>
      <c r="MAL88" s="637"/>
      <c r="MAM88" s="637"/>
      <c r="MAN88" s="637"/>
      <c r="MAO88" s="637"/>
      <c r="MAP88" s="637"/>
      <c r="MAQ88" s="637"/>
      <c r="MAR88" s="637"/>
      <c r="MAS88" s="637"/>
      <c r="MAT88" s="637"/>
      <c r="MAU88" s="637"/>
      <c r="MAV88" s="637"/>
      <c r="MAW88" s="637"/>
      <c r="MAX88" s="637"/>
      <c r="MAY88" s="637"/>
      <c r="MAZ88" s="637"/>
      <c r="MBA88" s="637"/>
      <c r="MBB88" s="637"/>
      <c r="MBC88" s="637"/>
      <c r="MBD88" s="637"/>
      <c r="MBE88" s="637"/>
      <c r="MBF88" s="637"/>
      <c r="MBG88" s="637"/>
      <c r="MBH88" s="637"/>
      <c r="MBI88" s="637"/>
      <c r="MBJ88" s="637"/>
      <c r="MBK88" s="637"/>
      <c r="MBL88" s="637"/>
      <c r="MBM88" s="637"/>
      <c r="MBN88" s="637"/>
      <c r="MBO88" s="637"/>
      <c r="MBP88" s="637"/>
      <c r="MBQ88" s="637"/>
      <c r="MBR88" s="637"/>
      <c r="MBS88" s="637"/>
      <c r="MBT88" s="637"/>
      <c r="MBU88" s="637"/>
      <c r="MBV88" s="637"/>
      <c r="MBW88" s="637"/>
      <c r="MBX88" s="637"/>
      <c r="MBY88" s="637"/>
      <c r="MBZ88" s="637"/>
      <c r="MCA88" s="637"/>
      <c r="MCB88" s="637"/>
      <c r="MCC88" s="637"/>
      <c r="MCD88" s="637"/>
      <c r="MCE88" s="637"/>
      <c r="MCF88" s="637"/>
      <c r="MCG88" s="637"/>
      <c r="MCH88" s="637"/>
      <c r="MCI88" s="637"/>
      <c r="MCJ88" s="637"/>
      <c r="MCK88" s="637"/>
      <c r="MCL88" s="637"/>
      <c r="MCM88" s="637"/>
      <c r="MCN88" s="637"/>
      <c r="MCO88" s="637"/>
      <c r="MCP88" s="637"/>
      <c r="MCQ88" s="637"/>
      <c r="MCR88" s="637"/>
      <c r="MCS88" s="637"/>
      <c r="MCT88" s="637"/>
      <c r="MCU88" s="637"/>
      <c r="MCV88" s="637"/>
      <c r="MCW88" s="637"/>
      <c r="MCX88" s="637"/>
      <c r="MCY88" s="637"/>
      <c r="MCZ88" s="637"/>
      <c r="MDA88" s="637"/>
      <c r="MDB88" s="637"/>
      <c r="MDC88" s="637"/>
      <c r="MDD88" s="637"/>
      <c r="MDE88" s="637"/>
      <c r="MDF88" s="637"/>
      <c r="MDG88" s="637"/>
      <c r="MDH88" s="637"/>
      <c r="MDI88" s="637"/>
      <c r="MDJ88" s="637"/>
      <c r="MDK88" s="637"/>
      <c r="MDL88" s="637"/>
      <c r="MDM88" s="637"/>
      <c r="MDN88" s="637"/>
      <c r="MDO88" s="637"/>
      <c r="MDP88" s="637"/>
      <c r="MDQ88" s="637"/>
      <c r="MDR88" s="637"/>
      <c r="MDS88" s="637"/>
      <c r="MDT88" s="637"/>
      <c r="MDU88" s="637"/>
      <c r="MDV88" s="637"/>
      <c r="MDW88" s="637"/>
      <c r="MDX88" s="637"/>
      <c r="MDY88" s="637"/>
      <c r="MDZ88" s="637"/>
      <c r="MEA88" s="637"/>
      <c r="MEB88" s="637"/>
      <c r="MEC88" s="637"/>
      <c r="MED88" s="637"/>
      <c r="MEE88" s="637"/>
      <c r="MEF88" s="637"/>
      <c r="MEG88" s="637"/>
      <c r="MEH88" s="637"/>
      <c r="MEI88" s="637"/>
      <c r="MEJ88" s="637"/>
      <c r="MEK88" s="637"/>
      <c r="MEL88" s="637"/>
      <c r="MEM88" s="637"/>
      <c r="MEN88" s="637"/>
      <c r="MEO88" s="637"/>
      <c r="MEP88" s="637"/>
      <c r="MEQ88" s="637"/>
      <c r="MER88" s="637"/>
      <c r="MES88" s="637"/>
      <c r="MET88" s="637"/>
      <c r="MEU88" s="637"/>
      <c r="MEV88" s="637"/>
      <c r="MEW88" s="637"/>
      <c r="MEX88" s="637"/>
      <c r="MEY88" s="637"/>
      <c r="MEZ88" s="637"/>
      <c r="MFA88" s="637"/>
      <c r="MFB88" s="637"/>
      <c r="MFC88" s="637"/>
      <c r="MFD88" s="637"/>
      <c r="MFE88" s="637"/>
      <c r="MFF88" s="637"/>
      <c r="MFG88" s="637"/>
      <c r="MFH88" s="637"/>
      <c r="MFI88" s="637"/>
      <c r="MFJ88" s="637"/>
      <c r="MFK88" s="637"/>
      <c r="MFL88" s="637"/>
      <c r="MFM88" s="637"/>
      <c r="MFN88" s="637"/>
      <c r="MFO88" s="637"/>
      <c r="MFP88" s="637"/>
      <c r="MFQ88" s="637"/>
      <c r="MFR88" s="637"/>
      <c r="MFS88" s="637"/>
      <c r="MFT88" s="637"/>
      <c r="MFU88" s="637"/>
      <c r="MFV88" s="637"/>
      <c r="MFW88" s="637"/>
      <c r="MFX88" s="637"/>
      <c r="MFY88" s="637"/>
      <c r="MFZ88" s="637"/>
      <c r="MGA88" s="637"/>
      <c r="MGB88" s="637"/>
      <c r="MGC88" s="637"/>
      <c r="MGD88" s="637"/>
      <c r="MGE88" s="637"/>
      <c r="MGF88" s="637"/>
      <c r="MGG88" s="637"/>
      <c r="MGH88" s="637"/>
      <c r="MGI88" s="637"/>
      <c r="MGJ88" s="637"/>
      <c r="MGK88" s="637"/>
      <c r="MGL88" s="637"/>
      <c r="MGM88" s="637"/>
      <c r="MGN88" s="637"/>
      <c r="MGO88" s="637"/>
      <c r="MGP88" s="637"/>
      <c r="MGQ88" s="637"/>
      <c r="MGR88" s="637"/>
      <c r="MGS88" s="637"/>
      <c r="MGT88" s="637"/>
      <c r="MGU88" s="637"/>
      <c r="MGV88" s="637"/>
      <c r="MGW88" s="637"/>
      <c r="MGX88" s="637"/>
      <c r="MGY88" s="637"/>
      <c r="MGZ88" s="637"/>
      <c r="MHA88" s="637"/>
      <c r="MHB88" s="637"/>
      <c r="MHC88" s="637"/>
      <c r="MHD88" s="637"/>
      <c r="MHE88" s="637"/>
      <c r="MHF88" s="637"/>
      <c r="MHG88" s="637"/>
      <c r="MHH88" s="637"/>
      <c r="MHI88" s="637"/>
      <c r="MHJ88" s="637"/>
      <c r="MHK88" s="637"/>
      <c r="MHL88" s="637"/>
      <c r="MHM88" s="637"/>
      <c r="MHN88" s="637"/>
      <c r="MHO88" s="637"/>
      <c r="MHP88" s="637"/>
      <c r="MHQ88" s="637"/>
      <c r="MHR88" s="637"/>
      <c r="MHS88" s="637"/>
      <c r="MHT88" s="637"/>
      <c r="MHU88" s="637"/>
      <c r="MHV88" s="637"/>
      <c r="MHW88" s="637"/>
      <c r="MHX88" s="637"/>
      <c r="MHY88" s="637"/>
      <c r="MHZ88" s="637"/>
      <c r="MIA88" s="637"/>
      <c r="MIB88" s="637"/>
      <c r="MIC88" s="637"/>
      <c r="MID88" s="637"/>
      <c r="MIE88" s="637"/>
      <c r="MIF88" s="637"/>
      <c r="MIG88" s="637"/>
      <c r="MIH88" s="637"/>
      <c r="MII88" s="637"/>
      <c r="MIJ88" s="637"/>
      <c r="MIK88" s="637"/>
      <c r="MIL88" s="637"/>
      <c r="MIM88" s="637"/>
      <c r="MIN88" s="637"/>
      <c r="MIO88" s="637"/>
      <c r="MIP88" s="637"/>
      <c r="MIQ88" s="637"/>
      <c r="MIR88" s="637"/>
      <c r="MIS88" s="637"/>
      <c r="MIT88" s="637"/>
      <c r="MIU88" s="637"/>
      <c r="MIV88" s="637"/>
      <c r="MIW88" s="637"/>
      <c r="MIX88" s="637"/>
      <c r="MIY88" s="637"/>
      <c r="MIZ88" s="637"/>
      <c r="MJA88" s="637"/>
      <c r="MJB88" s="637"/>
      <c r="MJC88" s="637"/>
      <c r="MJD88" s="637"/>
      <c r="MJE88" s="637"/>
      <c r="MJF88" s="637"/>
      <c r="MJG88" s="637"/>
      <c r="MJH88" s="637"/>
      <c r="MJI88" s="637"/>
      <c r="MJJ88" s="637"/>
      <c r="MJK88" s="637"/>
      <c r="MJL88" s="637"/>
      <c r="MJM88" s="637"/>
      <c r="MJN88" s="637"/>
      <c r="MJO88" s="637"/>
      <c r="MJP88" s="637"/>
      <c r="MJQ88" s="637"/>
      <c r="MJR88" s="637"/>
      <c r="MJS88" s="637"/>
      <c r="MJT88" s="637"/>
      <c r="MJU88" s="637"/>
      <c r="MJV88" s="637"/>
      <c r="MJW88" s="637"/>
      <c r="MJX88" s="637"/>
      <c r="MJY88" s="637"/>
      <c r="MJZ88" s="637"/>
      <c r="MKA88" s="637"/>
      <c r="MKB88" s="637"/>
      <c r="MKC88" s="637"/>
      <c r="MKD88" s="637"/>
      <c r="MKE88" s="637"/>
      <c r="MKF88" s="637"/>
      <c r="MKG88" s="637"/>
      <c r="MKH88" s="637"/>
      <c r="MKI88" s="637"/>
      <c r="MKJ88" s="637"/>
      <c r="MKK88" s="637"/>
      <c r="MKL88" s="637"/>
      <c r="MKM88" s="637"/>
      <c r="MKN88" s="637"/>
      <c r="MKO88" s="637"/>
      <c r="MKP88" s="637"/>
      <c r="MKQ88" s="637"/>
      <c r="MKR88" s="637"/>
      <c r="MKS88" s="637"/>
      <c r="MKT88" s="637"/>
      <c r="MKU88" s="637"/>
      <c r="MKV88" s="637"/>
      <c r="MKW88" s="637"/>
      <c r="MKX88" s="637"/>
      <c r="MKY88" s="637"/>
      <c r="MKZ88" s="637"/>
      <c r="MLA88" s="637"/>
      <c r="MLB88" s="637"/>
      <c r="MLC88" s="637"/>
      <c r="MLD88" s="637"/>
      <c r="MLE88" s="637"/>
      <c r="MLF88" s="637"/>
      <c r="MLG88" s="637"/>
      <c r="MLH88" s="637"/>
      <c r="MLI88" s="637"/>
      <c r="MLJ88" s="637"/>
      <c r="MLK88" s="637"/>
      <c r="MLL88" s="637"/>
      <c r="MLM88" s="637"/>
      <c r="MLN88" s="637"/>
      <c r="MLO88" s="637"/>
      <c r="MLP88" s="637"/>
      <c r="MLQ88" s="637"/>
      <c r="MLR88" s="637"/>
      <c r="MLS88" s="637"/>
      <c r="MLT88" s="637"/>
      <c r="MLU88" s="637"/>
      <c r="MLV88" s="637"/>
      <c r="MLW88" s="637"/>
      <c r="MLX88" s="637"/>
      <c r="MLY88" s="637"/>
      <c r="MLZ88" s="637"/>
      <c r="MMA88" s="637"/>
      <c r="MMB88" s="637"/>
      <c r="MMC88" s="637"/>
      <c r="MMD88" s="637"/>
      <c r="MME88" s="637"/>
      <c r="MMF88" s="637"/>
      <c r="MMG88" s="637"/>
      <c r="MMH88" s="637"/>
      <c r="MMI88" s="637"/>
      <c r="MMJ88" s="637"/>
      <c r="MMK88" s="637"/>
      <c r="MML88" s="637"/>
      <c r="MMM88" s="637"/>
      <c r="MMN88" s="637"/>
      <c r="MMO88" s="637"/>
      <c r="MMP88" s="637"/>
      <c r="MMQ88" s="637"/>
      <c r="MMR88" s="637"/>
      <c r="MMS88" s="637"/>
      <c r="MMT88" s="637"/>
      <c r="MMU88" s="637"/>
      <c r="MMV88" s="637"/>
      <c r="MMW88" s="637"/>
      <c r="MMX88" s="637"/>
      <c r="MMY88" s="637"/>
      <c r="MMZ88" s="637"/>
      <c r="MNA88" s="637"/>
      <c r="MNB88" s="637"/>
      <c r="MNC88" s="637"/>
      <c r="MND88" s="637"/>
      <c r="MNE88" s="637"/>
      <c r="MNF88" s="637"/>
      <c r="MNG88" s="637"/>
      <c r="MNH88" s="637"/>
      <c r="MNI88" s="637"/>
      <c r="MNJ88" s="637"/>
      <c r="MNK88" s="637"/>
      <c r="MNL88" s="637"/>
      <c r="MNM88" s="637"/>
      <c r="MNN88" s="637"/>
      <c r="MNO88" s="637"/>
      <c r="MNP88" s="637"/>
      <c r="MNQ88" s="637"/>
      <c r="MNR88" s="637"/>
      <c r="MNS88" s="637"/>
      <c r="MNT88" s="637"/>
      <c r="MNU88" s="637"/>
      <c r="MNV88" s="637"/>
      <c r="MNW88" s="637"/>
      <c r="MNX88" s="637"/>
      <c r="MNY88" s="637"/>
      <c r="MNZ88" s="637"/>
      <c r="MOA88" s="637"/>
      <c r="MOB88" s="637"/>
      <c r="MOC88" s="637"/>
      <c r="MOD88" s="637"/>
      <c r="MOE88" s="637"/>
      <c r="MOF88" s="637"/>
      <c r="MOG88" s="637"/>
      <c r="MOH88" s="637"/>
      <c r="MOI88" s="637"/>
      <c r="MOJ88" s="637"/>
      <c r="MOK88" s="637"/>
      <c r="MOL88" s="637"/>
      <c r="MOM88" s="637"/>
      <c r="MON88" s="637"/>
      <c r="MOO88" s="637"/>
      <c r="MOP88" s="637"/>
      <c r="MOQ88" s="637"/>
      <c r="MOR88" s="637"/>
      <c r="MOS88" s="637"/>
      <c r="MOT88" s="637"/>
      <c r="MOU88" s="637"/>
      <c r="MOV88" s="637"/>
      <c r="MOW88" s="637"/>
      <c r="MOX88" s="637"/>
      <c r="MOY88" s="637"/>
      <c r="MOZ88" s="637"/>
      <c r="MPA88" s="637"/>
      <c r="MPB88" s="637"/>
      <c r="MPC88" s="637"/>
      <c r="MPD88" s="637"/>
      <c r="MPE88" s="637"/>
      <c r="MPF88" s="637"/>
      <c r="MPG88" s="637"/>
      <c r="MPH88" s="637"/>
      <c r="MPI88" s="637"/>
      <c r="MPJ88" s="637"/>
      <c r="MPK88" s="637"/>
      <c r="MPL88" s="637"/>
      <c r="MPM88" s="637"/>
      <c r="MPN88" s="637"/>
      <c r="MPO88" s="637"/>
      <c r="MPP88" s="637"/>
      <c r="MPQ88" s="637"/>
      <c r="MPR88" s="637"/>
      <c r="MPS88" s="637"/>
      <c r="MPT88" s="637"/>
      <c r="MPU88" s="637"/>
      <c r="MPV88" s="637"/>
      <c r="MPW88" s="637"/>
      <c r="MPX88" s="637"/>
      <c r="MPY88" s="637"/>
      <c r="MPZ88" s="637"/>
      <c r="MQA88" s="637"/>
      <c r="MQB88" s="637"/>
      <c r="MQC88" s="637"/>
      <c r="MQD88" s="637"/>
      <c r="MQE88" s="637"/>
      <c r="MQF88" s="637"/>
      <c r="MQG88" s="637"/>
      <c r="MQH88" s="637"/>
      <c r="MQI88" s="637"/>
      <c r="MQJ88" s="637"/>
      <c r="MQK88" s="637"/>
      <c r="MQL88" s="637"/>
      <c r="MQM88" s="637"/>
      <c r="MQN88" s="637"/>
      <c r="MQO88" s="637"/>
      <c r="MQP88" s="637"/>
      <c r="MQQ88" s="637"/>
      <c r="MQR88" s="637"/>
      <c r="MQS88" s="637"/>
      <c r="MQT88" s="637"/>
      <c r="MQU88" s="637"/>
      <c r="MQV88" s="637"/>
      <c r="MQW88" s="637"/>
      <c r="MQX88" s="637"/>
      <c r="MQY88" s="637"/>
      <c r="MQZ88" s="637"/>
      <c r="MRA88" s="637"/>
      <c r="MRB88" s="637"/>
      <c r="MRC88" s="637"/>
      <c r="MRD88" s="637"/>
      <c r="MRE88" s="637"/>
      <c r="MRF88" s="637"/>
      <c r="MRG88" s="637"/>
      <c r="MRH88" s="637"/>
      <c r="MRI88" s="637"/>
      <c r="MRJ88" s="637"/>
      <c r="MRK88" s="637"/>
      <c r="MRL88" s="637"/>
      <c r="MRM88" s="637"/>
      <c r="MRN88" s="637"/>
      <c r="MRO88" s="637"/>
      <c r="MRP88" s="637"/>
      <c r="MRQ88" s="637"/>
      <c r="MRR88" s="637"/>
      <c r="MRS88" s="637"/>
      <c r="MRT88" s="637"/>
      <c r="MRU88" s="637"/>
      <c r="MRV88" s="637"/>
      <c r="MRW88" s="637"/>
      <c r="MRX88" s="637"/>
      <c r="MRY88" s="637"/>
      <c r="MRZ88" s="637"/>
      <c r="MSA88" s="637"/>
      <c r="MSB88" s="637"/>
      <c r="MSC88" s="637"/>
      <c r="MSD88" s="637"/>
      <c r="MSE88" s="637"/>
      <c r="MSF88" s="637"/>
      <c r="MSG88" s="637"/>
      <c r="MSH88" s="637"/>
      <c r="MSI88" s="637"/>
      <c r="MSJ88" s="637"/>
      <c r="MSK88" s="637"/>
      <c r="MSL88" s="637"/>
      <c r="MSM88" s="637"/>
      <c r="MSN88" s="637"/>
      <c r="MSO88" s="637"/>
      <c r="MSP88" s="637"/>
      <c r="MSQ88" s="637"/>
      <c r="MSR88" s="637"/>
      <c r="MSS88" s="637"/>
      <c r="MST88" s="637"/>
      <c r="MSU88" s="637"/>
      <c r="MSV88" s="637"/>
      <c r="MSW88" s="637"/>
      <c r="MSX88" s="637"/>
      <c r="MSY88" s="637"/>
      <c r="MSZ88" s="637"/>
      <c r="MTA88" s="637"/>
      <c r="MTB88" s="637"/>
      <c r="MTC88" s="637"/>
      <c r="MTD88" s="637"/>
      <c r="MTE88" s="637"/>
      <c r="MTF88" s="637"/>
      <c r="MTG88" s="637"/>
      <c r="MTH88" s="637"/>
      <c r="MTI88" s="637"/>
      <c r="MTJ88" s="637"/>
      <c r="MTK88" s="637"/>
      <c r="MTL88" s="637"/>
      <c r="MTM88" s="637"/>
      <c r="MTN88" s="637"/>
      <c r="MTO88" s="637"/>
      <c r="MTP88" s="637"/>
      <c r="MTQ88" s="637"/>
      <c r="MTR88" s="637"/>
      <c r="MTS88" s="637"/>
      <c r="MTT88" s="637"/>
      <c r="MTU88" s="637"/>
      <c r="MTV88" s="637"/>
      <c r="MTW88" s="637"/>
      <c r="MTX88" s="637"/>
      <c r="MTY88" s="637"/>
      <c r="MTZ88" s="637"/>
      <c r="MUA88" s="637"/>
      <c r="MUB88" s="637"/>
      <c r="MUC88" s="637"/>
      <c r="MUD88" s="637"/>
      <c r="MUE88" s="637"/>
      <c r="MUF88" s="637"/>
      <c r="MUG88" s="637"/>
      <c r="MUH88" s="637"/>
      <c r="MUI88" s="637"/>
      <c r="MUJ88" s="637"/>
      <c r="MUK88" s="637"/>
      <c r="MUL88" s="637"/>
      <c r="MUM88" s="637"/>
      <c r="MUN88" s="637"/>
      <c r="MUO88" s="637"/>
      <c r="MUP88" s="637"/>
      <c r="MUQ88" s="637"/>
      <c r="MUR88" s="637"/>
      <c r="MUS88" s="637"/>
      <c r="MUT88" s="637"/>
      <c r="MUU88" s="637"/>
      <c r="MUV88" s="637"/>
      <c r="MUW88" s="637"/>
      <c r="MUX88" s="637"/>
      <c r="MUY88" s="637"/>
      <c r="MUZ88" s="637"/>
      <c r="MVA88" s="637"/>
      <c r="MVB88" s="637"/>
      <c r="MVC88" s="637"/>
      <c r="MVD88" s="637"/>
      <c r="MVE88" s="637"/>
      <c r="MVF88" s="637"/>
      <c r="MVG88" s="637"/>
      <c r="MVH88" s="637"/>
      <c r="MVI88" s="637"/>
      <c r="MVJ88" s="637"/>
      <c r="MVK88" s="637"/>
      <c r="MVL88" s="637"/>
      <c r="MVM88" s="637"/>
      <c r="MVN88" s="637"/>
      <c r="MVO88" s="637"/>
      <c r="MVP88" s="637"/>
      <c r="MVQ88" s="637"/>
      <c r="MVR88" s="637"/>
      <c r="MVS88" s="637"/>
      <c r="MVT88" s="637"/>
      <c r="MVU88" s="637"/>
      <c r="MVV88" s="637"/>
      <c r="MVW88" s="637"/>
      <c r="MVX88" s="637"/>
      <c r="MVY88" s="637"/>
      <c r="MVZ88" s="637"/>
      <c r="MWA88" s="637"/>
      <c r="MWB88" s="637"/>
      <c r="MWC88" s="637"/>
      <c r="MWD88" s="637"/>
      <c r="MWE88" s="637"/>
      <c r="MWF88" s="637"/>
      <c r="MWG88" s="637"/>
      <c r="MWH88" s="637"/>
      <c r="MWI88" s="637"/>
      <c r="MWJ88" s="637"/>
      <c r="MWK88" s="637"/>
      <c r="MWL88" s="637"/>
      <c r="MWM88" s="637"/>
      <c r="MWN88" s="637"/>
      <c r="MWO88" s="637"/>
      <c r="MWP88" s="637"/>
      <c r="MWQ88" s="637"/>
      <c r="MWR88" s="637"/>
      <c r="MWS88" s="637"/>
      <c r="MWT88" s="637"/>
      <c r="MWU88" s="637"/>
      <c r="MWV88" s="637"/>
      <c r="MWW88" s="637"/>
      <c r="MWX88" s="637"/>
      <c r="MWY88" s="637"/>
      <c r="MWZ88" s="637"/>
      <c r="MXA88" s="637"/>
      <c r="MXB88" s="637"/>
      <c r="MXC88" s="637"/>
      <c r="MXD88" s="637"/>
      <c r="MXE88" s="637"/>
      <c r="MXF88" s="637"/>
      <c r="MXG88" s="637"/>
      <c r="MXH88" s="637"/>
      <c r="MXI88" s="637"/>
      <c r="MXJ88" s="637"/>
      <c r="MXK88" s="637"/>
      <c r="MXL88" s="637"/>
      <c r="MXM88" s="637"/>
      <c r="MXN88" s="637"/>
      <c r="MXO88" s="637"/>
      <c r="MXP88" s="637"/>
      <c r="MXQ88" s="637"/>
      <c r="MXR88" s="637"/>
      <c r="MXS88" s="637"/>
      <c r="MXT88" s="637"/>
      <c r="MXU88" s="637"/>
      <c r="MXV88" s="637"/>
      <c r="MXW88" s="637"/>
      <c r="MXX88" s="637"/>
      <c r="MXY88" s="637"/>
      <c r="MXZ88" s="637"/>
      <c r="MYA88" s="637"/>
      <c r="MYB88" s="637"/>
      <c r="MYC88" s="637"/>
      <c r="MYD88" s="637"/>
      <c r="MYE88" s="637"/>
      <c r="MYF88" s="637"/>
      <c r="MYG88" s="637"/>
      <c r="MYH88" s="637"/>
      <c r="MYI88" s="637"/>
      <c r="MYJ88" s="637"/>
      <c r="MYK88" s="637"/>
      <c r="MYL88" s="637"/>
      <c r="MYM88" s="637"/>
      <c r="MYN88" s="637"/>
      <c r="MYO88" s="637"/>
      <c r="MYP88" s="637"/>
      <c r="MYQ88" s="637"/>
      <c r="MYR88" s="637"/>
      <c r="MYS88" s="637"/>
      <c r="MYT88" s="637"/>
      <c r="MYU88" s="637"/>
      <c r="MYV88" s="637"/>
      <c r="MYW88" s="637"/>
      <c r="MYX88" s="637"/>
      <c r="MYY88" s="637"/>
      <c r="MYZ88" s="637"/>
      <c r="MZA88" s="637"/>
      <c r="MZB88" s="637"/>
      <c r="MZC88" s="637"/>
      <c r="MZD88" s="637"/>
      <c r="MZE88" s="637"/>
      <c r="MZF88" s="637"/>
      <c r="MZG88" s="637"/>
      <c r="MZH88" s="637"/>
      <c r="MZI88" s="637"/>
      <c r="MZJ88" s="637"/>
      <c r="MZK88" s="637"/>
      <c r="MZL88" s="637"/>
      <c r="MZM88" s="637"/>
      <c r="MZN88" s="637"/>
      <c r="MZO88" s="637"/>
      <c r="MZP88" s="637"/>
      <c r="MZQ88" s="637"/>
      <c r="MZR88" s="637"/>
      <c r="MZS88" s="637"/>
      <c r="MZT88" s="637"/>
      <c r="MZU88" s="637"/>
      <c r="MZV88" s="637"/>
      <c r="MZW88" s="637"/>
      <c r="MZX88" s="637"/>
      <c r="MZY88" s="637"/>
      <c r="MZZ88" s="637"/>
      <c r="NAA88" s="637"/>
      <c r="NAB88" s="637"/>
      <c r="NAC88" s="637"/>
      <c r="NAD88" s="637"/>
      <c r="NAE88" s="637"/>
      <c r="NAF88" s="637"/>
      <c r="NAG88" s="637"/>
      <c r="NAH88" s="637"/>
      <c r="NAI88" s="637"/>
      <c r="NAJ88" s="637"/>
      <c r="NAK88" s="637"/>
      <c r="NAL88" s="637"/>
      <c r="NAM88" s="637"/>
      <c r="NAN88" s="637"/>
      <c r="NAO88" s="637"/>
      <c r="NAP88" s="637"/>
      <c r="NAQ88" s="637"/>
      <c r="NAR88" s="637"/>
      <c r="NAS88" s="637"/>
      <c r="NAT88" s="637"/>
      <c r="NAU88" s="637"/>
      <c r="NAV88" s="637"/>
      <c r="NAW88" s="637"/>
      <c r="NAX88" s="637"/>
      <c r="NAY88" s="637"/>
      <c r="NAZ88" s="637"/>
      <c r="NBA88" s="637"/>
      <c r="NBB88" s="637"/>
      <c r="NBC88" s="637"/>
      <c r="NBD88" s="637"/>
      <c r="NBE88" s="637"/>
      <c r="NBF88" s="637"/>
      <c r="NBG88" s="637"/>
      <c r="NBH88" s="637"/>
      <c r="NBI88" s="637"/>
      <c r="NBJ88" s="637"/>
      <c r="NBK88" s="637"/>
      <c r="NBL88" s="637"/>
      <c r="NBM88" s="637"/>
      <c r="NBN88" s="637"/>
      <c r="NBO88" s="637"/>
      <c r="NBP88" s="637"/>
      <c r="NBQ88" s="637"/>
      <c r="NBR88" s="637"/>
      <c r="NBS88" s="637"/>
      <c r="NBT88" s="637"/>
      <c r="NBU88" s="637"/>
      <c r="NBV88" s="637"/>
      <c r="NBW88" s="637"/>
      <c r="NBX88" s="637"/>
      <c r="NBY88" s="637"/>
      <c r="NBZ88" s="637"/>
      <c r="NCA88" s="637"/>
      <c r="NCB88" s="637"/>
      <c r="NCC88" s="637"/>
      <c r="NCD88" s="637"/>
      <c r="NCE88" s="637"/>
      <c r="NCF88" s="637"/>
      <c r="NCG88" s="637"/>
      <c r="NCH88" s="637"/>
      <c r="NCI88" s="637"/>
      <c r="NCJ88" s="637"/>
      <c r="NCK88" s="637"/>
      <c r="NCL88" s="637"/>
      <c r="NCM88" s="637"/>
      <c r="NCN88" s="637"/>
      <c r="NCO88" s="637"/>
      <c r="NCP88" s="637"/>
      <c r="NCQ88" s="637"/>
      <c r="NCR88" s="637"/>
      <c r="NCS88" s="637"/>
      <c r="NCT88" s="637"/>
      <c r="NCU88" s="637"/>
      <c r="NCV88" s="637"/>
      <c r="NCW88" s="637"/>
      <c r="NCX88" s="637"/>
      <c r="NCY88" s="637"/>
      <c r="NCZ88" s="637"/>
      <c r="NDA88" s="637"/>
      <c r="NDB88" s="637"/>
      <c r="NDC88" s="637"/>
      <c r="NDD88" s="637"/>
      <c r="NDE88" s="637"/>
      <c r="NDF88" s="637"/>
      <c r="NDG88" s="637"/>
      <c r="NDH88" s="637"/>
      <c r="NDI88" s="637"/>
      <c r="NDJ88" s="637"/>
      <c r="NDK88" s="637"/>
      <c r="NDL88" s="637"/>
      <c r="NDM88" s="637"/>
      <c r="NDN88" s="637"/>
      <c r="NDO88" s="637"/>
      <c r="NDP88" s="637"/>
      <c r="NDQ88" s="637"/>
      <c r="NDR88" s="637"/>
      <c r="NDS88" s="637"/>
      <c r="NDT88" s="637"/>
      <c r="NDU88" s="637"/>
      <c r="NDV88" s="637"/>
      <c r="NDW88" s="637"/>
      <c r="NDX88" s="637"/>
      <c r="NDY88" s="637"/>
      <c r="NDZ88" s="637"/>
      <c r="NEA88" s="637"/>
      <c r="NEB88" s="637"/>
      <c r="NEC88" s="637"/>
      <c r="NED88" s="637"/>
      <c r="NEE88" s="637"/>
      <c r="NEF88" s="637"/>
      <c r="NEG88" s="637"/>
      <c r="NEH88" s="637"/>
      <c r="NEI88" s="637"/>
      <c r="NEJ88" s="637"/>
      <c r="NEK88" s="637"/>
      <c r="NEL88" s="637"/>
      <c r="NEM88" s="637"/>
      <c r="NEN88" s="637"/>
      <c r="NEO88" s="637"/>
      <c r="NEP88" s="637"/>
      <c r="NEQ88" s="637"/>
      <c r="NER88" s="637"/>
      <c r="NES88" s="637"/>
      <c r="NET88" s="637"/>
      <c r="NEU88" s="637"/>
      <c r="NEV88" s="637"/>
      <c r="NEW88" s="637"/>
      <c r="NEX88" s="637"/>
      <c r="NEY88" s="637"/>
      <c r="NEZ88" s="637"/>
      <c r="NFA88" s="637"/>
      <c r="NFB88" s="637"/>
      <c r="NFC88" s="637"/>
      <c r="NFD88" s="637"/>
      <c r="NFE88" s="637"/>
      <c r="NFF88" s="637"/>
      <c r="NFG88" s="637"/>
      <c r="NFH88" s="637"/>
      <c r="NFI88" s="637"/>
      <c r="NFJ88" s="637"/>
      <c r="NFK88" s="637"/>
      <c r="NFL88" s="637"/>
      <c r="NFM88" s="637"/>
      <c r="NFN88" s="637"/>
      <c r="NFO88" s="637"/>
      <c r="NFP88" s="637"/>
      <c r="NFQ88" s="637"/>
      <c r="NFR88" s="637"/>
      <c r="NFS88" s="637"/>
      <c r="NFT88" s="637"/>
      <c r="NFU88" s="637"/>
      <c r="NFV88" s="637"/>
      <c r="NFW88" s="637"/>
      <c r="NFX88" s="637"/>
      <c r="NFY88" s="637"/>
      <c r="NFZ88" s="637"/>
      <c r="NGA88" s="637"/>
      <c r="NGB88" s="637"/>
      <c r="NGC88" s="637"/>
      <c r="NGD88" s="637"/>
      <c r="NGE88" s="637"/>
      <c r="NGF88" s="637"/>
      <c r="NGG88" s="637"/>
      <c r="NGH88" s="637"/>
      <c r="NGI88" s="637"/>
      <c r="NGJ88" s="637"/>
      <c r="NGK88" s="637"/>
      <c r="NGL88" s="637"/>
      <c r="NGM88" s="637"/>
      <c r="NGN88" s="637"/>
      <c r="NGO88" s="637"/>
      <c r="NGP88" s="637"/>
      <c r="NGQ88" s="637"/>
      <c r="NGR88" s="637"/>
      <c r="NGS88" s="637"/>
      <c r="NGT88" s="637"/>
      <c r="NGU88" s="637"/>
      <c r="NGV88" s="637"/>
      <c r="NGW88" s="637"/>
      <c r="NGX88" s="637"/>
      <c r="NGY88" s="637"/>
      <c r="NGZ88" s="637"/>
      <c r="NHA88" s="637"/>
      <c r="NHB88" s="637"/>
      <c r="NHC88" s="637"/>
      <c r="NHD88" s="637"/>
      <c r="NHE88" s="637"/>
      <c r="NHF88" s="637"/>
      <c r="NHG88" s="637"/>
      <c r="NHH88" s="637"/>
      <c r="NHI88" s="637"/>
      <c r="NHJ88" s="637"/>
      <c r="NHK88" s="637"/>
      <c r="NHL88" s="637"/>
      <c r="NHM88" s="637"/>
      <c r="NHN88" s="637"/>
      <c r="NHO88" s="637"/>
      <c r="NHP88" s="637"/>
      <c r="NHQ88" s="637"/>
      <c r="NHR88" s="637"/>
      <c r="NHS88" s="637"/>
      <c r="NHT88" s="637"/>
      <c r="NHU88" s="637"/>
      <c r="NHV88" s="637"/>
      <c r="NHW88" s="637"/>
      <c r="NHX88" s="637"/>
      <c r="NHY88" s="637"/>
      <c r="NHZ88" s="637"/>
      <c r="NIA88" s="637"/>
      <c r="NIB88" s="637"/>
      <c r="NIC88" s="637"/>
      <c r="NID88" s="637"/>
      <c r="NIE88" s="637"/>
      <c r="NIF88" s="637"/>
      <c r="NIG88" s="637"/>
      <c r="NIH88" s="637"/>
      <c r="NII88" s="637"/>
      <c r="NIJ88" s="637"/>
      <c r="NIK88" s="637"/>
      <c r="NIL88" s="637"/>
      <c r="NIM88" s="637"/>
      <c r="NIN88" s="637"/>
      <c r="NIO88" s="637"/>
      <c r="NIP88" s="637"/>
      <c r="NIQ88" s="637"/>
      <c r="NIR88" s="637"/>
      <c r="NIS88" s="637"/>
      <c r="NIT88" s="637"/>
      <c r="NIU88" s="637"/>
      <c r="NIV88" s="637"/>
      <c r="NIW88" s="637"/>
      <c r="NIX88" s="637"/>
      <c r="NIY88" s="637"/>
      <c r="NIZ88" s="637"/>
      <c r="NJA88" s="637"/>
      <c r="NJB88" s="637"/>
      <c r="NJC88" s="637"/>
      <c r="NJD88" s="637"/>
      <c r="NJE88" s="637"/>
      <c r="NJF88" s="637"/>
      <c r="NJG88" s="637"/>
      <c r="NJH88" s="637"/>
      <c r="NJI88" s="637"/>
      <c r="NJJ88" s="637"/>
      <c r="NJK88" s="637"/>
      <c r="NJL88" s="637"/>
      <c r="NJM88" s="637"/>
      <c r="NJN88" s="637"/>
      <c r="NJO88" s="637"/>
      <c r="NJP88" s="637"/>
      <c r="NJQ88" s="637"/>
      <c r="NJR88" s="637"/>
      <c r="NJS88" s="637"/>
      <c r="NJT88" s="637"/>
      <c r="NJU88" s="637"/>
      <c r="NJV88" s="637"/>
      <c r="NJW88" s="637"/>
      <c r="NJX88" s="637"/>
      <c r="NJY88" s="637"/>
      <c r="NJZ88" s="637"/>
      <c r="NKA88" s="637"/>
      <c r="NKB88" s="637"/>
      <c r="NKC88" s="637"/>
      <c r="NKD88" s="637"/>
      <c r="NKE88" s="637"/>
      <c r="NKF88" s="637"/>
      <c r="NKG88" s="637"/>
      <c r="NKH88" s="637"/>
      <c r="NKI88" s="637"/>
      <c r="NKJ88" s="637"/>
      <c r="NKK88" s="637"/>
      <c r="NKL88" s="637"/>
      <c r="NKM88" s="637"/>
      <c r="NKN88" s="637"/>
      <c r="NKO88" s="637"/>
      <c r="NKP88" s="637"/>
      <c r="NKQ88" s="637"/>
      <c r="NKR88" s="637"/>
      <c r="NKS88" s="637"/>
      <c r="NKT88" s="637"/>
      <c r="NKU88" s="637"/>
      <c r="NKV88" s="637"/>
      <c r="NKW88" s="637"/>
      <c r="NKX88" s="637"/>
      <c r="NKY88" s="637"/>
      <c r="NKZ88" s="637"/>
      <c r="NLA88" s="637"/>
      <c r="NLB88" s="637"/>
      <c r="NLC88" s="637"/>
      <c r="NLD88" s="637"/>
      <c r="NLE88" s="637"/>
      <c r="NLF88" s="637"/>
      <c r="NLG88" s="637"/>
      <c r="NLH88" s="637"/>
      <c r="NLI88" s="637"/>
      <c r="NLJ88" s="637"/>
      <c r="NLK88" s="637"/>
      <c r="NLL88" s="637"/>
      <c r="NLM88" s="637"/>
      <c r="NLN88" s="637"/>
      <c r="NLO88" s="637"/>
      <c r="NLP88" s="637"/>
      <c r="NLQ88" s="637"/>
      <c r="NLR88" s="637"/>
      <c r="NLS88" s="637"/>
      <c r="NLT88" s="637"/>
      <c r="NLU88" s="637"/>
      <c r="NLV88" s="637"/>
      <c r="NLW88" s="637"/>
      <c r="NLX88" s="637"/>
      <c r="NLY88" s="637"/>
      <c r="NLZ88" s="637"/>
      <c r="NMA88" s="637"/>
      <c r="NMB88" s="637"/>
      <c r="NMC88" s="637"/>
      <c r="NMD88" s="637"/>
      <c r="NME88" s="637"/>
      <c r="NMF88" s="637"/>
      <c r="NMG88" s="637"/>
      <c r="NMH88" s="637"/>
      <c r="NMI88" s="637"/>
      <c r="NMJ88" s="637"/>
      <c r="NMK88" s="637"/>
      <c r="NML88" s="637"/>
      <c r="NMM88" s="637"/>
      <c r="NMN88" s="637"/>
      <c r="NMO88" s="637"/>
      <c r="NMP88" s="637"/>
      <c r="NMQ88" s="637"/>
      <c r="NMR88" s="637"/>
      <c r="NMS88" s="637"/>
      <c r="NMT88" s="637"/>
      <c r="NMU88" s="637"/>
      <c r="NMV88" s="637"/>
      <c r="NMW88" s="637"/>
      <c r="NMX88" s="637"/>
      <c r="NMY88" s="637"/>
      <c r="NMZ88" s="637"/>
      <c r="NNA88" s="637"/>
      <c r="NNB88" s="637"/>
      <c r="NNC88" s="637"/>
      <c r="NND88" s="637"/>
      <c r="NNE88" s="637"/>
      <c r="NNF88" s="637"/>
      <c r="NNG88" s="637"/>
      <c r="NNH88" s="637"/>
      <c r="NNI88" s="637"/>
      <c r="NNJ88" s="637"/>
      <c r="NNK88" s="637"/>
      <c r="NNL88" s="637"/>
      <c r="NNM88" s="637"/>
      <c r="NNN88" s="637"/>
      <c r="NNO88" s="637"/>
      <c r="NNP88" s="637"/>
      <c r="NNQ88" s="637"/>
      <c r="NNR88" s="637"/>
      <c r="NNS88" s="637"/>
      <c r="NNT88" s="637"/>
      <c r="NNU88" s="637"/>
      <c r="NNV88" s="637"/>
      <c r="NNW88" s="637"/>
      <c r="NNX88" s="637"/>
      <c r="NNY88" s="637"/>
      <c r="NNZ88" s="637"/>
      <c r="NOA88" s="637"/>
      <c r="NOB88" s="637"/>
      <c r="NOC88" s="637"/>
      <c r="NOD88" s="637"/>
      <c r="NOE88" s="637"/>
      <c r="NOF88" s="637"/>
      <c r="NOG88" s="637"/>
      <c r="NOH88" s="637"/>
      <c r="NOI88" s="637"/>
      <c r="NOJ88" s="637"/>
      <c r="NOK88" s="637"/>
      <c r="NOL88" s="637"/>
      <c r="NOM88" s="637"/>
      <c r="NON88" s="637"/>
      <c r="NOO88" s="637"/>
      <c r="NOP88" s="637"/>
      <c r="NOQ88" s="637"/>
      <c r="NOR88" s="637"/>
      <c r="NOS88" s="637"/>
      <c r="NOT88" s="637"/>
      <c r="NOU88" s="637"/>
      <c r="NOV88" s="637"/>
      <c r="NOW88" s="637"/>
      <c r="NOX88" s="637"/>
      <c r="NOY88" s="637"/>
      <c r="NOZ88" s="637"/>
      <c r="NPA88" s="637"/>
      <c r="NPB88" s="637"/>
      <c r="NPC88" s="637"/>
      <c r="NPD88" s="637"/>
      <c r="NPE88" s="637"/>
      <c r="NPF88" s="637"/>
      <c r="NPG88" s="637"/>
      <c r="NPH88" s="637"/>
      <c r="NPI88" s="637"/>
      <c r="NPJ88" s="637"/>
      <c r="NPK88" s="637"/>
      <c r="NPL88" s="637"/>
      <c r="NPM88" s="637"/>
      <c r="NPN88" s="637"/>
      <c r="NPO88" s="637"/>
      <c r="NPP88" s="637"/>
      <c r="NPQ88" s="637"/>
      <c r="NPR88" s="637"/>
      <c r="NPS88" s="637"/>
      <c r="NPT88" s="637"/>
      <c r="NPU88" s="637"/>
      <c r="NPV88" s="637"/>
      <c r="NPW88" s="637"/>
      <c r="NPX88" s="637"/>
      <c r="NPY88" s="637"/>
      <c r="NPZ88" s="637"/>
      <c r="NQA88" s="637"/>
      <c r="NQB88" s="637"/>
      <c r="NQC88" s="637"/>
      <c r="NQD88" s="637"/>
      <c r="NQE88" s="637"/>
      <c r="NQF88" s="637"/>
      <c r="NQG88" s="637"/>
      <c r="NQH88" s="637"/>
      <c r="NQI88" s="637"/>
      <c r="NQJ88" s="637"/>
      <c r="NQK88" s="637"/>
      <c r="NQL88" s="637"/>
      <c r="NQM88" s="637"/>
      <c r="NQN88" s="637"/>
      <c r="NQO88" s="637"/>
      <c r="NQP88" s="637"/>
      <c r="NQQ88" s="637"/>
      <c r="NQR88" s="637"/>
      <c r="NQS88" s="637"/>
      <c r="NQT88" s="637"/>
      <c r="NQU88" s="637"/>
      <c r="NQV88" s="637"/>
      <c r="NQW88" s="637"/>
      <c r="NQX88" s="637"/>
      <c r="NQY88" s="637"/>
      <c r="NQZ88" s="637"/>
      <c r="NRA88" s="637"/>
      <c r="NRB88" s="637"/>
      <c r="NRC88" s="637"/>
      <c r="NRD88" s="637"/>
      <c r="NRE88" s="637"/>
      <c r="NRF88" s="637"/>
      <c r="NRG88" s="637"/>
      <c r="NRH88" s="637"/>
      <c r="NRI88" s="637"/>
      <c r="NRJ88" s="637"/>
      <c r="NRK88" s="637"/>
      <c r="NRL88" s="637"/>
      <c r="NRM88" s="637"/>
      <c r="NRN88" s="637"/>
      <c r="NRO88" s="637"/>
      <c r="NRP88" s="637"/>
      <c r="NRQ88" s="637"/>
      <c r="NRR88" s="637"/>
      <c r="NRS88" s="637"/>
      <c r="NRT88" s="637"/>
      <c r="NRU88" s="637"/>
      <c r="NRV88" s="637"/>
      <c r="NRW88" s="637"/>
      <c r="NRX88" s="637"/>
      <c r="NRY88" s="637"/>
      <c r="NRZ88" s="637"/>
      <c r="NSA88" s="637"/>
      <c r="NSB88" s="637"/>
      <c r="NSC88" s="637"/>
      <c r="NSD88" s="637"/>
      <c r="NSE88" s="637"/>
      <c r="NSF88" s="637"/>
      <c r="NSG88" s="637"/>
      <c r="NSH88" s="637"/>
      <c r="NSI88" s="637"/>
      <c r="NSJ88" s="637"/>
      <c r="NSK88" s="637"/>
      <c r="NSL88" s="637"/>
      <c r="NSM88" s="637"/>
      <c r="NSN88" s="637"/>
      <c r="NSO88" s="637"/>
      <c r="NSP88" s="637"/>
      <c r="NSQ88" s="637"/>
      <c r="NSR88" s="637"/>
      <c r="NSS88" s="637"/>
      <c r="NST88" s="637"/>
      <c r="NSU88" s="637"/>
      <c r="NSV88" s="637"/>
      <c r="NSW88" s="637"/>
      <c r="NSX88" s="637"/>
      <c r="NSY88" s="637"/>
      <c r="NSZ88" s="637"/>
      <c r="NTA88" s="637"/>
      <c r="NTB88" s="637"/>
      <c r="NTC88" s="637"/>
      <c r="NTD88" s="637"/>
      <c r="NTE88" s="637"/>
      <c r="NTF88" s="637"/>
      <c r="NTG88" s="637"/>
      <c r="NTH88" s="637"/>
      <c r="NTI88" s="637"/>
      <c r="NTJ88" s="637"/>
      <c r="NTK88" s="637"/>
      <c r="NTL88" s="637"/>
      <c r="NTM88" s="637"/>
      <c r="NTN88" s="637"/>
      <c r="NTO88" s="637"/>
      <c r="NTP88" s="637"/>
      <c r="NTQ88" s="637"/>
      <c r="NTR88" s="637"/>
      <c r="NTS88" s="637"/>
      <c r="NTT88" s="637"/>
      <c r="NTU88" s="637"/>
      <c r="NTV88" s="637"/>
      <c r="NTW88" s="637"/>
      <c r="NTX88" s="637"/>
      <c r="NTY88" s="637"/>
      <c r="NTZ88" s="637"/>
      <c r="NUA88" s="637"/>
      <c r="NUB88" s="637"/>
      <c r="NUC88" s="637"/>
      <c r="NUD88" s="637"/>
      <c r="NUE88" s="637"/>
      <c r="NUF88" s="637"/>
      <c r="NUG88" s="637"/>
      <c r="NUH88" s="637"/>
      <c r="NUI88" s="637"/>
      <c r="NUJ88" s="637"/>
      <c r="NUK88" s="637"/>
      <c r="NUL88" s="637"/>
      <c r="NUM88" s="637"/>
      <c r="NUN88" s="637"/>
      <c r="NUO88" s="637"/>
      <c r="NUP88" s="637"/>
      <c r="NUQ88" s="637"/>
      <c r="NUR88" s="637"/>
      <c r="NUS88" s="637"/>
      <c r="NUT88" s="637"/>
      <c r="NUU88" s="637"/>
      <c r="NUV88" s="637"/>
      <c r="NUW88" s="637"/>
      <c r="NUX88" s="637"/>
      <c r="NUY88" s="637"/>
      <c r="NUZ88" s="637"/>
      <c r="NVA88" s="637"/>
      <c r="NVB88" s="637"/>
      <c r="NVC88" s="637"/>
      <c r="NVD88" s="637"/>
      <c r="NVE88" s="637"/>
      <c r="NVF88" s="637"/>
      <c r="NVG88" s="637"/>
      <c r="NVH88" s="637"/>
      <c r="NVI88" s="637"/>
      <c r="NVJ88" s="637"/>
      <c r="NVK88" s="637"/>
      <c r="NVL88" s="637"/>
      <c r="NVM88" s="637"/>
      <c r="NVN88" s="637"/>
      <c r="NVO88" s="637"/>
      <c r="NVP88" s="637"/>
      <c r="NVQ88" s="637"/>
      <c r="NVR88" s="637"/>
      <c r="NVS88" s="637"/>
      <c r="NVT88" s="637"/>
      <c r="NVU88" s="637"/>
      <c r="NVV88" s="637"/>
      <c r="NVW88" s="637"/>
      <c r="NVX88" s="637"/>
      <c r="NVY88" s="637"/>
      <c r="NVZ88" s="637"/>
      <c r="NWA88" s="637"/>
      <c r="NWB88" s="637"/>
      <c r="NWC88" s="637"/>
      <c r="NWD88" s="637"/>
      <c r="NWE88" s="637"/>
      <c r="NWF88" s="637"/>
      <c r="NWG88" s="637"/>
      <c r="NWH88" s="637"/>
      <c r="NWI88" s="637"/>
      <c r="NWJ88" s="637"/>
      <c r="NWK88" s="637"/>
      <c r="NWL88" s="637"/>
      <c r="NWM88" s="637"/>
      <c r="NWN88" s="637"/>
      <c r="NWO88" s="637"/>
      <c r="NWP88" s="637"/>
      <c r="NWQ88" s="637"/>
      <c r="NWR88" s="637"/>
      <c r="NWS88" s="637"/>
      <c r="NWT88" s="637"/>
      <c r="NWU88" s="637"/>
      <c r="NWV88" s="637"/>
      <c r="NWW88" s="637"/>
      <c r="NWX88" s="637"/>
      <c r="NWY88" s="637"/>
      <c r="NWZ88" s="637"/>
      <c r="NXA88" s="637"/>
      <c r="NXB88" s="637"/>
      <c r="NXC88" s="637"/>
      <c r="NXD88" s="637"/>
      <c r="NXE88" s="637"/>
      <c r="NXF88" s="637"/>
      <c r="NXG88" s="637"/>
      <c r="NXH88" s="637"/>
      <c r="NXI88" s="637"/>
      <c r="NXJ88" s="637"/>
      <c r="NXK88" s="637"/>
      <c r="NXL88" s="637"/>
      <c r="NXM88" s="637"/>
      <c r="NXN88" s="637"/>
      <c r="NXO88" s="637"/>
      <c r="NXP88" s="637"/>
      <c r="NXQ88" s="637"/>
      <c r="NXR88" s="637"/>
      <c r="NXS88" s="637"/>
      <c r="NXT88" s="637"/>
      <c r="NXU88" s="637"/>
      <c r="NXV88" s="637"/>
      <c r="NXW88" s="637"/>
      <c r="NXX88" s="637"/>
      <c r="NXY88" s="637"/>
      <c r="NXZ88" s="637"/>
      <c r="NYA88" s="637"/>
      <c r="NYB88" s="637"/>
      <c r="NYC88" s="637"/>
      <c r="NYD88" s="637"/>
      <c r="NYE88" s="637"/>
      <c r="NYF88" s="637"/>
      <c r="NYG88" s="637"/>
      <c r="NYH88" s="637"/>
      <c r="NYI88" s="637"/>
      <c r="NYJ88" s="637"/>
      <c r="NYK88" s="637"/>
      <c r="NYL88" s="637"/>
      <c r="NYM88" s="637"/>
      <c r="NYN88" s="637"/>
      <c r="NYO88" s="637"/>
      <c r="NYP88" s="637"/>
      <c r="NYQ88" s="637"/>
      <c r="NYR88" s="637"/>
      <c r="NYS88" s="637"/>
      <c r="NYT88" s="637"/>
      <c r="NYU88" s="637"/>
      <c r="NYV88" s="637"/>
      <c r="NYW88" s="637"/>
      <c r="NYX88" s="637"/>
      <c r="NYY88" s="637"/>
      <c r="NYZ88" s="637"/>
      <c r="NZA88" s="637"/>
      <c r="NZB88" s="637"/>
      <c r="NZC88" s="637"/>
      <c r="NZD88" s="637"/>
      <c r="NZE88" s="637"/>
      <c r="NZF88" s="637"/>
      <c r="NZG88" s="637"/>
      <c r="NZH88" s="637"/>
      <c r="NZI88" s="637"/>
      <c r="NZJ88" s="637"/>
      <c r="NZK88" s="637"/>
      <c r="NZL88" s="637"/>
      <c r="NZM88" s="637"/>
      <c r="NZN88" s="637"/>
      <c r="NZO88" s="637"/>
      <c r="NZP88" s="637"/>
      <c r="NZQ88" s="637"/>
      <c r="NZR88" s="637"/>
      <c r="NZS88" s="637"/>
      <c r="NZT88" s="637"/>
      <c r="NZU88" s="637"/>
      <c r="NZV88" s="637"/>
      <c r="NZW88" s="637"/>
      <c r="NZX88" s="637"/>
      <c r="NZY88" s="637"/>
      <c r="NZZ88" s="637"/>
      <c r="OAA88" s="637"/>
      <c r="OAB88" s="637"/>
      <c r="OAC88" s="637"/>
      <c r="OAD88" s="637"/>
      <c r="OAE88" s="637"/>
      <c r="OAF88" s="637"/>
      <c r="OAG88" s="637"/>
      <c r="OAH88" s="637"/>
      <c r="OAI88" s="637"/>
      <c r="OAJ88" s="637"/>
      <c r="OAK88" s="637"/>
      <c r="OAL88" s="637"/>
      <c r="OAM88" s="637"/>
      <c r="OAN88" s="637"/>
      <c r="OAO88" s="637"/>
      <c r="OAP88" s="637"/>
      <c r="OAQ88" s="637"/>
      <c r="OAR88" s="637"/>
      <c r="OAS88" s="637"/>
      <c r="OAT88" s="637"/>
      <c r="OAU88" s="637"/>
      <c r="OAV88" s="637"/>
      <c r="OAW88" s="637"/>
      <c r="OAX88" s="637"/>
      <c r="OAY88" s="637"/>
      <c r="OAZ88" s="637"/>
      <c r="OBA88" s="637"/>
      <c r="OBB88" s="637"/>
      <c r="OBC88" s="637"/>
      <c r="OBD88" s="637"/>
      <c r="OBE88" s="637"/>
      <c r="OBF88" s="637"/>
      <c r="OBG88" s="637"/>
      <c r="OBH88" s="637"/>
      <c r="OBI88" s="637"/>
      <c r="OBJ88" s="637"/>
      <c r="OBK88" s="637"/>
      <c r="OBL88" s="637"/>
      <c r="OBM88" s="637"/>
      <c r="OBN88" s="637"/>
      <c r="OBO88" s="637"/>
      <c r="OBP88" s="637"/>
      <c r="OBQ88" s="637"/>
      <c r="OBR88" s="637"/>
      <c r="OBS88" s="637"/>
      <c r="OBT88" s="637"/>
      <c r="OBU88" s="637"/>
      <c r="OBV88" s="637"/>
      <c r="OBW88" s="637"/>
      <c r="OBX88" s="637"/>
      <c r="OBY88" s="637"/>
      <c r="OBZ88" s="637"/>
      <c r="OCA88" s="637"/>
      <c r="OCB88" s="637"/>
      <c r="OCC88" s="637"/>
      <c r="OCD88" s="637"/>
      <c r="OCE88" s="637"/>
      <c r="OCF88" s="637"/>
      <c r="OCG88" s="637"/>
      <c r="OCH88" s="637"/>
      <c r="OCI88" s="637"/>
      <c r="OCJ88" s="637"/>
      <c r="OCK88" s="637"/>
      <c r="OCL88" s="637"/>
      <c r="OCM88" s="637"/>
      <c r="OCN88" s="637"/>
      <c r="OCO88" s="637"/>
      <c r="OCP88" s="637"/>
      <c r="OCQ88" s="637"/>
      <c r="OCR88" s="637"/>
      <c r="OCS88" s="637"/>
      <c r="OCT88" s="637"/>
      <c r="OCU88" s="637"/>
      <c r="OCV88" s="637"/>
      <c r="OCW88" s="637"/>
      <c r="OCX88" s="637"/>
      <c r="OCY88" s="637"/>
      <c r="OCZ88" s="637"/>
      <c r="ODA88" s="637"/>
      <c r="ODB88" s="637"/>
      <c r="ODC88" s="637"/>
      <c r="ODD88" s="637"/>
      <c r="ODE88" s="637"/>
      <c r="ODF88" s="637"/>
      <c r="ODG88" s="637"/>
      <c r="ODH88" s="637"/>
      <c r="ODI88" s="637"/>
      <c r="ODJ88" s="637"/>
      <c r="ODK88" s="637"/>
      <c r="ODL88" s="637"/>
      <c r="ODM88" s="637"/>
      <c r="ODN88" s="637"/>
      <c r="ODO88" s="637"/>
      <c r="ODP88" s="637"/>
      <c r="ODQ88" s="637"/>
      <c r="ODR88" s="637"/>
      <c r="ODS88" s="637"/>
      <c r="ODT88" s="637"/>
      <c r="ODU88" s="637"/>
      <c r="ODV88" s="637"/>
      <c r="ODW88" s="637"/>
      <c r="ODX88" s="637"/>
      <c r="ODY88" s="637"/>
      <c r="ODZ88" s="637"/>
      <c r="OEA88" s="637"/>
      <c r="OEB88" s="637"/>
      <c r="OEC88" s="637"/>
      <c r="OED88" s="637"/>
      <c r="OEE88" s="637"/>
      <c r="OEF88" s="637"/>
      <c r="OEG88" s="637"/>
      <c r="OEH88" s="637"/>
      <c r="OEI88" s="637"/>
      <c r="OEJ88" s="637"/>
      <c r="OEK88" s="637"/>
      <c r="OEL88" s="637"/>
      <c r="OEM88" s="637"/>
      <c r="OEN88" s="637"/>
      <c r="OEO88" s="637"/>
      <c r="OEP88" s="637"/>
      <c r="OEQ88" s="637"/>
      <c r="OER88" s="637"/>
      <c r="OES88" s="637"/>
      <c r="OET88" s="637"/>
      <c r="OEU88" s="637"/>
      <c r="OEV88" s="637"/>
      <c r="OEW88" s="637"/>
      <c r="OEX88" s="637"/>
      <c r="OEY88" s="637"/>
      <c r="OEZ88" s="637"/>
      <c r="OFA88" s="637"/>
      <c r="OFB88" s="637"/>
      <c r="OFC88" s="637"/>
      <c r="OFD88" s="637"/>
      <c r="OFE88" s="637"/>
      <c r="OFF88" s="637"/>
      <c r="OFG88" s="637"/>
      <c r="OFH88" s="637"/>
      <c r="OFI88" s="637"/>
      <c r="OFJ88" s="637"/>
      <c r="OFK88" s="637"/>
      <c r="OFL88" s="637"/>
      <c r="OFM88" s="637"/>
      <c r="OFN88" s="637"/>
      <c r="OFO88" s="637"/>
      <c r="OFP88" s="637"/>
      <c r="OFQ88" s="637"/>
      <c r="OFR88" s="637"/>
      <c r="OFS88" s="637"/>
      <c r="OFT88" s="637"/>
      <c r="OFU88" s="637"/>
      <c r="OFV88" s="637"/>
      <c r="OFW88" s="637"/>
      <c r="OFX88" s="637"/>
      <c r="OFY88" s="637"/>
      <c r="OFZ88" s="637"/>
      <c r="OGA88" s="637"/>
      <c r="OGB88" s="637"/>
      <c r="OGC88" s="637"/>
      <c r="OGD88" s="637"/>
      <c r="OGE88" s="637"/>
      <c r="OGF88" s="637"/>
      <c r="OGG88" s="637"/>
      <c r="OGH88" s="637"/>
      <c r="OGI88" s="637"/>
      <c r="OGJ88" s="637"/>
      <c r="OGK88" s="637"/>
      <c r="OGL88" s="637"/>
      <c r="OGM88" s="637"/>
      <c r="OGN88" s="637"/>
      <c r="OGO88" s="637"/>
      <c r="OGP88" s="637"/>
      <c r="OGQ88" s="637"/>
      <c r="OGR88" s="637"/>
      <c r="OGS88" s="637"/>
      <c r="OGT88" s="637"/>
      <c r="OGU88" s="637"/>
      <c r="OGV88" s="637"/>
      <c r="OGW88" s="637"/>
      <c r="OGX88" s="637"/>
      <c r="OGY88" s="637"/>
      <c r="OGZ88" s="637"/>
      <c r="OHA88" s="637"/>
      <c r="OHB88" s="637"/>
      <c r="OHC88" s="637"/>
      <c r="OHD88" s="637"/>
      <c r="OHE88" s="637"/>
      <c r="OHF88" s="637"/>
      <c r="OHG88" s="637"/>
      <c r="OHH88" s="637"/>
      <c r="OHI88" s="637"/>
      <c r="OHJ88" s="637"/>
      <c r="OHK88" s="637"/>
      <c r="OHL88" s="637"/>
      <c r="OHM88" s="637"/>
      <c r="OHN88" s="637"/>
      <c r="OHO88" s="637"/>
      <c r="OHP88" s="637"/>
      <c r="OHQ88" s="637"/>
      <c r="OHR88" s="637"/>
      <c r="OHS88" s="637"/>
      <c r="OHT88" s="637"/>
      <c r="OHU88" s="637"/>
      <c r="OHV88" s="637"/>
      <c r="OHW88" s="637"/>
      <c r="OHX88" s="637"/>
      <c r="OHY88" s="637"/>
      <c r="OHZ88" s="637"/>
      <c r="OIA88" s="637"/>
      <c r="OIB88" s="637"/>
      <c r="OIC88" s="637"/>
      <c r="OID88" s="637"/>
      <c r="OIE88" s="637"/>
      <c r="OIF88" s="637"/>
      <c r="OIG88" s="637"/>
      <c r="OIH88" s="637"/>
      <c r="OII88" s="637"/>
      <c r="OIJ88" s="637"/>
      <c r="OIK88" s="637"/>
      <c r="OIL88" s="637"/>
      <c r="OIM88" s="637"/>
      <c r="OIN88" s="637"/>
      <c r="OIO88" s="637"/>
      <c r="OIP88" s="637"/>
      <c r="OIQ88" s="637"/>
      <c r="OIR88" s="637"/>
      <c r="OIS88" s="637"/>
      <c r="OIT88" s="637"/>
      <c r="OIU88" s="637"/>
      <c r="OIV88" s="637"/>
      <c r="OIW88" s="637"/>
      <c r="OIX88" s="637"/>
      <c r="OIY88" s="637"/>
      <c r="OIZ88" s="637"/>
      <c r="OJA88" s="637"/>
      <c r="OJB88" s="637"/>
      <c r="OJC88" s="637"/>
      <c r="OJD88" s="637"/>
      <c r="OJE88" s="637"/>
      <c r="OJF88" s="637"/>
      <c r="OJG88" s="637"/>
      <c r="OJH88" s="637"/>
      <c r="OJI88" s="637"/>
      <c r="OJJ88" s="637"/>
      <c r="OJK88" s="637"/>
      <c r="OJL88" s="637"/>
      <c r="OJM88" s="637"/>
      <c r="OJN88" s="637"/>
      <c r="OJO88" s="637"/>
      <c r="OJP88" s="637"/>
      <c r="OJQ88" s="637"/>
      <c r="OJR88" s="637"/>
      <c r="OJS88" s="637"/>
      <c r="OJT88" s="637"/>
      <c r="OJU88" s="637"/>
      <c r="OJV88" s="637"/>
      <c r="OJW88" s="637"/>
      <c r="OJX88" s="637"/>
      <c r="OJY88" s="637"/>
      <c r="OJZ88" s="637"/>
      <c r="OKA88" s="637"/>
      <c r="OKB88" s="637"/>
      <c r="OKC88" s="637"/>
      <c r="OKD88" s="637"/>
      <c r="OKE88" s="637"/>
      <c r="OKF88" s="637"/>
      <c r="OKG88" s="637"/>
      <c r="OKH88" s="637"/>
      <c r="OKI88" s="637"/>
      <c r="OKJ88" s="637"/>
      <c r="OKK88" s="637"/>
      <c r="OKL88" s="637"/>
      <c r="OKM88" s="637"/>
      <c r="OKN88" s="637"/>
      <c r="OKO88" s="637"/>
      <c r="OKP88" s="637"/>
      <c r="OKQ88" s="637"/>
      <c r="OKR88" s="637"/>
      <c r="OKS88" s="637"/>
      <c r="OKT88" s="637"/>
      <c r="OKU88" s="637"/>
      <c r="OKV88" s="637"/>
      <c r="OKW88" s="637"/>
      <c r="OKX88" s="637"/>
      <c r="OKY88" s="637"/>
      <c r="OKZ88" s="637"/>
      <c r="OLA88" s="637"/>
      <c r="OLB88" s="637"/>
      <c r="OLC88" s="637"/>
      <c r="OLD88" s="637"/>
      <c r="OLE88" s="637"/>
      <c r="OLF88" s="637"/>
      <c r="OLG88" s="637"/>
      <c r="OLH88" s="637"/>
      <c r="OLI88" s="637"/>
      <c r="OLJ88" s="637"/>
      <c r="OLK88" s="637"/>
      <c r="OLL88" s="637"/>
      <c r="OLM88" s="637"/>
      <c r="OLN88" s="637"/>
      <c r="OLO88" s="637"/>
      <c r="OLP88" s="637"/>
      <c r="OLQ88" s="637"/>
      <c r="OLR88" s="637"/>
      <c r="OLS88" s="637"/>
      <c r="OLT88" s="637"/>
      <c r="OLU88" s="637"/>
      <c r="OLV88" s="637"/>
      <c r="OLW88" s="637"/>
      <c r="OLX88" s="637"/>
      <c r="OLY88" s="637"/>
      <c r="OLZ88" s="637"/>
      <c r="OMA88" s="637"/>
      <c r="OMB88" s="637"/>
      <c r="OMC88" s="637"/>
      <c r="OMD88" s="637"/>
      <c r="OME88" s="637"/>
      <c r="OMF88" s="637"/>
      <c r="OMG88" s="637"/>
      <c r="OMH88" s="637"/>
      <c r="OMI88" s="637"/>
      <c r="OMJ88" s="637"/>
      <c r="OMK88" s="637"/>
      <c r="OML88" s="637"/>
      <c r="OMM88" s="637"/>
      <c r="OMN88" s="637"/>
      <c r="OMO88" s="637"/>
      <c r="OMP88" s="637"/>
      <c r="OMQ88" s="637"/>
      <c r="OMR88" s="637"/>
      <c r="OMS88" s="637"/>
      <c r="OMT88" s="637"/>
      <c r="OMU88" s="637"/>
      <c r="OMV88" s="637"/>
      <c r="OMW88" s="637"/>
      <c r="OMX88" s="637"/>
      <c r="OMY88" s="637"/>
      <c r="OMZ88" s="637"/>
      <c r="ONA88" s="637"/>
      <c r="ONB88" s="637"/>
      <c r="ONC88" s="637"/>
      <c r="OND88" s="637"/>
      <c r="ONE88" s="637"/>
      <c r="ONF88" s="637"/>
      <c r="ONG88" s="637"/>
      <c r="ONH88" s="637"/>
      <c r="ONI88" s="637"/>
      <c r="ONJ88" s="637"/>
      <c r="ONK88" s="637"/>
      <c r="ONL88" s="637"/>
      <c r="ONM88" s="637"/>
      <c r="ONN88" s="637"/>
      <c r="ONO88" s="637"/>
      <c r="ONP88" s="637"/>
      <c r="ONQ88" s="637"/>
      <c r="ONR88" s="637"/>
      <c r="ONS88" s="637"/>
      <c r="ONT88" s="637"/>
      <c r="ONU88" s="637"/>
      <c r="ONV88" s="637"/>
      <c r="ONW88" s="637"/>
      <c r="ONX88" s="637"/>
      <c r="ONY88" s="637"/>
      <c r="ONZ88" s="637"/>
      <c r="OOA88" s="637"/>
      <c r="OOB88" s="637"/>
      <c r="OOC88" s="637"/>
      <c r="OOD88" s="637"/>
      <c r="OOE88" s="637"/>
      <c r="OOF88" s="637"/>
      <c r="OOG88" s="637"/>
      <c r="OOH88" s="637"/>
      <c r="OOI88" s="637"/>
      <c r="OOJ88" s="637"/>
      <c r="OOK88" s="637"/>
      <c r="OOL88" s="637"/>
      <c r="OOM88" s="637"/>
      <c r="OON88" s="637"/>
      <c r="OOO88" s="637"/>
      <c r="OOP88" s="637"/>
      <c r="OOQ88" s="637"/>
      <c r="OOR88" s="637"/>
      <c r="OOS88" s="637"/>
      <c r="OOT88" s="637"/>
      <c r="OOU88" s="637"/>
      <c r="OOV88" s="637"/>
      <c r="OOW88" s="637"/>
      <c r="OOX88" s="637"/>
      <c r="OOY88" s="637"/>
      <c r="OOZ88" s="637"/>
      <c r="OPA88" s="637"/>
      <c r="OPB88" s="637"/>
      <c r="OPC88" s="637"/>
      <c r="OPD88" s="637"/>
      <c r="OPE88" s="637"/>
      <c r="OPF88" s="637"/>
      <c r="OPG88" s="637"/>
      <c r="OPH88" s="637"/>
      <c r="OPI88" s="637"/>
      <c r="OPJ88" s="637"/>
      <c r="OPK88" s="637"/>
      <c r="OPL88" s="637"/>
      <c r="OPM88" s="637"/>
      <c r="OPN88" s="637"/>
      <c r="OPO88" s="637"/>
      <c r="OPP88" s="637"/>
      <c r="OPQ88" s="637"/>
      <c r="OPR88" s="637"/>
      <c r="OPS88" s="637"/>
      <c r="OPT88" s="637"/>
      <c r="OPU88" s="637"/>
      <c r="OPV88" s="637"/>
      <c r="OPW88" s="637"/>
      <c r="OPX88" s="637"/>
      <c r="OPY88" s="637"/>
      <c r="OPZ88" s="637"/>
      <c r="OQA88" s="637"/>
      <c r="OQB88" s="637"/>
      <c r="OQC88" s="637"/>
      <c r="OQD88" s="637"/>
      <c r="OQE88" s="637"/>
      <c r="OQF88" s="637"/>
      <c r="OQG88" s="637"/>
      <c r="OQH88" s="637"/>
      <c r="OQI88" s="637"/>
      <c r="OQJ88" s="637"/>
      <c r="OQK88" s="637"/>
      <c r="OQL88" s="637"/>
      <c r="OQM88" s="637"/>
      <c r="OQN88" s="637"/>
      <c r="OQO88" s="637"/>
      <c r="OQP88" s="637"/>
      <c r="OQQ88" s="637"/>
      <c r="OQR88" s="637"/>
      <c r="OQS88" s="637"/>
      <c r="OQT88" s="637"/>
      <c r="OQU88" s="637"/>
      <c r="OQV88" s="637"/>
      <c r="OQW88" s="637"/>
      <c r="OQX88" s="637"/>
      <c r="OQY88" s="637"/>
      <c r="OQZ88" s="637"/>
      <c r="ORA88" s="637"/>
      <c r="ORB88" s="637"/>
      <c r="ORC88" s="637"/>
      <c r="ORD88" s="637"/>
      <c r="ORE88" s="637"/>
      <c r="ORF88" s="637"/>
      <c r="ORG88" s="637"/>
      <c r="ORH88" s="637"/>
      <c r="ORI88" s="637"/>
      <c r="ORJ88" s="637"/>
      <c r="ORK88" s="637"/>
      <c r="ORL88" s="637"/>
      <c r="ORM88" s="637"/>
      <c r="ORN88" s="637"/>
      <c r="ORO88" s="637"/>
      <c r="ORP88" s="637"/>
      <c r="ORQ88" s="637"/>
      <c r="ORR88" s="637"/>
      <c r="ORS88" s="637"/>
      <c r="ORT88" s="637"/>
      <c r="ORU88" s="637"/>
      <c r="ORV88" s="637"/>
      <c r="ORW88" s="637"/>
      <c r="ORX88" s="637"/>
      <c r="ORY88" s="637"/>
      <c r="ORZ88" s="637"/>
      <c r="OSA88" s="637"/>
      <c r="OSB88" s="637"/>
      <c r="OSC88" s="637"/>
      <c r="OSD88" s="637"/>
      <c r="OSE88" s="637"/>
      <c r="OSF88" s="637"/>
      <c r="OSG88" s="637"/>
      <c r="OSH88" s="637"/>
      <c r="OSI88" s="637"/>
      <c r="OSJ88" s="637"/>
      <c r="OSK88" s="637"/>
      <c r="OSL88" s="637"/>
      <c r="OSM88" s="637"/>
      <c r="OSN88" s="637"/>
      <c r="OSO88" s="637"/>
      <c r="OSP88" s="637"/>
      <c r="OSQ88" s="637"/>
      <c r="OSR88" s="637"/>
      <c r="OSS88" s="637"/>
      <c r="OST88" s="637"/>
      <c r="OSU88" s="637"/>
      <c r="OSV88" s="637"/>
      <c r="OSW88" s="637"/>
      <c r="OSX88" s="637"/>
      <c r="OSY88" s="637"/>
      <c r="OSZ88" s="637"/>
      <c r="OTA88" s="637"/>
      <c r="OTB88" s="637"/>
      <c r="OTC88" s="637"/>
      <c r="OTD88" s="637"/>
      <c r="OTE88" s="637"/>
      <c r="OTF88" s="637"/>
      <c r="OTG88" s="637"/>
      <c r="OTH88" s="637"/>
      <c r="OTI88" s="637"/>
      <c r="OTJ88" s="637"/>
      <c r="OTK88" s="637"/>
      <c r="OTL88" s="637"/>
      <c r="OTM88" s="637"/>
      <c r="OTN88" s="637"/>
      <c r="OTO88" s="637"/>
      <c r="OTP88" s="637"/>
      <c r="OTQ88" s="637"/>
      <c r="OTR88" s="637"/>
      <c r="OTS88" s="637"/>
      <c r="OTT88" s="637"/>
      <c r="OTU88" s="637"/>
      <c r="OTV88" s="637"/>
      <c r="OTW88" s="637"/>
      <c r="OTX88" s="637"/>
      <c r="OTY88" s="637"/>
      <c r="OTZ88" s="637"/>
      <c r="OUA88" s="637"/>
      <c r="OUB88" s="637"/>
      <c r="OUC88" s="637"/>
      <c r="OUD88" s="637"/>
      <c r="OUE88" s="637"/>
      <c r="OUF88" s="637"/>
      <c r="OUG88" s="637"/>
      <c r="OUH88" s="637"/>
      <c r="OUI88" s="637"/>
      <c r="OUJ88" s="637"/>
      <c r="OUK88" s="637"/>
      <c r="OUL88" s="637"/>
      <c r="OUM88" s="637"/>
      <c r="OUN88" s="637"/>
      <c r="OUO88" s="637"/>
      <c r="OUP88" s="637"/>
      <c r="OUQ88" s="637"/>
      <c r="OUR88" s="637"/>
      <c r="OUS88" s="637"/>
      <c r="OUT88" s="637"/>
      <c r="OUU88" s="637"/>
      <c r="OUV88" s="637"/>
      <c r="OUW88" s="637"/>
      <c r="OUX88" s="637"/>
      <c r="OUY88" s="637"/>
      <c r="OUZ88" s="637"/>
      <c r="OVA88" s="637"/>
      <c r="OVB88" s="637"/>
      <c r="OVC88" s="637"/>
      <c r="OVD88" s="637"/>
      <c r="OVE88" s="637"/>
      <c r="OVF88" s="637"/>
      <c r="OVG88" s="637"/>
      <c r="OVH88" s="637"/>
      <c r="OVI88" s="637"/>
      <c r="OVJ88" s="637"/>
      <c r="OVK88" s="637"/>
      <c r="OVL88" s="637"/>
      <c r="OVM88" s="637"/>
      <c r="OVN88" s="637"/>
      <c r="OVO88" s="637"/>
      <c r="OVP88" s="637"/>
      <c r="OVQ88" s="637"/>
      <c r="OVR88" s="637"/>
      <c r="OVS88" s="637"/>
      <c r="OVT88" s="637"/>
      <c r="OVU88" s="637"/>
      <c r="OVV88" s="637"/>
      <c r="OVW88" s="637"/>
      <c r="OVX88" s="637"/>
      <c r="OVY88" s="637"/>
      <c r="OVZ88" s="637"/>
      <c r="OWA88" s="637"/>
      <c r="OWB88" s="637"/>
      <c r="OWC88" s="637"/>
      <c r="OWD88" s="637"/>
      <c r="OWE88" s="637"/>
      <c r="OWF88" s="637"/>
      <c r="OWG88" s="637"/>
      <c r="OWH88" s="637"/>
      <c r="OWI88" s="637"/>
      <c r="OWJ88" s="637"/>
      <c r="OWK88" s="637"/>
      <c r="OWL88" s="637"/>
      <c r="OWM88" s="637"/>
      <c r="OWN88" s="637"/>
      <c r="OWO88" s="637"/>
      <c r="OWP88" s="637"/>
      <c r="OWQ88" s="637"/>
      <c r="OWR88" s="637"/>
      <c r="OWS88" s="637"/>
      <c r="OWT88" s="637"/>
      <c r="OWU88" s="637"/>
      <c r="OWV88" s="637"/>
      <c r="OWW88" s="637"/>
      <c r="OWX88" s="637"/>
      <c r="OWY88" s="637"/>
      <c r="OWZ88" s="637"/>
      <c r="OXA88" s="637"/>
      <c r="OXB88" s="637"/>
      <c r="OXC88" s="637"/>
      <c r="OXD88" s="637"/>
      <c r="OXE88" s="637"/>
      <c r="OXF88" s="637"/>
      <c r="OXG88" s="637"/>
      <c r="OXH88" s="637"/>
      <c r="OXI88" s="637"/>
      <c r="OXJ88" s="637"/>
      <c r="OXK88" s="637"/>
      <c r="OXL88" s="637"/>
      <c r="OXM88" s="637"/>
      <c r="OXN88" s="637"/>
      <c r="OXO88" s="637"/>
      <c r="OXP88" s="637"/>
      <c r="OXQ88" s="637"/>
      <c r="OXR88" s="637"/>
      <c r="OXS88" s="637"/>
      <c r="OXT88" s="637"/>
      <c r="OXU88" s="637"/>
      <c r="OXV88" s="637"/>
      <c r="OXW88" s="637"/>
      <c r="OXX88" s="637"/>
      <c r="OXY88" s="637"/>
      <c r="OXZ88" s="637"/>
      <c r="OYA88" s="637"/>
      <c r="OYB88" s="637"/>
      <c r="OYC88" s="637"/>
      <c r="OYD88" s="637"/>
      <c r="OYE88" s="637"/>
      <c r="OYF88" s="637"/>
      <c r="OYG88" s="637"/>
      <c r="OYH88" s="637"/>
      <c r="OYI88" s="637"/>
      <c r="OYJ88" s="637"/>
      <c r="OYK88" s="637"/>
      <c r="OYL88" s="637"/>
      <c r="OYM88" s="637"/>
      <c r="OYN88" s="637"/>
      <c r="OYO88" s="637"/>
      <c r="OYP88" s="637"/>
      <c r="OYQ88" s="637"/>
      <c r="OYR88" s="637"/>
      <c r="OYS88" s="637"/>
      <c r="OYT88" s="637"/>
      <c r="OYU88" s="637"/>
      <c r="OYV88" s="637"/>
      <c r="OYW88" s="637"/>
      <c r="OYX88" s="637"/>
      <c r="OYY88" s="637"/>
      <c r="OYZ88" s="637"/>
      <c r="OZA88" s="637"/>
      <c r="OZB88" s="637"/>
      <c r="OZC88" s="637"/>
      <c r="OZD88" s="637"/>
      <c r="OZE88" s="637"/>
      <c r="OZF88" s="637"/>
      <c r="OZG88" s="637"/>
      <c r="OZH88" s="637"/>
      <c r="OZI88" s="637"/>
      <c r="OZJ88" s="637"/>
      <c r="OZK88" s="637"/>
      <c r="OZL88" s="637"/>
      <c r="OZM88" s="637"/>
      <c r="OZN88" s="637"/>
      <c r="OZO88" s="637"/>
      <c r="OZP88" s="637"/>
      <c r="OZQ88" s="637"/>
      <c r="OZR88" s="637"/>
      <c r="OZS88" s="637"/>
      <c r="OZT88" s="637"/>
      <c r="OZU88" s="637"/>
      <c r="OZV88" s="637"/>
      <c r="OZW88" s="637"/>
      <c r="OZX88" s="637"/>
      <c r="OZY88" s="637"/>
      <c r="OZZ88" s="637"/>
      <c r="PAA88" s="637"/>
      <c r="PAB88" s="637"/>
      <c r="PAC88" s="637"/>
      <c r="PAD88" s="637"/>
      <c r="PAE88" s="637"/>
      <c r="PAF88" s="637"/>
      <c r="PAG88" s="637"/>
      <c r="PAH88" s="637"/>
      <c r="PAI88" s="637"/>
      <c r="PAJ88" s="637"/>
      <c r="PAK88" s="637"/>
      <c r="PAL88" s="637"/>
      <c r="PAM88" s="637"/>
      <c r="PAN88" s="637"/>
      <c r="PAO88" s="637"/>
      <c r="PAP88" s="637"/>
      <c r="PAQ88" s="637"/>
      <c r="PAR88" s="637"/>
      <c r="PAS88" s="637"/>
      <c r="PAT88" s="637"/>
      <c r="PAU88" s="637"/>
      <c r="PAV88" s="637"/>
      <c r="PAW88" s="637"/>
      <c r="PAX88" s="637"/>
      <c r="PAY88" s="637"/>
      <c r="PAZ88" s="637"/>
      <c r="PBA88" s="637"/>
      <c r="PBB88" s="637"/>
      <c r="PBC88" s="637"/>
      <c r="PBD88" s="637"/>
      <c r="PBE88" s="637"/>
      <c r="PBF88" s="637"/>
      <c r="PBG88" s="637"/>
      <c r="PBH88" s="637"/>
      <c r="PBI88" s="637"/>
      <c r="PBJ88" s="637"/>
      <c r="PBK88" s="637"/>
      <c r="PBL88" s="637"/>
      <c r="PBM88" s="637"/>
      <c r="PBN88" s="637"/>
      <c r="PBO88" s="637"/>
      <c r="PBP88" s="637"/>
      <c r="PBQ88" s="637"/>
      <c r="PBR88" s="637"/>
      <c r="PBS88" s="637"/>
      <c r="PBT88" s="637"/>
      <c r="PBU88" s="637"/>
      <c r="PBV88" s="637"/>
      <c r="PBW88" s="637"/>
      <c r="PBX88" s="637"/>
      <c r="PBY88" s="637"/>
      <c r="PBZ88" s="637"/>
      <c r="PCA88" s="637"/>
      <c r="PCB88" s="637"/>
      <c r="PCC88" s="637"/>
      <c r="PCD88" s="637"/>
      <c r="PCE88" s="637"/>
      <c r="PCF88" s="637"/>
      <c r="PCG88" s="637"/>
      <c r="PCH88" s="637"/>
      <c r="PCI88" s="637"/>
      <c r="PCJ88" s="637"/>
      <c r="PCK88" s="637"/>
      <c r="PCL88" s="637"/>
      <c r="PCM88" s="637"/>
      <c r="PCN88" s="637"/>
      <c r="PCO88" s="637"/>
      <c r="PCP88" s="637"/>
      <c r="PCQ88" s="637"/>
      <c r="PCR88" s="637"/>
      <c r="PCS88" s="637"/>
      <c r="PCT88" s="637"/>
      <c r="PCU88" s="637"/>
      <c r="PCV88" s="637"/>
      <c r="PCW88" s="637"/>
      <c r="PCX88" s="637"/>
      <c r="PCY88" s="637"/>
      <c r="PCZ88" s="637"/>
      <c r="PDA88" s="637"/>
      <c r="PDB88" s="637"/>
      <c r="PDC88" s="637"/>
      <c r="PDD88" s="637"/>
      <c r="PDE88" s="637"/>
      <c r="PDF88" s="637"/>
      <c r="PDG88" s="637"/>
      <c r="PDH88" s="637"/>
      <c r="PDI88" s="637"/>
      <c r="PDJ88" s="637"/>
      <c r="PDK88" s="637"/>
      <c r="PDL88" s="637"/>
      <c r="PDM88" s="637"/>
      <c r="PDN88" s="637"/>
      <c r="PDO88" s="637"/>
      <c r="PDP88" s="637"/>
      <c r="PDQ88" s="637"/>
      <c r="PDR88" s="637"/>
      <c r="PDS88" s="637"/>
      <c r="PDT88" s="637"/>
      <c r="PDU88" s="637"/>
      <c r="PDV88" s="637"/>
      <c r="PDW88" s="637"/>
      <c r="PDX88" s="637"/>
      <c r="PDY88" s="637"/>
      <c r="PDZ88" s="637"/>
      <c r="PEA88" s="637"/>
      <c r="PEB88" s="637"/>
      <c r="PEC88" s="637"/>
      <c r="PED88" s="637"/>
      <c r="PEE88" s="637"/>
      <c r="PEF88" s="637"/>
      <c r="PEG88" s="637"/>
      <c r="PEH88" s="637"/>
      <c r="PEI88" s="637"/>
      <c r="PEJ88" s="637"/>
      <c r="PEK88" s="637"/>
      <c r="PEL88" s="637"/>
      <c r="PEM88" s="637"/>
      <c r="PEN88" s="637"/>
      <c r="PEO88" s="637"/>
      <c r="PEP88" s="637"/>
      <c r="PEQ88" s="637"/>
      <c r="PER88" s="637"/>
      <c r="PES88" s="637"/>
      <c r="PET88" s="637"/>
      <c r="PEU88" s="637"/>
      <c r="PEV88" s="637"/>
      <c r="PEW88" s="637"/>
      <c r="PEX88" s="637"/>
      <c r="PEY88" s="637"/>
      <c r="PEZ88" s="637"/>
      <c r="PFA88" s="637"/>
      <c r="PFB88" s="637"/>
      <c r="PFC88" s="637"/>
      <c r="PFD88" s="637"/>
      <c r="PFE88" s="637"/>
      <c r="PFF88" s="637"/>
      <c r="PFG88" s="637"/>
      <c r="PFH88" s="637"/>
      <c r="PFI88" s="637"/>
      <c r="PFJ88" s="637"/>
      <c r="PFK88" s="637"/>
      <c r="PFL88" s="637"/>
      <c r="PFM88" s="637"/>
      <c r="PFN88" s="637"/>
      <c r="PFO88" s="637"/>
      <c r="PFP88" s="637"/>
      <c r="PFQ88" s="637"/>
      <c r="PFR88" s="637"/>
      <c r="PFS88" s="637"/>
      <c r="PFT88" s="637"/>
      <c r="PFU88" s="637"/>
      <c r="PFV88" s="637"/>
      <c r="PFW88" s="637"/>
      <c r="PFX88" s="637"/>
      <c r="PFY88" s="637"/>
      <c r="PFZ88" s="637"/>
      <c r="PGA88" s="637"/>
      <c r="PGB88" s="637"/>
      <c r="PGC88" s="637"/>
      <c r="PGD88" s="637"/>
      <c r="PGE88" s="637"/>
      <c r="PGF88" s="637"/>
      <c r="PGG88" s="637"/>
      <c r="PGH88" s="637"/>
      <c r="PGI88" s="637"/>
      <c r="PGJ88" s="637"/>
      <c r="PGK88" s="637"/>
      <c r="PGL88" s="637"/>
      <c r="PGM88" s="637"/>
      <c r="PGN88" s="637"/>
      <c r="PGO88" s="637"/>
      <c r="PGP88" s="637"/>
      <c r="PGQ88" s="637"/>
      <c r="PGR88" s="637"/>
      <c r="PGS88" s="637"/>
      <c r="PGT88" s="637"/>
      <c r="PGU88" s="637"/>
      <c r="PGV88" s="637"/>
      <c r="PGW88" s="637"/>
      <c r="PGX88" s="637"/>
      <c r="PGY88" s="637"/>
      <c r="PGZ88" s="637"/>
      <c r="PHA88" s="637"/>
      <c r="PHB88" s="637"/>
      <c r="PHC88" s="637"/>
      <c r="PHD88" s="637"/>
      <c r="PHE88" s="637"/>
      <c r="PHF88" s="637"/>
      <c r="PHG88" s="637"/>
      <c r="PHH88" s="637"/>
      <c r="PHI88" s="637"/>
      <c r="PHJ88" s="637"/>
      <c r="PHK88" s="637"/>
      <c r="PHL88" s="637"/>
      <c r="PHM88" s="637"/>
      <c r="PHN88" s="637"/>
      <c r="PHO88" s="637"/>
      <c r="PHP88" s="637"/>
      <c r="PHQ88" s="637"/>
      <c r="PHR88" s="637"/>
      <c r="PHS88" s="637"/>
      <c r="PHT88" s="637"/>
      <c r="PHU88" s="637"/>
      <c r="PHV88" s="637"/>
      <c r="PHW88" s="637"/>
      <c r="PHX88" s="637"/>
      <c r="PHY88" s="637"/>
      <c r="PHZ88" s="637"/>
      <c r="PIA88" s="637"/>
      <c r="PIB88" s="637"/>
      <c r="PIC88" s="637"/>
      <c r="PID88" s="637"/>
      <c r="PIE88" s="637"/>
      <c r="PIF88" s="637"/>
      <c r="PIG88" s="637"/>
      <c r="PIH88" s="637"/>
      <c r="PII88" s="637"/>
      <c r="PIJ88" s="637"/>
      <c r="PIK88" s="637"/>
      <c r="PIL88" s="637"/>
      <c r="PIM88" s="637"/>
      <c r="PIN88" s="637"/>
      <c r="PIO88" s="637"/>
      <c r="PIP88" s="637"/>
      <c r="PIQ88" s="637"/>
      <c r="PIR88" s="637"/>
      <c r="PIS88" s="637"/>
      <c r="PIT88" s="637"/>
      <c r="PIU88" s="637"/>
      <c r="PIV88" s="637"/>
      <c r="PIW88" s="637"/>
      <c r="PIX88" s="637"/>
      <c r="PIY88" s="637"/>
      <c r="PIZ88" s="637"/>
      <c r="PJA88" s="637"/>
      <c r="PJB88" s="637"/>
      <c r="PJC88" s="637"/>
      <c r="PJD88" s="637"/>
      <c r="PJE88" s="637"/>
      <c r="PJF88" s="637"/>
      <c r="PJG88" s="637"/>
      <c r="PJH88" s="637"/>
      <c r="PJI88" s="637"/>
      <c r="PJJ88" s="637"/>
      <c r="PJK88" s="637"/>
      <c r="PJL88" s="637"/>
      <c r="PJM88" s="637"/>
      <c r="PJN88" s="637"/>
      <c r="PJO88" s="637"/>
      <c r="PJP88" s="637"/>
      <c r="PJQ88" s="637"/>
      <c r="PJR88" s="637"/>
      <c r="PJS88" s="637"/>
      <c r="PJT88" s="637"/>
      <c r="PJU88" s="637"/>
      <c r="PJV88" s="637"/>
      <c r="PJW88" s="637"/>
      <c r="PJX88" s="637"/>
      <c r="PJY88" s="637"/>
      <c r="PJZ88" s="637"/>
      <c r="PKA88" s="637"/>
      <c r="PKB88" s="637"/>
      <c r="PKC88" s="637"/>
      <c r="PKD88" s="637"/>
      <c r="PKE88" s="637"/>
      <c r="PKF88" s="637"/>
      <c r="PKG88" s="637"/>
      <c r="PKH88" s="637"/>
      <c r="PKI88" s="637"/>
      <c r="PKJ88" s="637"/>
      <c r="PKK88" s="637"/>
      <c r="PKL88" s="637"/>
      <c r="PKM88" s="637"/>
      <c r="PKN88" s="637"/>
      <c r="PKO88" s="637"/>
      <c r="PKP88" s="637"/>
      <c r="PKQ88" s="637"/>
      <c r="PKR88" s="637"/>
      <c r="PKS88" s="637"/>
      <c r="PKT88" s="637"/>
      <c r="PKU88" s="637"/>
      <c r="PKV88" s="637"/>
      <c r="PKW88" s="637"/>
      <c r="PKX88" s="637"/>
      <c r="PKY88" s="637"/>
      <c r="PKZ88" s="637"/>
      <c r="PLA88" s="637"/>
      <c r="PLB88" s="637"/>
      <c r="PLC88" s="637"/>
      <c r="PLD88" s="637"/>
      <c r="PLE88" s="637"/>
      <c r="PLF88" s="637"/>
      <c r="PLG88" s="637"/>
      <c r="PLH88" s="637"/>
      <c r="PLI88" s="637"/>
      <c r="PLJ88" s="637"/>
      <c r="PLK88" s="637"/>
      <c r="PLL88" s="637"/>
      <c r="PLM88" s="637"/>
      <c r="PLN88" s="637"/>
      <c r="PLO88" s="637"/>
      <c r="PLP88" s="637"/>
      <c r="PLQ88" s="637"/>
      <c r="PLR88" s="637"/>
      <c r="PLS88" s="637"/>
      <c r="PLT88" s="637"/>
      <c r="PLU88" s="637"/>
      <c r="PLV88" s="637"/>
      <c r="PLW88" s="637"/>
      <c r="PLX88" s="637"/>
      <c r="PLY88" s="637"/>
      <c r="PLZ88" s="637"/>
      <c r="PMA88" s="637"/>
      <c r="PMB88" s="637"/>
      <c r="PMC88" s="637"/>
      <c r="PMD88" s="637"/>
      <c r="PME88" s="637"/>
      <c r="PMF88" s="637"/>
      <c r="PMG88" s="637"/>
      <c r="PMH88" s="637"/>
      <c r="PMI88" s="637"/>
      <c r="PMJ88" s="637"/>
      <c r="PMK88" s="637"/>
      <c r="PML88" s="637"/>
      <c r="PMM88" s="637"/>
      <c r="PMN88" s="637"/>
      <c r="PMO88" s="637"/>
      <c r="PMP88" s="637"/>
      <c r="PMQ88" s="637"/>
      <c r="PMR88" s="637"/>
      <c r="PMS88" s="637"/>
      <c r="PMT88" s="637"/>
      <c r="PMU88" s="637"/>
      <c r="PMV88" s="637"/>
      <c r="PMW88" s="637"/>
      <c r="PMX88" s="637"/>
      <c r="PMY88" s="637"/>
      <c r="PMZ88" s="637"/>
      <c r="PNA88" s="637"/>
      <c r="PNB88" s="637"/>
      <c r="PNC88" s="637"/>
      <c r="PND88" s="637"/>
      <c r="PNE88" s="637"/>
      <c r="PNF88" s="637"/>
      <c r="PNG88" s="637"/>
      <c r="PNH88" s="637"/>
      <c r="PNI88" s="637"/>
      <c r="PNJ88" s="637"/>
      <c r="PNK88" s="637"/>
      <c r="PNL88" s="637"/>
      <c r="PNM88" s="637"/>
      <c r="PNN88" s="637"/>
      <c r="PNO88" s="637"/>
      <c r="PNP88" s="637"/>
      <c r="PNQ88" s="637"/>
      <c r="PNR88" s="637"/>
      <c r="PNS88" s="637"/>
      <c r="PNT88" s="637"/>
      <c r="PNU88" s="637"/>
      <c r="PNV88" s="637"/>
      <c r="PNW88" s="637"/>
      <c r="PNX88" s="637"/>
      <c r="PNY88" s="637"/>
      <c r="PNZ88" s="637"/>
      <c r="POA88" s="637"/>
      <c r="POB88" s="637"/>
      <c r="POC88" s="637"/>
      <c r="POD88" s="637"/>
      <c r="POE88" s="637"/>
      <c r="POF88" s="637"/>
      <c r="POG88" s="637"/>
      <c r="POH88" s="637"/>
      <c r="POI88" s="637"/>
      <c r="POJ88" s="637"/>
      <c r="POK88" s="637"/>
      <c r="POL88" s="637"/>
      <c r="POM88" s="637"/>
      <c r="PON88" s="637"/>
      <c r="POO88" s="637"/>
      <c r="POP88" s="637"/>
      <c r="POQ88" s="637"/>
      <c r="POR88" s="637"/>
      <c r="POS88" s="637"/>
      <c r="POT88" s="637"/>
      <c r="POU88" s="637"/>
      <c r="POV88" s="637"/>
      <c r="POW88" s="637"/>
      <c r="POX88" s="637"/>
      <c r="POY88" s="637"/>
      <c r="POZ88" s="637"/>
      <c r="PPA88" s="637"/>
      <c r="PPB88" s="637"/>
      <c r="PPC88" s="637"/>
      <c r="PPD88" s="637"/>
      <c r="PPE88" s="637"/>
      <c r="PPF88" s="637"/>
      <c r="PPG88" s="637"/>
      <c r="PPH88" s="637"/>
      <c r="PPI88" s="637"/>
      <c r="PPJ88" s="637"/>
      <c r="PPK88" s="637"/>
      <c r="PPL88" s="637"/>
      <c r="PPM88" s="637"/>
      <c r="PPN88" s="637"/>
      <c r="PPO88" s="637"/>
      <c r="PPP88" s="637"/>
      <c r="PPQ88" s="637"/>
      <c r="PPR88" s="637"/>
      <c r="PPS88" s="637"/>
      <c r="PPT88" s="637"/>
      <c r="PPU88" s="637"/>
      <c r="PPV88" s="637"/>
      <c r="PPW88" s="637"/>
      <c r="PPX88" s="637"/>
      <c r="PPY88" s="637"/>
      <c r="PPZ88" s="637"/>
      <c r="PQA88" s="637"/>
      <c r="PQB88" s="637"/>
      <c r="PQC88" s="637"/>
      <c r="PQD88" s="637"/>
      <c r="PQE88" s="637"/>
      <c r="PQF88" s="637"/>
      <c r="PQG88" s="637"/>
      <c r="PQH88" s="637"/>
      <c r="PQI88" s="637"/>
      <c r="PQJ88" s="637"/>
      <c r="PQK88" s="637"/>
      <c r="PQL88" s="637"/>
      <c r="PQM88" s="637"/>
      <c r="PQN88" s="637"/>
      <c r="PQO88" s="637"/>
      <c r="PQP88" s="637"/>
      <c r="PQQ88" s="637"/>
      <c r="PQR88" s="637"/>
      <c r="PQS88" s="637"/>
      <c r="PQT88" s="637"/>
      <c r="PQU88" s="637"/>
      <c r="PQV88" s="637"/>
      <c r="PQW88" s="637"/>
      <c r="PQX88" s="637"/>
      <c r="PQY88" s="637"/>
      <c r="PQZ88" s="637"/>
      <c r="PRA88" s="637"/>
      <c r="PRB88" s="637"/>
      <c r="PRC88" s="637"/>
      <c r="PRD88" s="637"/>
      <c r="PRE88" s="637"/>
      <c r="PRF88" s="637"/>
      <c r="PRG88" s="637"/>
      <c r="PRH88" s="637"/>
      <c r="PRI88" s="637"/>
      <c r="PRJ88" s="637"/>
      <c r="PRK88" s="637"/>
      <c r="PRL88" s="637"/>
      <c r="PRM88" s="637"/>
      <c r="PRN88" s="637"/>
      <c r="PRO88" s="637"/>
      <c r="PRP88" s="637"/>
      <c r="PRQ88" s="637"/>
      <c r="PRR88" s="637"/>
      <c r="PRS88" s="637"/>
      <c r="PRT88" s="637"/>
      <c r="PRU88" s="637"/>
      <c r="PRV88" s="637"/>
      <c r="PRW88" s="637"/>
      <c r="PRX88" s="637"/>
      <c r="PRY88" s="637"/>
      <c r="PRZ88" s="637"/>
      <c r="PSA88" s="637"/>
      <c r="PSB88" s="637"/>
      <c r="PSC88" s="637"/>
      <c r="PSD88" s="637"/>
      <c r="PSE88" s="637"/>
      <c r="PSF88" s="637"/>
      <c r="PSG88" s="637"/>
      <c r="PSH88" s="637"/>
      <c r="PSI88" s="637"/>
      <c r="PSJ88" s="637"/>
      <c r="PSK88" s="637"/>
      <c r="PSL88" s="637"/>
      <c r="PSM88" s="637"/>
      <c r="PSN88" s="637"/>
      <c r="PSO88" s="637"/>
      <c r="PSP88" s="637"/>
      <c r="PSQ88" s="637"/>
      <c r="PSR88" s="637"/>
      <c r="PSS88" s="637"/>
      <c r="PST88" s="637"/>
      <c r="PSU88" s="637"/>
      <c r="PSV88" s="637"/>
      <c r="PSW88" s="637"/>
      <c r="PSX88" s="637"/>
      <c r="PSY88" s="637"/>
      <c r="PSZ88" s="637"/>
      <c r="PTA88" s="637"/>
      <c r="PTB88" s="637"/>
      <c r="PTC88" s="637"/>
      <c r="PTD88" s="637"/>
      <c r="PTE88" s="637"/>
      <c r="PTF88" s="637"/>
      <c r="PTG88" s="637"/>
      <c r="PTH88" s="637"/>
      <c r="PTI88" s="637"/>
      <c r="PTJ88" s="637"/>
      <c r="PTK88" s="637"/>
      <c r="PTL88" s="637"/>
      <c r="PTM88" s="637"/>
      <c r="PTN88" s="637"/>
      <c r="PTO88" s="637"/>
      <c r="PTP88" s="637"/>
      <c r="PTQ88" s="637"/>
      <c r="PTR88" s="637"/>
      <c r="PTS88" s="637"/>
      <c r="PTT88" s="637"/>
      <c r="PTU88" s="637"/>
      <c r="PTV88" s="637"/>
      <c r="PTW88" s="637"/>
      <c r="PTX88" s="637"/>
      <c r="PTY88" s="637"/>
      <c r="PTZ88" s="637"/>
      <c r="PUA88" s="637"/>
      <c r="PUB88" s="637"/>
      <c r="PUC88" s="637"/>
      <c r="PUD88" s="637"/>
      <c r="PUE88" s="637"/>
      <c r="PUF88" s="637"/>
      <c r="PUG88" s="637"/>
      <c r="PUH88" s="637"/>
      <c r="PUI88" s="637"/>
      <c r="PUJ88" s="637"/>
      <c r="PUK88" s="637"/>
      <c r="PUL88" s="637"/>
      <c r="PUM88" s="637"/>
      <c r="PUN88" s="637"/>
      <c r="PUO88" s="637"/>
      <c r="PUP88" s="637"/>
      <c r="PUQ88" s="637"/>
      <c r="PUR88" s="637"/>
      <c r="PUS88" s="637"/>
      <c r="PUT88" s="637"/>
      <c r="PUU88" s="637"/>
      <c r="PUV88" s="637"/>
      <c r="PUW88" s="637"/>
      <c r="PUX88" s="637"/>
      <c r="PUY88" s="637"/>
      <c r="PUZ88" s="637"/>
      <c r="PVA88" s="637"/>
      <c r="PVB88" s="637"/>
      <c r="PVC88" s="637"/>
      <c r="PVD88" s="637"/>
      <c r="PVE88" s="637"/>
      <c r="PVF88" s="637"/>
      <c r="PVG88" s="637"/>
      <c r="PVH88" s="637"/>
      <c r="PVI88" s="637"/>
      <c r="PVJ88" s="637"/>
      <c r="PVK88" s="637"/>
      <c r="PVL88" s="637"/>
      <c r="PVM88" s="637"/>
      <c r="PVN88" s="637"/>
      <c r="PVO88" s="637"/>
      <c r="PVP88" s="637"/>
      <c r="PVQ88" s="637"/>
      <c r="PVR88" s="637"/>
      <c r="PVS88" s="637"/>
      <c r="PVT88" s="637"/>
      <c r="PVU88" s="637"/>
      <c r="PVV88" s="637"/>
      <c r="PVW88" s="637"/>
      <c r="PVX88" s="637"/>
      <c r="PVY88" s="637"/>
      <c r="PVZ88" s="637"/>
      <c r="PWA88" s="637"/>
      <c r="PWB88" s="637"/>
      <c r="PWC88" s="637"/>
      <c r="PWD88" s="637"/>
      <c r="PWE88" s="637"/>
      <c r="PWF88" s="637"/>
      <c r="PWG88" s="637"/>
      <c r="PWH88" s="637"/>
      <c r="PWI88" s="637"/>
      <c r="PWJ88" s="637"/>
      <c r="PWK88" s="637"/>
      <c r="PWL88" s="637"/>
      <c r="PWM88" s="637"/>
      <c r="PWN88" s="637"/>
      <c r="PWO88" s="637"/>
      <c r="PWP88" s="637"/>
      <c r="PWQ88" s="637"/>
      <c r="PWR88" s="637"/>
      <c r="PWS88" s="637"/>
      <c r="PWT88" s="637"/>
      <c r="PWU88" s="637"/>
      <c r="PWV88" s="637"/>
      <c r="PWW88" s="637"/>
      <c r="PWX88" s="637"/>
      <c r="PWY88" s="637"/>
      <c r="PWZ88" s="637"/>
      <c r="PXA88" s="637"/>
      <c r="PXB88" s="637"/>
      <c r="PXC88" s="637"/>
      <c r="PXD88" s="637"/>
      <c r="PXE88" s="637"/>
      <c r="PXF88" s="637"/>
      <c r="PXG88" s="637"/>
      <c r="PXH88" s="637"/>
      <c r="PXI88" s="637"/>
      <c r="PXJ88" s="637"/>
      <c r="PXK88" s="637"/>
      <c r="PXL88" s="637"/>
      <c r="PXM88" s="637"/>
      <c r="PXN88" s="637"/>
      <c r="PXO88" s="637"/>
      <c r="PXP88" s="637"/>
      <c r="PXQ88" s="637"/>
      <c r="PXR88" s="637"/>
      <c r="PXS88" s="637"/>
      <c r="PXT88" s="637"/>
      <c r="PXU88" s="637"/>
      <c r="PXV88" s="637"/>
      <c r="PXW88" s="637"/>
      <c r="PXX88" s="637"/>
      <c r="PXY88" s="637"/>
      <c r="PXZ88" s="637"/>
      <c r="PYA88" s="637"/>
      <c r="PYB88" s="637"/>
      <c r="PYC88" s="637"/>
      <c r="PYD88" s="637"/>
      <c r="PYE88" s="637"/>
      <c r="PYF88" s="637"/>
      <c r="PYG88" s="637"/>
      <c r="PYH88" s="637"/>
      <c r="PYI88" s="637"/>
      <c r="PYJ88" s="637"/>
      <c r="PYK88" s="637"/>
      <c r="PYL88" s="637"/>
      <c r="PYM88" s="637"/>
      <c r="PYN88" s="637"/>
      <c r="PYO88" s="637"/>
      <c r="PYP88" s="637"/>
      <c r="PYQ88" s="637"/>
      <c r="PYR88" s="637"/>
      <c r="PYS88" s="637"/>
      <c r="PYT88" s="637"/>
      <c r="PYU88" s="637"/>
      <c r="PYV88" s="637"/>
      <c r="PYW88" s="637"/>
      <c r="PYX88" s="637"/>
      <c r="PYY88" s="637"/>
      <c r="PYZ88" s="637"/>
      <c r="PZA88" s="637"/>
      <c r="PZB88" s="637"/>
      <c r="PZC88" s="637"/>
      <c r="PZD88" s="637"/>
      <c r="PZE88" s="637"/>
      <c r="PZF88" s="637"/>
      <c r="PZG88" s="637"/>
      <c r="PZH88" s="637"/>
      <c r="PZI88" s="637"/>
      <c r="PZJ88" s="637"/>
      <c r="PZK88" s="637"/>
      <c r="PZL88" s="637"/>
      <c r="PZM88" s="637"/>
      <c r="PZN88" s="637"/>
      <c r="PZO88" s="637"/>
      <c r="PZP88" s="637"/>
      <c r="PZQ88" s="637"/>
      <c r="PZR88" s="637"/>
      <c r="PZS88" s="637"/>
      <c r="PZT88" s="637"/>
      <c r="PZU88" s="637"/>
      <c r="PZV88" s="637"/>
      <c r="PZW88" s="637"/>
      <c r="PZX88" s="637"/>
      <c r="PZY88" s="637"/>
      <c r="PZZ88" s="637"/>
      <c r="QAA88" s="637"/>
      <c r="QAB88" s="637"/>
      <c r="QAC88" s="637"/>
      <c r="QAD88" s="637"/>
      <c r="QAE88" s="637"/>
      <c r="QAF88" s="637"/>
      <c r="QAG88" s="637"/>
      <c r="QAH88" s="637"/>
      <c r="QAI88" s="637"/>
      <c r="QAJ88" s="637"/>
      <c r="QAK88" s="637"/>
      <c r="QAL88" s="637"/>
      <c r="QAM88" s="637"/>
      <c r="QAN88" s="637"/>
      <c r="QAO88" s="637"/>
      <c r="QAP88" s="637"/>
      <c r="QAQ88" s="637"/>
      <c r="QAR88" s="637"/>
      <c r="QAS88" s="637"/>
      <c r="QAT88" s="637"/>
      <c r="QAU88" s="637"/>
      <c r="QAV88" s="637"/>
      <c r="QAW88" s="637"/>
      <c r="QAX88" s="637"/>
      <c r="QAY88" s="637"/>
      <c r="QAZ88" s="637"/>
      <c r="QBA88" s="637"/>
      <c r="QBB88" s="637"/>
      <c r="QBC88" s="637"/>
      <c r="QBD88" s="637"/>
      <c r="QBE88" s="637"/>
      <c r="QBF88" s="637"/>
      <c r="QBG88" s="637"/>
      <c r="QBH88" s="637"/>
      <c r="QBI88" s="637"/>
      <c r="QBJ88" s="637"/>
      <c r="QBK88" s="637"/>
      <c r="QBL88" s="637"/>
      <c r="QBM88" s="637"/>
      <c r="QBN88" s="637"/>
      <c r="QBO88" s="637"/>
      <c r="QBP88" s="637"/>
      <c r="QBQ88" s="637"/>
      <c r="QBR88" s="637"/>
      <c r="QBS88" s="637"/>
      <c r="QBT88" s="637"/>
      <c r="QBU88" s="637"/>
      <c r="QBV88" s="637"/>
      <c r="QBW88" s="637"/>
      <c r="QBX88" s="637"/>
      <c r="QBY88" s="637"/>
      <c r="QBZ88" s="637"/>
      <c r="QCA88" s="637"/>
      <c r="QCB88" s="637"/>
      <c r="QCC88" s="637"/>
      <c r="QCD88" s="637"/>
      <c r="QCE88" s="637"/>
      <c r="QCF88" s="637"/>
      <c r="QCG88" s="637"/>
      <c r="QCH88" s="637"/>
      <c r="QCI88" s="637"/>
      <c r="QCJ88" s="637"/>
      <c r="QCK88" s="637"/>
      <c r="QCL88" s="637"/>
      <c r="QCM88" s="637"/>
      <c r="QCN88" s="637"/>
      <c r="QCO88" s="637"/>
      <c r="QCP88" s="637"/>
      <c r="QCQ88" s="637"/>
      <c r="QCR88" s="637"/>
      <c r="QCS88" s="637"/>
      <c r="QCT88" s="637"/>
      <c r="QCU88" s="637"/>
      <c r="QCV88" s="637"/>
      <c r="QCW88" s="637"/>
      <c r="QCX88" s="637"/>
      <c r="QCY88" s="637"/>
      <c r="QCZ88" s="637"/>
      <c r="QDA88" s="637"/>
      <c r="QDB88" s="637"/>
      <c r="QDC88" s="637"/>
      <c r="QDD88" s="637"/>
      <c r="QDE88" s="637"/>
      <c r="QDF88" s="637"/>
      <c r="QDG88" s="637"/>
      <c r="QDH88" s="637"/>
      <c r="QDI88" s="637"/>
      <c r="QDJ88" s="637"/>
      <c r="QDK88" s="637"/>
      <c r="QDL88" s="637"/>
      <c r="QDM88" s="637"/>
      <c r="QDN88" s="637"/>
      <c r="QDO88" s="637"/>
      <c r="QDP88" s="637"/>
      <c r="QDQ88" s="637"/>
      <c r="QDR88" s="637"/>
      <c r="QDS88" s="637"/>
      <c r="QDT88" s="637"/>
      <c r="QDU88" s="637"/>
      <c r="QDV88" s="637"/>
      <c r="QDW88" s="637"/>
      <c r="QDX88" s="637"/>
      <c r="QDY88" s="637"/>
      <c r="QDZ88" s="637"/>
      <c r="QEA88" s="637"/>
      <c r="QEB88" s="637"/>
      <c r="QEC88" s="637"/>
      <c r="QED88" s="637"/>
      <c r="QEE88" s="637"/>
      <c r="QEF88" s="637"/>
      <c r="QEG88" s="637"/>
      <c r="QEH88" s="637"/>
      <c r="QEI88" s="637"/>
      <c r="QEJ88" s="637"/>
      <c r="QEK88" s="637"/>
      <c r="QEL88" s="637"/>
      <c r="QEM88" s="637"/>
      <c r="QEN88" s="637"/>
      <c r="QEO88" s="637"/>
      <c r="QEP88" s="637"/>
      <c r="QEQ88" s="637"/>
      <c r="QER88" s="637"/>
      <c r="QES88" s="637"/>
      <c r="QET88" s="637"/>
      <c r="QEU88" s="637"/>
      <c r="QEV88" s="637"/>
      <c r="QEW88" s="637"/>
      <c r="QEX88" s="637"/>
      <c r="QEY88" s="637"/>
      <c r="QEZ88" s="637"/>
      <c r="QFA88" s="637"/>
      <c r="QFB88" s="637"/>
      <c r="QFC88" s="637"/>
      <c r="QFD88" s="637"/>
      <c r="QFE88" s="637"/>
      <c r="QFF88" s="637"/>
      <c r="QFG88" s="637"/>
      <c r="QFH88" s="637"/>
      <c r="QFI88" s="637"/>
      <c r="QFJ88" s="637"/>
      <c r="QFK88" s="637"/>
      <c r="QFL88" s="637"/>
      <c r="QFM88" s="637"/>
      <c r="QFN88" s="637"/>
      <c r="QFO88" s="637"/>
      <c r="QFP88" s="637"/>
      <c r="QFQ88" s="637"/>
      <c r="QFR88" s="637"/>
      <c r="QFS88" s="637"/>
      <c r="QFT88" s="637"/>
      <c r="QFU88" s="637"/>
      <c r="QFV88" s="637"/>
      <c r="QFW88" s="637"/>
      <c r="QFX88" s="637"/>
      <c r="QFY88" s="637"/>
      <c r="QFZ88" s="637"/>
      <c r="QGA88" s="637"/>
      <c r="QGB88" s="637"/>
      <c r="QGC88" s="637"/>
      <c r="QGD88" s="637"/>
      <c r="QGE88" s="637"/>
      <c r="QGF88" s="637"/>
      <c r="QGG88" s="637"/>
      <c r="QGH88" s="637"/>
      <c r="QGI88" s="637"/>
      <c r="QGJ88" s="637"/>
      <c r="QGK88" s="637"/>
      <c r="QGL88" s="637"/>
      <c r="QGM88" s="637"/>
      <c r="QGN88" s="637"/>
      <c r="QGO88" s="637"/>
      <c r="QGP88" s="637"/>
      <c r="QGQ88" s="637"/>
      <c r="QGR88" s="637"/>
      <c r="QGS88" s="637"/>
      <c r="QGT88" s="637"/>
      <c r="QGU88" s="637"/>
      <c r="QGV88" s="637"/>
      <c r="QGW88" s="637"/>
      <c r="QGX88" s="637"/>
      <c r="QGY88" s="637"/>
      <c r="QGZ88" s="637"/>
      <c r="QHA88" s="637"/>
      <c r="QHB88" s="637"/>
      <c r="QHC88" s="637"/>
      <c r="QHD88" s="637"/>
      <c r="QHE88" s="637"/>
      <c r="QHF88" s="637"/>
      <c r="QHG88" s="637"/>
      <c r="QHH88" s="637"/>
      <c r="QHI88" s="637"/>
      <c r="QHJ88" s="637"/>
      <c r="QHK88" s="637"/>
      <c r="QHL88" s="637"/>
      <c r="QHM88" s="637"/>
      <c r="QHN88" s="637"/>
      <c r="QHO88" s="637"/>
      <c r="QHP88" s="637"/>
      <c r="QHQ88" s="637"/>
      <c r="QHR88" s="637"/>
      <c r="QHS88" s="637"/>
      <c r="QHT88" s="637"/>
      <c r="QHU88" s="637"/>
      <c r="QHV88" s="637"/>
      <c r="QHW88" s="637"/>
      <c r="QHX88" s="637"/>
      <c r="QHY88" s="637"/>
      <c r="QHZ88" s="637"/>
      <c r="QIA88" s="637"/>
      <c r="QIB88" s="637"/>
      <c r="QIC88" s="637"/>
      <c r="QID88" s="637"/>
      <c r="QIE88" s="637"/>
      <c r="QIF88" s="637"/>
      <c r="QIG88" s="637"/>
      <c r="QIH88" s="637"/>
      <c r="QII88" s="637"/>
      <c r="QIJ88" s="637"/>
      <c r="QIK88" s="637"/>
      <c r="QIL88" s="637"/>
      <c r="QIM88" s="637"/>
      <c r="QIN88" s="637"/>
      <c r="QIO88" s="637"/>
      <c r="QIP88" s="637"/>
      <c r="QIQ88" s="637"/>
      <c r="QIR88" s="637"/>
      <c r="QIS88" s="637"/>
      <c r="QIT88" s="637"/>
      <c r="QIU88" s="637"/>
      <c r="QIV88" s="637"/>
      <c r="QIW88" s="637"/>
      <c r="QIX88" s="637"/>
      <c r="QIY88" s="637"/>
      <c r="QIZ88" s="637"/>
      <c r="QJA88" s="637"/>
      <c r="QJB88" s="637"/>
      <c r="QJC88" s="637"/>
      <c r="QJD88" s="637"/>
      <c r="QJE88" s="637"/>
      <c r="QJF88" s="637"/>
      <c r="QJG88" s="637"/>
      <c r="QJH88" s="637"/>
      <c r="QJI88" s="637"/>
      <c r="QJJ88" s="637"/>
      <c r="QJK88" s="637"/>
      <c r="QJL88" s="637"/>
      <c r="QJM88" s="637"/>
      <c r="QJN88" s="637"/>
      <c r="QJO88" s="637"/>
      <c r="QJP88" s="637"/>
      <c r="QJQ88" s="637"/>
      <c r="QJR88" s="637"/>
      <c r="QJS88" s="637"/>
      <c r="QJT88" s="637"/>
      <c r="QJU88" s="637"/>
      <c r="QJV88" s="637"/>
      <c r="QJW88" s="637"/>
      <c r="QJX88" s="637"/>
      <c r="QJY88" s="637"/>
      <c r="QJZ88" s="637"/>
      <c r="QKA88" s="637"/>
      <c r="QKB88" s="637"/>
      <c r="QKC88" s="637"/>
      <c r="QKD88" s="637"/>
      <c r="QKE88" s="637"/>
      <c r="QKF88" s="637"/>
      <c r="QKG88" s="637"/>
      <c r="QKH88" s="637"/>
      <c r="QKI88" s="637"/>
      <c r="QKJ88" s="637"/>
      <c r="QKK88" s="637"/>
      <c r="QKL88" s="637"/>
      <c r="QKM88" s="637"/>
      <c r="QKN88" s="637"/>
      <c r="QKO88" s="637"/>
      <c r="QKP88" s="637"/>
      <c r="QKQ88" s="637"/>
      <c r="QKR88" s="637"/>
      <c r="QKS88" s="637"/>
      <c r="QKT88" s="637"/>
      <c r="QKU88" s="637"/>
      <c r="QKV88" s="637"/>
      <c r="QKW88" s="637"/>
      <c r="QKX88" s="637"/>
      <c r="QKY88" s="637"/>
      <c r="QKZ88" s="637"/>
      <c r="QLA88" s="637"/>
      <c r="QLB88" s="637"/>
      <c r="QLC88" s="637"/>
      <c r="QLD88" s="637"/>
      <c r="QLE88" s="637"/>
      <c r="QLF88" s="637"/>
      <c r="QLG88" s="637"/>
      <c r="QLH88" s="637"/>
      <c r="QLI88" s="637"/>
      <c r="QLJ88" s="637"/>
      <c r="QLK88" s="637"/>
      <c r="QLL88" s="637"/>
      <c r="QLM88" s="637"/>
      <c r="QLN88" s="637"/>
      <c r="QLO88" s="637"/>
      <c r="QLP88" s="637"/>
      <c r="QLQ88" s="637"/>
      <c r="QLR88" s="637"/>
      <c r="QLS88" s="637"/>
      <c r="QLT88" s="637"/>
      <c r="QLU88" s="637"/>
      <c r="QLV88" s="637"/>
      <c r="QLW88" s="637"/>
      <c r="QLX88" s="637"/>
      <c r="QLY88" s="637"/>
      <c r="QLZ88" s="637"/>
      <c r="QMA88" s="637"/>
      <c r="QMB88" s="637"/>
      <c r="QMC88" s="637"/>
      <c r="QMD88" s="637"/>
      <c r="QME88" s="637"/>
      <c r="QMF88" s="637"/>
      <c r="QMG88" s="637"/>
      <c r="QMH88" s="637"/>
      <c r="QMI88" s="637"/>
      <c r="QMJ88" s="637"/>
      <c r="QMK88" s="637"/>
      <c r="QML88" s="637"/>
      <c r="QMM88" s="637"/>
      <c r="QMN88" s="637"/>
      <c r="QMO88" s="637"/>
      <c r="QMP88" s="637"/>
      <c r="QMQ88" s="637"/>
      <c r="QMR88" s="637"/>
      <c r="QMS88" s="637"/>
      <c r="QMT88" s="637"/>
      <c r="QMU88" s="637"/>
      <c r="QMV88" s="637"/>
      <c r="QMW88" s="637"/>
      <c r="QMX88" s="637"/>
      <c r="QMY88" s="637"/>
      <c r="QMZ88" s="637"/>
      <c r="QNA88" s="637"/>
      <c r="QNB88" s="637"/>
      <c r="QNC88" s="637"/>
      <c r="QND88" s="637"/>
      <c r="QNE88" s="637"/>
      <c r="QNF88" s="637"/>
      <c r="QNG88" s="637"/>
      <c r="QNH88" s="637"/>
      <c r="QNI88" s="637"/>
      <c r="QNJ88" s="637"/>
      <c r="QNK88" s="637"/>
      <c r="QNL88" s="637"/>
      <c r="QNM88" s="637"/>
      <c r="QNN88" s="637"/>
      <c r="QNO88" s="637"/>
      <c r="QNP88" s="637"/>
      <c r="QNQ88" s="637"/>
      <c r="QNR88" s="637"/>
      <c r="QNS88" s="637"/>
      <c r="QNT88" s="637"/>
      <c r="QNU88" s="637"/>
      <c r="QNV88" s="637"/>
      <c r="QNW88" s="637"/>
      <c r="QNX88" s="637"/>
      <c r="QNY88" s="637"/>
      <c r="QNZ88" s="637"/>
      <c r="QOA88" s="637"/>
      <c r="QOB88" s="637"/>
      <c r="QOC88" s="637"/>
      <c r="QOD88" s="637"/>
      <c r="QOE88" s="637"/>
      <c r="QOF88" s="637"/>
      <c r="QOG88" s="637"/>
      <c r="QOH88" s="637"/>
      <c r="QOI88" s="637"/>
      <c r="QOJ88" s="637"/>
      <c r="QOK88" s="637"/>
      <c r="QOL88" s="637"/>
      <c r="QOM88" s="637"/>
      <c r="QON88" s="637"/>
      <c r="QOO88" s="637"/>
      <c r="QOP88" s="637"/>
      <c r="QOQ88" s="637"/>
      <c r="QOR88" s="637"/>
      <c r="QOS88" s="637"/>
      <c r="QOT88" s="637"/>
      <c r="QOU88" s="637"/>
      <c r="QOV88" s="637"/>
      <c r="QOW88" s="637"/>
      <c r="QOX88" s="637"/>
      <c r="QOY88" s="637"/>
      <c r="QOZ88" s="637"/>
      <c r="QPA88" s="637"/>
      <c r="QPB88" s="637"/>
      <c r="QPC88" s="637"/>
      <c r="QPD88" s="637"/>
      <c r="QPE88" s="637"/>
      <c r="QPF88" s="637"/>
      <c r="QPG88" s="637"/>
      <c r="QPH88" s="637"/>
      <c r="QPI88" s="637"/>
      <c r="QPJ88" s="637"/>
      <c r="QPK88" s="637"/>
      <c r="QPL88" s="637"/>
      <c r="QPM88" s="637"/>
      <c r="QPN88" s="637"/>
      <c r="QPO88" s="637"/>
      <c r="QPP88" s="637"/>
      <c r="QPQ88" s="637"/>
      <c r="QPR88" s="637"/>
      <c r="QPS88" s="637"/>
      <c r="QPT88" s="637"/>
      <c r="QPU88" s="637"/>
      <c r="QPV88" s="637"/>
      <c r="QPW88" s="637"/>
      <c r="QPX88" s="637"/>
      <c r="QPY88" s="637"/>
      <c r="QPZ88" s="637"/>
      <c r="QQA88" s="637"/>
      <c r="QQB88" s="637"/>
      <c r="QQC88" s="637"/>
      <c r="QQD88" s="637"/>
      <c r="QQE88" s="637"/>
      <c r="QQF88" s="637"/>
      <c r="QQG88" s="637"/>
      <c r="QQH88" s="637"/>
      <c r="QQI88" s="637"/>
      <c r="QQJ88" s="637"/>
      <c r="QQK88" s="637"/>
      <c r="QQL88" s="637"/>
      <c r="QQM88" s="637"/>
      <c r="QQN88" s="637"/>
      <c r="QQO88" s="637"/>
      <c r="QQP88" s="637"/>
      <c r="QQQ88" s="637"/>
      <c r="QQR88" s="637"/>
      <c r="QQS88" s="637"/>
      <c r="QQT88" s="637"/>
      <c r="QQU88" s="637"/>
      <c r="QQV88" s="637"/>
      <c r="QQW88" s="637"/>
      <c r="QQX88" s="637"/>
      <c r="QQY88" s="637"/>
      <c r="QQZ88" s="637"/>
      <c r="QRA88" s="637"/>
      <c r="QRB88" s="637"/>
      <c r="QRC88" s="637"/>
      <c r="QRD88" s="637"/>
      <c r="QRE88" s="637"/>
      <c r="QRF88" s="637"/>
      <c r="QRG88" s="637"/>
      <c r="QRH88" s="637"/>
      <c r="QRI88" s="637"/>
      <c r="QRJ88" s="637"/>
      <c r="QRK88" s="637"/>
      <c r="QRL88" s="637"/>
      <c r="QRM88" s="637"/>
      <c r="QRN88" s="637"/>
      <c r="QRO88" s="637"/>
      <c r="QRP88" s="637"/>
      <c r="QRQ88" s="637"/>
      <c r="QRR88" s="637"/>
      <c r="QRS88" s="637"/>
      <c r="QRT88" s="637"/>
      <c r="QRU88" s="637"/>
      <c r="QRV88" s="637"/>
      <c r="QRW88" s="637"/>
      <c r="QRX88" s="637"/>
      <c r="QRY88" s="637"/>
      <c r="QRZ88" s="637"/>
      <c r="QSA88" s="637"/>
      <c r="QSB88" s="637"/>
      <c r="QSC88" s="637"/>
      <c r="QSD88" s="637"/>
      <c r="QSE88" s="637"/>
      <c r="QSF88" s="637"/>
      <c r="QSG88" s="637"/>
      <c r="QSH88" s="637"/>
      <c r="QSI88" s="637"/>
      <c r="QSJ88" s="637"/>
      <c r="QSK88" s="637"/>
      <c r="QSL88" s="637"/>
      <c r="QSM88" s="637"/>
      <c r="QSN88" s="637"/>
      <c r="QSO88" s="637"/>
      <c r="QSP88" s="637"/>
      <c r="QSQ88" s="637"/>
      <c r="QSR88" s="637"/>
      <c r="QSS88" s="637"/>
      <c r="QST88" s="637"/>
      <c r="QSU88" s="637"/>
      <c r="QSV88" s="637"/>
      <c r="QSW88" s="637"/>
      <c r="QSX88" s="637"/>
      <c r="QSY88" s="637"/>
      <c r="QSZ88" s="637"/>
      <c r="QTA88" s="637"/>
      <c r="QTB88" s="637"/>
      <c r="QTC88" s="637"/>
      <c r="QTD88" s="637"/>
      <c r="QTE88" s="637"/>
      <c r="QTF88" s="637"/>
      <c r="QTG88" s="637"/>
      <c r="QTH88" s="637"/>
      <c r="QTI88" s="637"/>
      <c r="QTJ88" s="637"/>
      <c r="QTK88" s="637"/>
      <c r="QTL88" s="637"/>
      <c r="QTM88" s="637"/>
      <c r="QTN88" s="637"/>
      <c r="QTO88" s="637"/>
      <c r="QTP88" s="637"/>
      <c r="QTQ88" s="637"/>
      <c r="QTR88" s="637"/>
      <c r="QTS88" s="637"/>
      <c r="QTT88" s="637"/>
      <c r="QTU88" s="637"/>
      <c r="QTV88" s="637"/>
      <c r="QTW88" s="637"/>
      <c r="QTX88" s="637"/>
      <c r="QTY88" s="637"/>
      <c r="QTZ88" s="637"/>
      <c r="QUA88" s="637"/>
      <c r="QUB88" s="637"/>
      <c r="QUC88" s="637"/>
      <c r="QUD88" s="637"/>
      <c r="QUE88" s="637"/>
      <c r="QUF88" s="637"/>
      <c r="QUG88" s="637"/>
      <c r="QUH88" s="637"/>
      <c r="QUI88" s="637"/>
      <c r="QUJ88" s="637"/>
      <c r="QUK88" s="637"/>
      <c r="QUL88" s="637"/>
      <c r="QUM88" s="637"/>
      <c r="QUN88" s="637"/>
      <c r="QUO88" s="637"/>
      <c r="QUP88" s="637"/>
      <c r="QUQ88" s="637"/>
      <c r="QUR88" s="637"/>
      <c r="QUS88" s="637"/>
      <c r="QUT88" s="637"/>
      <c r="QUU88" s="637"/>
      <c r="QUV88" s="637"/>
      <c r="QUW88" s="637"/>
      <c r="QUX88" s="637"/>
      <c r="QUY88" s="637"/>
      <c r="QUZ88" s="637"/>
      <c r="QVA88" s="637"/>
      <c r="QVB88" s="637"/>
      <c r="QVC88" s="637"/>
      <c r="QVD88" s="637"/>
      <c r="QVE88" s="637"/>
      <c r="QVF88" s="637"/>
      <c r="QVG88" s="637"/>
      <c r="QVH88" s="637"/>
      <c r="QVI88" s="637"/>
      <c r="QVJ88" s="637"/>
      <c r="QVK88" s="637"/>
      <c r="QVL88" s="637"/>
      <c r="QVM88" s="637"/>
      <c r="QVN88" s="637"/>
      <c r="QVO88" s="637"/>
      <c r="QVP88" s="637"/>
      <c r="QVQ88" s="637"/>
      <c r="QVR88" s="637"/>
      <c r="QVS88" s="637"/>
      <c r="QVT88" s="637"/>
      <c r="QVU88" s="637"/>
      <c r="QVV88" s="637"/>
      <c r="QVW88" s="637"/>
      <c r="QVX88" s="637"/>
      <c r="QVY88" s="637"/>
      <c r="QVZ88" s="637"/>
      <c r="QWA88" s="637"/>
      <c r="QWB88" s="637"/>
      <c r="QWC88" s="637"/>
      <c r="QWD88" s="637"/>
      <c r="QWE88" s="637"/>
      <c r="QWF88" s="637"/>
      <c r="QWG88" s="637"/>
      <c r="QWH88" s="637"/>
      <c r="QWI88" s="637"/>
      <c r="QWJ88" s="637"/>
      <c r="QWK88" s="637"/>
      <c r="QWL88" s="637"/>
      <c r="QWM88" s="637"/>
      <c r="QWN88" s="637"/>
      <c r="QWO88" s="637"/>
      <c r="QWP88" s="637"/>
      <c r="QWQ88" s="637"/>
      <c r="QWR88" s="637"/>
      <c r="QWS88" s="637"/>
      <c r="QWT88" s="637"/>
      <c r="QWU88" s="637"/>
      <c r="QWV88" s="637"/>
      <c r="QWW88" s="637"/>
      <c r="QWX88" s="637"/>
      <c r="QWY88" s="637"/>
      <c r="QWZ88" s="637"/>
      <c r="QXA88" s="637"/>
      <c r="QXB88" s="637"/>
      <c r="QXC88" s="637"/>
      <c r="QXD88" s="637"/>
      <c r="QXE88" s="637"/>
      <c r="QXF88" s="637"/>
      <c r="QXG88" s="637"/>
      <c r="QXH88" s="637"/>
      <c r="QXI88" s="637"/>
      <c r="QXJ88" s="637"/>
      <c r="QXK88" s="637"/>
      <c r="QXL88" s="637"/>
      <c r="QXM88" s="637"/>
      <c r="QXN88" s="637"/>
      <c r="QXO88" s="637"/>
      <c r="QXP88" s="637"/>
      <c r="QXQ88" s="637"/>
      <c r="QXR88" s="637"/>
      <c r="QXS88" s="637"/>
      <c r="QXT88" s="637"/>
      <c r="QXU88" s="637"/>
      <c r="QXV88" s="637"/>
      <c r="QXW88" s="637"/>
      <c r="QXX88" s="637"/>
      <c r="QXY88" s="637"/>
      <c r="QXZ88" s="637"/>
      <c r="QYA88" s="637"/>
      <c r="QYB88" s="637"/>
      <c r="QYC88" s="637"/>
      <c r="QYD88" s="637"/>
      <c r="QYE88" s="637"/>
      <c r="QYF88" s="637"/>
      <c r="QYG88" s="637"/>
      <c r="QYH88" s="637"/>
      <c r="QYI88" s="637"/>
      <c r="QYJ88" s="637"/>
      <c r="QYK88" s="637"/>
      <c r="QYL88" s="637"/>
      <c r="QYM88" s="637"/>
      <c r="QYN88" s="637"/>
      <c r="QYO88" s="637"/>
      <c r="QYP88" s="637"/>
      <c r="QYQ88" s="637"/>
      <c r="QYR88" s="637"/>
      <c r="QYS88" s="637"/>
      <c r="QYT88" s="637"/>
      <c r="QYU88" s="637"/>
      <c r="QYV88" s="637"/>
      <c r="QYW88" s="637"/>
      <c r="QYX88" s="637"/>
      <c r="QYY88" s="637"/>
      <c r="QYZ88" s="637"/>
      <c r="QZA88" s="637"/>
      <c r="QZB88" s="637"/>
      <c r="QZC88" s="637"/>
      <c r="QZD88" s="637"/>
      <c r="QZE88" s="637"/>
      <c r="QZF88" s="637"/>
      <c r="QZG88" s="637"/>
      <c r="QZH88" s="637"/>
      <c r="QZI88" s="637"/>
      <c r="QZJ88" s="637"/>
      <c r="QZK88" s="637"/>
      <c r="QZL88" s="637"/>
      <c r="QZM88" s="637"/>
      <c r="QZN88" s="637"/>
      <c r="QZO88" s="637"/>
      <c r="QZP88" s="637"/>
      <c r="QZQ88" s="637"/>
      <c r="QZR88" s="637"/>
      <c r="QZS88" s="637"/>
      <c r="QZT88" s="637"/>
      <c r="QZU88" s="637"/>
      <c r="QZV88" s="637"/>
      <c r="QZW88" s="637"/>
      <c r="QZX88" s="637"/>
      <c r="QZY88" s="637"/>
      <c r="QZZ88" s="637"/>
      <c r="RAA88" s="637"/>
      <c r="RAB88" s="637"/>
      <c r="RAC88" s="637"/>
      <c r="RAD88" s="637"/>
      <c r="RAE88" s="637"/>
      <c r="RAF88" s="637"/>
      <c r="RAG88" s="637"/>
      <c r="RAH88" s="637"/>
      <c r="RAI88" s="637"/>
      <c r="RAJ88" s="637"/>
      <c r="RAK88" s="637"/>
      <c r="RAL88" s="637"/>
      <c r="RAM88" s="637"/>
      <c r="RAN88" s="637"/>
      <c r="RAO88" s="637"/>
      <c r="RAP88" s="637"/>
      <c r="RAQ88" s="637"/>
      <c r="RAR88" s="637"/>
      <c r="RAS88" s="637"/>
      <c r="RAT88" s="637"/>
      <c r="RAU88" s="637"/>
      <c r="RAV88" s="637"/>
      <c r="RAW88" s="637"/>
      <c r="RAX88" s="637"/>
      <c r="RAY88" s="637"/>
      <c r="RAZ88" s="637"/>
      <c r="RBA88" s="637"/>
      <c r="RBB88" s="637"/>
      <c r="RBC88" s="637"/>
      <c r="RBD88" s="637"/>
      <c r="RBE88" s="637"/>
      <c r="RBF88" s="637"/>
      <c r="RBG88" s="637"/>
      <c r="RBH88" s="637"/>
      <c r="RBI88" s="637"/>
      <c r="RBJ88" s="637"/>
      <c r="RBK88" s="637"/>
      <c r="RBL88" s="637"/>
      <c r="RBM88" s="637"/>
      <c r="RBN88" s="637"/>
      <c r="RBO88" s="637"/>
      <c r="RBP88" s="637"/>
      <c r="RBQ88" s="637"/>
      <c r="RBR88" s="637"/>
      <c r="RBS88" s="637"/>
      <c r="RBT88" s="637"/>
      <c r="RBU88" s="637"/>
      <c r="RBV88" s="637"/>
      <c r="RBW88" s="637"/>
      <c r="RBX88" s="637"/>
      <c r="RBY88" s="637"/>
      <c r="RBZ88" s="637"/>
      <c r="RCA88" s="637"/>
      <c r="RCB88" s="637"/>
      <c r="RCC88" s="637"/>
      <c r="RCD88" s="637"/>
      <c r="RCE88" s="637"/>
      <c r="RCF88" s="637"/>
      <c r="RCG88" s="637"/>
      <c r="RCH88" s="637"/>
      <c r="RCI88" s="637"/>
      <c r="RCJ88" s="637"/>
      <c r="RCK88" s="637"/>
      <c r="RCL88" s="637"/>
      <c r="RCM88" s="637"/>
      <c r="RCN88" s="637"/>
      <c r="RCO88" s="637"/>
      <c r="RCP88" s="637"/>
      <c r="RCQ88" s="637"/>
      <c r="RCR88" s="637"/>
      <c r="RCS88" s="637"/>
      <c r="RCT88" s="637"/>
      <c r="RCU88" s="637"/>
      <c r="RCV88" s="637"/>
      <c r="RCW88" s="637"/>
      <c r="RCX88" s="637"/>
      <c r="RCY88" s="637"/>
      <c r="RCZ88" s="637"/>
      <c r="RDA88" s="637"/>
      <c r="RDB88" s="637"/>
      <c r="RDC88" s="637"/>
      <c r="RDD88" s="637"/>
      <c r="RDE88" s="637"/>
      <c r="RDF88" s="637"/>
      <c r="RDG88" s="637"/>
      <c r="RDH88" s="637"/>
      <c r="RDI88" s="637"/>
      <c r="RDJ88" s="637"/>
      <c r="RDK88" s="637"/>
      <c r="RDL88" s="637"/>
      <c r="RDM88" s="637"/>
      <c r="RDN88" s="637"/>
      <c r="RDO88" s="637"/>
      <c r="RDP88" s="637"/>
      <c r="RDQ88" s="637"/>
      <c r="RDR88" s="637"/>
      <c r="RDS88" s="637"/>
      <c r="RDT88" s="637"/>
      <c r="RDU88" s="637"/>
      <c r="RDV88" s="637"/>
      <c r="RDW88" s="637"/>
      <c r="RDX88" s="637"/>
      <c r="RDY88" s="637"/>
      <c r="RDZ88" s="637"/>
      <c r="REA88" s="637"/>
      <c r="REB88" s="637"/>
      <c r="REC88" s="637"/>
      <c r="RED88" s="637"/>
      <c r="REE88" s="637"/>
      <c r="REF88" s="637"/>
      <c r="REG88" s="637"/>
      <c r="REH88" s="637"/>
      <c r="REI88" s="637"/>
      <c r="REJ88" s="637"/>
      <c r="REK88" s="637"/>
      <c r="REL88" s="637"/>
      <c r="REM88" s="637"/>
      <c r="REN88" s="637"/>
      <c r="REO88" s="637"/>
      <c r="REP88" s="637"/>
      <c r="REQ88" s="637"/>
      <c r="RER88" s="637"/>
      <c r="RES88" s="637"/>
      <c r="RET88" s="637"/>
      <c r="REU88" s="637"/>
      <c r="REV88" s="637"/>
      <c r="REW88" s="637"/>
      <c r="REX88" s="637"/>
      <c r="REY88" s="637"/>
      <c r="REZ88" s="637"/>
      <c r="RFA88" s="637"/>
      <c r="RFB88" s="637"/>
      <c r="RFC88" s="637"/>
      <c r="RFD88" s="637"/>
      <c r="RFE88" s="637"/>
      <c r="RFF88" s="637"/>
      <c r="RFG88" s="637"/>
      <c r="RFH88" s="637"/>
      <c r="RFI88" s="637"/>
      <c r="RFJ88" s="637"/>
      <c r="RFK88" s="637"/>
      <c r="RFL88" s="637"/>
      <c r="RFM88" s="637"/>
      <c r="RFN88" s="637"/>
      <c r="RFO88" s="637"/>
      <c r="RFP88" s="637"/>
      <c r="RFQ88" s="637"/>
      <c r="RFR88" s="637"/>
      <c r="RFS88" s="637"/>
      <c r="RFT88" s="637"/>
      <c r="RFU88" s="637"/>
      <c r="RFV88" s="637"/>
      <c r="RFW88" s="637"/>
      <c r="RFX88" s="637"/>
      <c r="RFY88" s="637"/>
      <c r="RFZ88" s="637"/>
      <c r="RGA88" s="637"/>
      <c r="RGB88" s="637"/>
      <c r="RGC88" s="637"/>
      <c r="RGD88" s="637"/>
      <c r="RGE88" s="637"/>
      <c r="RGF88" s="637"/>
      <c r="RGG88" s="637"/>
      <c r="RGH88" s="637"/>
      <c r="RGI88" s="637"/>
      <c r="RGJ88" s="637"/>
      <c r="RGK88" s="637"/>
      <c r="RGL88" s="637"/>
      <c r="RGM88" s="637"/>
      <c r="RGN88" s="637"/>
      <c r="RGO88" s="637"/>
      <c r="RGP88" s="637"/>
      <c r="RGQ88" s="637"/>
      <c r="RGR88" s="637"/>
      <c r="RGS88" s="637"/>
      <c r="RGT88" s="637"/>
      <c r="RGU88" s="637"/>
      <c r="RGV88" s="637"/>
      <c r="RGW88" s="637"/>
      <c r="RGX88" s="637"/>
      <c r="RGY88" s="637"/>
      <c r="RGZ88" s="637"/>
      <c r="RHA88" s="637"/>
      <c r="RHB88" s="637"/>
      <c r="RHC88" s="637"/>
      <c r="RHD88" s="637"/>
      <c r="RHE88" s="637"/>
      <c r="RHF88" s="637"/>
      <c r="RHG88" s="637"/>
      <c r="RHH88" s="637"/>
      <c r="RHI88" s="637"/>
      <c r="RHJ88" s="637"/>
      <c r="RHK88" s="637"/>
      <c r="RHL88" s="637"/>
      <c r="RHM88" s="637"/>
      <c r="RHN88" s="637"/>
      <c r="RHO88" s="637"/>
      <c r="RHP88" s="637"/>
      <c r="RHQ88" s="637"/>
      <c r="RHR88" s="637"/>
      <c r="RHS88" s="637"/>
      <c r="RHT88" s="637"/>
      <c r="RHU88" s="637"/>
      <c r="RHV88" s="637"/>
      <c r="RHW88" s="637"/>
      <c r="RHX88" s="637"/>
      <c r="RHY88" s="637"/>
      <c r="RHZ88" s="637"/>
      <c r="RIA88" s="637"/>
      <c r="RIB88" s="637"/>
      <c r="RIC88" s="637"/>
      <c r="RID88" s="637"/>
      <c r="RIE88" s="637"/>
      <c r="RIF88" s="637"/>
      <c r="RIG88" s="637"/>
      <c r="RIH88" s="637"/>
      <c r="RII88" s="637"/>
      <c r="RIJ88" s="637"/>
      <c r="RIK88" s="637"/>
      <c r="RIL88" s="637"/>
      <c r="RIM88" s="637"/>
      <c r="RIN88" s="637"/>
      <c r="RIO88" s="637"/>
      <c r="RIP88" s="637"/>
      <c r="RIQ88" s="637"/>
      <c r="RIR88" s="637"/>
      <c r="RIS88" s="637"/>
      <c r="RIT88" s="637"/>
      <c r="RIU88" s="637"/>
      <c r="RIV88" s="637"/>
      <c r="RIW88" s="637"/>
      <c r="RIX88" s="637"/>
      <c r="RIY88" s="637"/>
      <c r="RIZ88" s="637"/>
      <c r="RJA88" s="637"/>
      <c r="RJB88" s="637"/>
      <c r="RJC88" s="637"/>
      <c r="RJD88" s="637"/>
      <c r="RJE88" s="637"/>
      <c r="RJF88" s="637"/>
      <c r="RJG88" s="637"/>
      <c r="RJH88" s="637"/>
      <c r="RJI88" s="637"/>
      <c r="RJJ88" s="637"/>
      <c r="RJK88" s="637"/>
      <c r="RJL88" s="637"/>
      <c r="RJM88" s="637"/>
      <c r="RJN88" s="637"/>
      <c r="RJO88" s="637"/>
      <c r="RJP88" s="637"/>
      <c r="RJQ88" s="637"/>
      <c r="RJR88" s="637"/>
      <c r="RJS88" s="637"/>
      <c r="RJT88" s="637"/>
      <c r="RJU88" s="637"/>
      <c r="RJV88" s="637"/>
      <c r="RJW88" s="637"/>
      <c r="RJX88" s="637"/>
      <c r="RJY88" s="637"/>
      <c r="RJZ88" s="637"/>
      <c r="RKA88" s="637"/>
      <c r="RKB88" s="637"/>
      <c r="RKC88" s="637"/>
      <c r="RKD88" s="637"/>
      <c r="RKE88" s="637"/>
      <c r="RKF88" s="637"/>
      <c r="RKG88" s="637"/>
      <c r="RKH88" s="637"/>
      <c r="RKI88" s="637"/>
      <c r="RKJ88" s="637"/>
      <c r="RKK88" s="637"/>
      <c r="RKL88" s="637"/>
      <c r="RKM88" s="637"/>
      <c r="RKN88" s="637"/>
      <c r="RKO88" s="637"/>
      <c r="RKP88" s="637"/>
      <c r="RKQ88" s="637"/>
      <c r="RKR88" s="637"/>
      <c r="RKS88" s="637"/>
      <c r="RKT88" s="637"/>
      <c r="RKU88" s="637"/>
      <c r="RKV88" s="637"/>
      <c r="RKW88" s="637"/>
      <c r="RKX88" s="637"/>
      <c r="RKY88" s="637"/>
      <c r="RKZ88" s="637"/>
      <c r="RLA88" s="637"/>
      <c r="RLB88" s="637"/>
      <c r="RLC88" s="637"/>
      <c r="RLD88" s="637"/>
      <c r="RLE88" s="637"/>
      <c r="RLF88" s="637"/>
      <c r="RLG88" s="637"/>
      <c r="RLH88" s="637"/>
      <c r="RLI88" s="637"/>
      <c r="RLJ88" s="637"/>
      <c r="RLK88" s="637"/>
      <c r="RLL88" s="637"/>
      <c r="RLM88" s="637"/>
      <c r="RLN88" s="637"/>
      <c r="RLO88" s="637"/>
      <c r="RLP88" s="637"/>
      <c r="RLQ88" s="637"/>
      <c r="RLR88" s="637"/>
      <c r="RLS88" s="637"/>
      <c r="RLT88" s="637"/>
      <c r="RLU88" s="637"/>
      <c r="RLV88" s="637"/>
      <c r="RLW88" s="637"/>
      <c r="RLX88" s="637"/>
      <c r="RLY88" s="637"/>
      <c r="RLZ88" s="637"/>
      <c r="RMA88" s="637"/>
      <c r="RMB88" s="637"/>
      <c r="RMC88" s="637"/>
      <c r="RMD88" s="637"/>
      <c r="RME88" s="637"/>
      <c r="RMF88" s="637"/>
      <c r="RMG88" s="637"/>
      <c r="RMH88" s="637"/>
      <c r="RMI88" s="637"/>
      <c r="RMJ88" s="637"/>
      <c r="RMK88" s="637"/>
      <c r="RML88" s="637"/>
      <c r="RMM88" s="637"/>
      <c r="RMN88" s="637"/>
      <c r="RMO88" s="637"/>
      <c r="RMP88" s="637"/>
      <c r="RMQ88" s="637"/>
      <c r="RMR88" s="637"/>
      <c r="RMS88" s="637"/>
      <c r="RMT88" s="637"/>
      <c r="RMU88" s="637"/>
      <c r="RMV88" s="637"/>
      <c r="RMW88" s="637"/>
      <c r="RMX88" s="637"/>
      <c r="RMY88" s="637"/>
      <c r="RMZ88" s="637"/>
      <c r="RNA88" s="637"/>
      <c r="RNB88" s="637"/>
      <c r="RNC88" s="637"/>
      <c r="RND88" s="637"/>
      <c r="RNE88" s="637"/>
      <c r="RNF88" s="637"/>
      <c r="RNG88" s="637"/>
      <c r="RNH88" s="637"/>
      <c r="RNI88" s="637"/>
      <c r="RNJ88" s="637"/>
      <c r="RNK88" s="637"/>
      <c r="RNL88" s="637"/>
      <c r="RNM88" s="637"/>
      <c r="RNN88" s="637"/>
      <c r="RNO88" s="637"/>
      <c r="RNP88" s="637"/>
      <c r="RNQ88" s="637"/>
      <c r="RNR88" s="637"/>
      <c r="RNS88" s="637"/>
      <c r="RNT88" s="637"/>
      <c r="RNU88" s="637"/>
      <c r="RNV88" s="637"/>
      <c r="RNW88" s="637"/>
      <c r="RNX88" s="637"/>
      <c r="RNY88" s="637"/>
      <c r="RNZ88" s="637"/>
      <c r="ROA88" s="637"/>
      <c r="ROB88" s="637"/>
      <c r="ROC88" s="637"/>
      <c r="ROD88" s="637"/>
      <c r="ROE88" s="637"/>
      <c r="ROF88" s="637"/>
      <c r="ROG88" s="637"/>
      <c r="ROH88" s="637"/>
      <c r="ROI88" s="637"/>
      <c r="ROJ88" s="637"/>
      <c r="ROK88" s="637"/>
      <c r="ROL88" s="637"/>
      <c r="ROM88" s="637"/>
      <c r="RON88" s="637"/>
      <c r="ROO88" s="637"/>
      <c r="ROP88" s="637"/>
      <c r="ROQ88" s="637"/>
      <c r="ROR88" s="637"/>
      <c r="ROS88" s="637"/>
      <c r="ROT88" s="637"/>
      <c r="ROU88" s="637"/>
      <c r="ROV88" s="637"/>
      <c r="ROW88" s="637"/>
      <c r="ROX88" s="637"/>
      <c r="ROY88" s="637"/>
      <c r="ROZ88" s="637"/>
      <c r="RPA88" s="637"/>
      <c r="RPB88" s="637"/>
      <c r="RPC88" s="637"/>
      <c r="RPD88" s="637"/>
      <c r="RPE88" s="637"/>
      <c r="RPF88" s="637"/>
      <c r="RPG88" s="637"/>
      <c r="RPH88" s="637"/>
      <c r="RPI88" s="637"/>
      <c r="RPJ88" s="637"/>
      <c r="RPK88" s="637"/>
      <c r="RPL88" s="637"/>
      <c r="RPM88" s="637"/>
      <c r="RPN88" s="637"/>
      <c r="RPO88" s="637"/>
      <c r="RPP88" s="637"/>
      <c r="RPQ88" s="637"/>
      <c r="RPR88" s="637"/>
      <c r="RPS88" s="637"/>
      <c r="RPT88" s="637"/>
      <c r="RPU88" s="637"/>
      <c r="RPV88" s="637"/>
      <c r="RPW88" s="637"/>
      <c r="RPX88" s="637"/>
      <c r="RPY88" s="637"/>
      <c r="RPZ88" s="637"/>
      <c r="RQA88" s="637"/>
      <c r="RQB88" s="637"/>
      <c r="RQC88" s="637"/>
      <c r="RQD88" s="637"/>
      <c r="RQE88" s="637"/>
      <c r="RQF88" s="637"/>
      <c r="RQG88" s="637"/>
      <c r="RQH88" s="637"/>
      <c r="RQI88" s="637"/>
      <c r="RQJ88" s="637"/>
      <c r="RQK88" s="637"/>
      <c r="RQL88" s="637"/>
      <c r="RQM88" s="637"/>
      <c r="RQN88" s="637"/>
      <c r="RQO88" s="637"/>
      <c r="RQP88" s="637"/>
      <c r="RQQ88" s="637"/>
      <c r="RQR88" s="637"/>
      <c r="RQS88" s="637"/>
      <c r="RQT88" s="637"/>
      <c r="RQU88" s="637"/>
      <c r="RQV88" s="637"/>
      <c r="RQW88" s="637"/>
      <c r="RQX88" s="637"/>
      <c r="RQY88" s="637"/>
      <c r="RQZ88" s="637"/>
      <c r="RRA88" s="637"/>
      <c r="RRB88" s="637"/>
      <c r="RRC88" s="637"/>
      <c r="RRD88" s="637"/>
      <c r="RRE88" s="637"/>
      <c r="RRF88" s="637"/>
      <c r="RRG88" s="637"/>
      <c r="RRH88" s="637"/>
      <c r="RRI88" s="637"/>
      <c r="RRJ88" s="637"/>
      <c r="RRK88" s="637"/>
      <c r="RRL88" s="637"/>
      <c r="RRM88" s="637"/>
      <c r="RRN88" s="637"/>
      <c r="RRO88" s="637"/>
      <c r="RRP88" s="637"/>
      <c r="RRQ88" s="637"/>
      <c r="RRR88" s="637"/>
      <c r="RRS88" s="637"/>
      <c r="RRT88" s="637"/>
      <c r="RRU88" s="637"/>
      <c r="RRV88" s="637"/>
      <c r="RRW88" s="637"/>
      <c r="RRX88" s="637"/>
      <c r="RRY88" s="637"/>
      <c r="RRZ88" s="637"/>
      <c r="RSA88" s="637"/>
      <c r="RSB88" s="637"/>
      <c r="RSC88" s="637"/>
      <c r="RSD88" s="637"/>
      <c r="RSE88" s="637"/>
      <c r="RSF88" s="637"/>
      <c r="RSG88" s="637"/>
      <c r="RSH88" s="637"/>
      <c r="RSI88" s="637"/>
      <c r="RSJ88" s="637"/>
      <c r="RSK88" s="637"/>
      <c r="RSL88" s="637"/>
      <c r="RSM88" s="637"/>
      <c r="RSN88" s="637"/>
      <c r="RSO88" s="637"/>
      <c r="RSP88" s="637"/>
      <c r="RSQ88" s="637"/>
      <c r="RSR88" s="637"/>
      <c r="RSS88" s="637"/>
      <c r="RST88" s="637"/>
      <c r="RSU88" s="637"/>
      <c r="RSV88" s="637"/>
      <c r="RSW88" s="637"/>
      <c r="RSX88" s="637"/>
      <c r="RSY88" s="637"/>
      <c r="RSZ88" s="637"/>
      <c r="RTA88" s="637"/>
      <c r="RTB88" s="637"/>
      <c r="RTC88" s="637"/>
      <c r="RTD88" s="637"/>
      <c r="RTE88" s="637"/>
      <c r="RTF88" s="637"/>
      <c r="RTG88" s="637"/>
      <c r="RTH88" s="637"/>
      <c r="RTI88" s="637"/>
      <c r="RTJ88" s="637"/>
      <c r="RTK88" s="637"/>
      <c r="RTL88" s="637"/>
      <c r="RTM88" s="637"/>
      <c r="RTN88" s="637"/>
      <c r="RTO88" s="637"/>
      <c r="RTP88" s="637"/>
      <c r="RTQ88" s="637"/>
      <c r="RTR88" s="637"/>
      <c r="RTS88" s="637"/>
      <c r="RTT88" s="637"/>
      <c r="RTU88" s="637"/>
      <c r="RTV88" s="637"/>
      <c r="RTW88" s="637"/>
      <c r="RTX88" s="637"/>
      <c r="RTY88" s="637"/>
      <c r="RTZ88" s="637"/>
      <c r="RUA88" s="637"/>
      <c r="RUB88" s="637"/>
      <c r="RUC88" s="637"/>
      <c r="RUD88" s="637"/>
      <c r="RUE88" s="637"/>
      <c r="RUF88" s="637"/>
      <c r="RUG88" s="637"/>
      <c r="RUH88" s="637"/>
      <c r="RUI88" s="637"/>
      <c r="RUJ88" s="637"/>
      <c r="RUK88" s="637"/>
      <c r="RUL88" s="637"/>
      <c r="RUM88" s="637"/>
      <c r="RUN88" s="637"/>
      <c r="RUO88" s="637"/>
      <c r="RUP88" s="637"/>
      <c r="RUQ88" s="637"/>
      <c r="RUR88" s="637"/>
      <c r="RUS88" s="637"/>
      <c r="RUT88" s="637"/>
      <c r="RUU88" s="637"/>
      <c r="RUV88" s="637"/>
      <c r="RUW88" s="637"/>
      <c r="RUX88" s="637"/>
      <c r="RUY88" s="637"/>
      <c r="RUZ88" s="637"/>
      <c r="RVA88" s="637"/>
      <c r="RVB88" s="637"/>
      <c r="RVC88" s="637"/>
      <c r="RVD88" s="637"/>
      <c r="RVE88" s="637"/>
      <c r="RVF88" s="637"/>
      <c r="RVG88" s="637"/>
      <c r="RVH88" s="637"/>
      <c r="RVI88" s="637"/>
      <c r="RVJ88" s="637"/>
      <c r="RVK88" s="637"/>
      <c r="RVL88" s="637"/>
      <c r="RVM88" s="637"/>
      <c r="RVN88" s="637"/>
      <c r="RVO88" s="637"/>
      <c r="RVP88" s="637"/>
      <c r="RVQ88" s="637"/>
      <c r="RVR88" s="637"/>
      <c r="RVS88" s="637"/>
      <c r="RVT88" s="637"/>
      <c r="RVU88" s="637"/>
      <c r="RVV88" s="637"/>
      <c r="RVW88" s="637"/>
      <c r="RVX88" s="637"/>
      <c r="RVY88" s="637"/>
      <c r="RVZ88" s="637"/>
      <c r="RWA88" s="637"/>
      <c r="RWB88" s="637"/>
      <c r="RWC88" s="637"/>
      <c r="RWD88" s="637"/>
      <c r="RWE88" s="637"/>
      <c r="RWF88" s="637"/>
      <c r="RWG88" s="637"/>
      <c r="RWH88" s="637"/>
      <c r="RWI88" s="637"/>
      <c r="RWJ88" s="637"/>
      <c r="RWK88" s="637"/>
      <c r="RWL88" s="637"/>
      <c r="RWM88" s="637"/>
      <c r="RWN88" s="637"/>
      <c r="RWO88" s="637"/>
      <c r="RWP88" s="637"/>
      <c r="RWQ88" s="637"/>
      <c r="RWR88" s="637"/>
      <c r="RWS88" s="637"/>
      <c r="RWT88" s="637"/>
      <c r="RWU88" s="637"/>
      <c r="RWV88" s="637"/>
      <c r="RWW88" s="637"/>
      <c r="RWX88" s="637"/>
      <c r="RWY88" s="637"/>
      <c r="RWZ88" s="637"/>
      <c r="RXA88" s="637"/>
      <c r="RXB88" s="637"/>
      <c r="RXC88" s="637"/>
      <c r="RXD88" s="637"/>
      <c r="RXE88" s="637"/>
      <c r="RXF88" s="637"/>
      <c r="RXG88" s="637"/>
      <c r="RXH88" s="637"/>
      <c r="RXI88" s="637"/>
      <c r="RXJ88" s="637"/>
      <c r="RXK88" s="637"/>
      <c r="RXL88" s="637"/>
      <c r="RXM88" s="637"/>
      <c r="RXN88" s="637"/>
      <c r="RXO88" s="637"/>
      <c r="RXP88" s="637"/>
      <c r="RXQ88" s="637"/>
      <c r="RXR88" s="637"/>
      <c r="RXS88" s="637"/>
      <c r="RXT88" s="637"/>
      <c r="RXU88" s="637"/>
      <c r="RXV88" s="637"/>
      <c r="RXW88" s="637"/>
      <c r="RXX88" s="637"/>
      <c r="RXY88" s="637"/>
      <c r="RXZ88" s="637"/>
      <c r="RYA88" s="637"/>
      <c r="RYB88" s="637"/>
      <c r="RYC88" s="637"/>
      <c r="RYD88" s="637"/>
      <c r="RYE88" s="637"/>
      <c r="RYF88" s="637"/>
      <c r="RYG88" s="637"/>
      <c r="RYH88" s="637"/>
      <c r="RYI88" s="637"/>
      <c r="RYJ88" s="637"/>
      <c r="RYK88" s="637"/>
      <c r="RYL88" s="637"/>
      <c r="RYM88" s="637"/>
      <c r="RYN88" s="637"/>
      <c r="RYO88" s="637"/>
      <c r="RYP88" s="637"/>
      <c r="RYQ88" s="637"/>
      <c r="RYR88" s="637"/>
      <c r="RYS88" s="637"/>
      <c r="RYT88" s="637"/>
      <c r="RYU88" s="637"/>
      <c r="RYV88" s="637"/>
      <c r="RYW88" s="637"/>
      <c r="RYX88" s="637"/>
      <c r="RYY88" s="637"/>
      <c r="RYZ88" s="637"/>
      <c r="RZA88" s="637"/>
      <c r="RZB88" s="637"/>
      <c r="RZC88" s="637"/>
      <c r="RZD88" s="637"/>
      <c r="RZE88" s="637"/>
      <c r="RZF88" s="637"/>
      <c r="RZG88" s="637"/>
      <c r="RZH88" s="637"/>
      <c r="RZI88" s="637"/>
      <c r="RZJ88" s="637"/>
      <c r="RZK88" s="637"/>
      <c r="RZL88" s="637"/>
      <c r="RZM88" s="637"/>
      <c r="RZN88" s="637"/>
      <c r="RZO88" s="637"/>
      <c r="RZP88" s="637"/>
      <c r="RZQ88" s="637"/>
      <c r="RZR88" s="637"/>
      <c r="RZS88" s="637"/>
      <c r="RZT88" s="637"/>
      <c r="RZU88" s="637"/>
      <c r="RZV88" s="637"/>
      <c r="RZW88" s="637"/>
      <c r="RZX88" s="637"/>
      <c r="RZY88" s="637"/>
      <c r="RZZ88" s="637"/>
      <c r="SAA88" s="637"/>
      <c r="SAB88" s="637"/>
      <c r="SAC88" s="637"/>
      <c r="SAD88" s="637"/>
      <c r="SAE88" s="637"/>
      <c r="SAF88" s="637"/>
      <c r="SAG88" s="637"/>
      <c r="SAH88" s="637"/>
      <c r="SAI88" s="637"/>
      <c r="SAJ88" s="637"/>
      <c r="SAK88" s="637"/>
      <c r="SAL88" s="637"/>
      <c r="SAM88" s="637"/>
      <c r="SAN88" s="637"/>
      <c r="SAO88" s="637"/>
      <c r="SAP88" s="637"/>
      <c r="SAQ88" s="637"/>
      <c r="SAR88" s="637"/>
      <c r="SAS88" s="637"/>
      <c r="SAT88" s="637"/>
      <c r="SAU88" s="637"/>
      <c r="SAV88" s="637"/>
      <c r="SAW88" s="637"/>
      <c r="SAX88" s="637"/>
      <c r="SAY88" s="637"/>
      <c r="SAZ88" s="637"/>
      <c r="SBA88" s="637"/>
      <c r="SBB88" s="637"/>
      <c r="SBC88" s="637"/>
      <c r="SBD88" s="637"/>
      <c r="SBE88" s="637"/>
      <c r="SBF88" s="637"/>
      <c r="SBG88" s="637"/>
      <c r="SBH88" s="637"/>
      <c r="SBI88" s="637"/>
      <c r="SBJ88" s="637"/>
      <c r="SBK88" s="637"/>
      <c r="SBL88" s="637"/>
      <c r="SBM88" s="637"/>
      <c r="SBN88" s="637"/>
      <c r="SBO88" s="637"/>
      <c r="SBP88" s="637"/>
      <c r="SBQ88" s="637"/>
      <c r="SBR88" s="637"/>
      <c r="SBS88" s="637"/>
      <c r="SBT88" s="637"/>
      <c r="SBU88" s="637"/>
      <c r="SBV88" s="637"/>
      <c r="SBW88" s="637"/>
      <c r="SBX88" s="637"/>
      <c r="SBY88" s="637"/>
      <c r="SBZ88" s="637"/>
      <c r="SCA88" s="637"/>
      <c r="SCB88" s="637"/>
      <c r="SCC88" s="637"/>
      <c r="SCD88" s="637"/>
      <c r="SCE88" s="637"/>
      <c r="SCF88" s="637"/>
      <c r="SCG88" s="637"/>
      <c r="SCH88" s="637"/>
      <c r="SCI88" s="637"/>
      <c r="SCJ88" s="637"/>
      <c r="SCK88" s="637"/>
      <c r="SCL88" s="637"/>
      <c r="SCM88" s="637"/>
      <c r="SCN88" s="637"/>
      <c r="SCO88" s="637"/>
      <c r="SCP88" s="637"/>
      <c r="SCQ88" s="637"/>
      <c r="SCR88" s="637"/>
      <c r="SCS88" s="637"/>
      <c r="SCT88" s="637"/>
      <c r="SCU88" s="637"/>
      <c r="SCV88" s="637"/>
      <c r="SCW88" s="637"/>
      <c r="SCX88" s="637"/>
      <c r="SCY88" s="637"/>
      <c r="SCZ88" s="637"/>
      <c r="SDA88" s="637"/>
      <c r="SDB88" s="637"/>
      <c r="SDC88" s="637"/>
      <c r="SDD88" s="637"/>
      <c r="SDE88" s="637"/>
      <c r="SDF88" s="637"/>
      <c r="SDG88" s="637"/>
      <c r="SDH88" s="637"/>
      <c r="SDI88" s="637"/>
      <c r="SDJ88" s="637"/>
      <c r="SDK88" s="637"/>
      <c r="SDL88" s="637"/>
      <c r="SDM88" s="637"/>
      <c r="SDN88" s="637"/>
      <c r="SDO88" s="637"/>
      <c r="SDP88" s="637"/>
      <c r="SDQ88" s="637"/>
      <c r="SDR88" s="637"/>
      <c r="SDS88" s="637"/>
      <c r="SDT88" s="637"/>
      <c r="SDU88" s="637"/>
      <c r="SDV88" s="637"/>
      <c r="SDW88" s="637"/>
      <c r="SDX88" s="637"/>
      <c r="SDY88" s="637"/>
      <c r="SDZ88" s="637"/>
      <c r="SEA88" s="637"/>
      <c r="SEB88" s="637"/>
      <c r="SEC88" s="637"/>
      <c r="SED88" s="637"/>
      <c r="SEE88" s="637"/>
      <c r="SEF88" s="637"/>
      <c r="SEG88" s="637"/>
      <c r="SEH88" s="637"/>
      <c r="SEI88" s="637"/>
      <c r="SEJ88" s="637"/>
      <c r="SEK88" s="637"/>
      <c r="SEL88" s="637"/>
      <c r="SEM88" s="637"/>
      <c r="SEN88" s="637"/>
      <c r="SEO88" s="637"/>
      <c r="SEP88" s="637"/>
      <c r="SEQ88" s="637"/>
      <c r="SER88" s="637"/>
      <c r="SES88" s="637"/>
      <c r="SET88" s="637"/>
      <c r="SEU88" s="637"/>
      <c r="SEV88" s="637"/>
      <c r="SEW88" s="637"/>
      <c r="SEX88" s="637"/>
      <c r="SEY88" s="637"/>
      <c r="SEZ88" s="637"/>
      <c r="SFA88" s="637"/>
      <c r="SFB88" s="637"/>
      <c r="SFC88" s="637"/>
      <c r="SFD88" s="637"/>
      <c r="SFE88" s="637"/>
      <c r="SFF88" s="637"/>
      <c r="SFG88" s="637"/>
      <c r="SFH88" s="637"/>
      <c r="SFI88" s="637"/>
      <c r="SFJ88" s="637"/>
      <c r="SFK88" s="637"/>
      <c r="SFL88" s="637"/>
      <c r="SFM88" s="637"/>
      <c r="SFN88" s="637"/>
      <c r="SFO88" s="637"/>
      <c r="SFP88" s="637"/>
      <c r="SFQ88" s="637"/>
      <c r="SFR88" s="637"/>
      <c r="SFS88" s="637"/>
      <c r="SFT88" s="637"/>
      <c r="SFU88" s="637"/>
      <c r="SFV88" s="637"/>
      <c r="SFW88" s="637"/>
      <c r="SFX88" s="637"/>
      <c r="SFY88" s="637"/>
      <c r="SFZ88" s="637"/>
      <c r="SGA88" s="637"/>
      <c r="SGB88" s="637"/>
      <c r="SGC88" s="637"/>
      <c r="SGD88" s="637"/>
      <c r="SGE88" s="637"/>
      <c r="SGF88" s="637"/>
      <c r="SGG88" s="637"/>
      <c r="SGH88" s="637"/>
      <c r="SGI88" s="637"/>
      <c r="SGJ88" s="637"/>
      <c r="SGK88" s="637"/>
      <c r="SGL88" s="637"/>
      <c r="SGM88" s="637"/>
      <c r="SGN88" s="637"/>
      <c r="SGO88" s="637"/>
      <c r="SGP88" s="637"/>
      <c r="SGQ88" s="637"/>
      <c r="SGR88" s="637"/>
      <c r="SGS88" s="637"/>
      <c r="SGT88" s="637"/>
      <c r="SGU88" s="637"/>
      <c r="SGV88" s="637"/>
      <c r="SGW88" s="637"/>
      <c r="SGX88" s="637"/>
      <c r="SGY88" s="637"/>
      <c r="SGZ88" s="637"/>
      <c r="SHA88" s="637"/>
      <c r="SHB88" s="637"/>
      <c r="SHC88" s="637"/>
      <c r="SHD88" s="637"/>
      <c r="SHE88" s="637"/>
      <c r="SHF88" s="637"/>
      <c r="SHG88" s="637"/>
      <c r="SHH88" s="637"/>
      <c r="SHI88" s="637"/>
      <c r="SHJ88" s="637"/>
      <c r="SHK88" s="637"/>
      <c r="SHL88" s="637"/>
      <c r="SHM88" s="637"/>
      <c r="SHN88" s="637"/>
      <c r="SHO88" s="637"/>
      <c r="SHP88" s="637"/>
      <c r="SHQ88" s="637"/>
      <c r="SHR88" s="637"/>
      <c r="SHS88" s="637"/>
      <c r="SHT88" s="637"/>
      <c r="SHU88" s="637"/>
      <c r="SHV88" s="637"/>
      <c r="SHW88" s="637"/>
      <c r="SHX88" s="637"/>
      <c r="SHY88" s="637"/>
      <c r="SHZ88" s="637"/>
      <c r="SIA88" s="637"/>
      <c r="SIB88" s="637"/>
      <c r="SIC88" s="637"/>
      <c r="SID88" s="637"/>
      <c r="SIE88" s="637"/>
      <c r="SIF88" s="637"/>
      <c r="SIG88" s="637"/>
      <c r="SIH88" s="637"/>
      <c r="SII88" s="637"/>
      <c r="SIJ88" s="637"/>
      <c r="SIK88" s="637"/>
      <c r="SIL88" s="637"/>
      <c r="SIM88" s="637"/>
      <c r="SIN88" s="637"/>
      <c r="SIO88" s="637"/>
      <c r="SIP88" s="637"/>
      <c r="SIQ88" s="637"/>
      <c r="SIR88" s="637"/>
      <c r="SIS88" s="637"/>
      <c r="SIT88" s="637"/>
      <c r="SIU88" s="637"/>
      <c r="SIV88" s="637"/>
      <c r="SIW88" s="637"/>
      <c r="SIX88" s="637"/>
      <c r="SIY88" s="637"/>
      <c r="SIZ88" s="637"/>
      <c r="SJA88" s="637"/>
      <c r="SJB88" s="637"/>
      <c r="SJC88" s="637"/>
      <c r="SJD88" s="637"/>
      <c r="SJE88" s="637"/>
      <c r="SJF88" s="637"/>
      <c r="SJG88" s="637"/>
      <c r="SJH88" s="637"/>
      <c r="SJI88" s="637"/>
      <c r="SJJ88" s="637"/>
      <c r="SJK88" s="637"/>
      <c r="SJL88" s="637"/>
      <c r="SJM88" s="637"/>
      <c r="SJN88" s="637"/>
      <c r="SJO88" s="637"/>
      <c r="SJP88" s="637"/>
      <c r="SJQ88" s="637"/>
      <c r="SJR88" s="637"/>
      <c r="SJS88" s="637"/>
      <c r="SJT88" s="637"/>
      <c r="SJU88" s="637"/>
      <c r="SJV88" s="637"/>
      <c r="SJW88" s="637"/>
      <c r="SJX88" s="637"/>
      <c r="SJY88" s="637"/>
      <c r="SJZ88" s="637"/>
      <c r="SKA88" s="637"/>
      <c r="SKB88" s="637"/>
      <c r="SKC88" s="637"/>
      <c r="SKD88" s="637"/>
      <c r="SKE88" s="637"/>
      <c r="SKF88" s="637"/>
      <c r="SKG88" s="637"/>
      <c r="SKH88" s="637"/>
      <c r="SKI88" s="637"/>
      <c r="SKJ88" s="637"/>
      <c r="SKK88" s="637"/>
      <c r="SKL88" s="637"/>
      <c r="SKM88" s="637"/>
      <c r="SKN88" s="637"/>
      <c r="SKO88" s="637"/>
      <c r="SKP88" s="637"/>
      <c r="SKQ88" s="637"/>
      <c r="SKR88" s="637"/>
      <c r="SKS88" s="637"/>
      <c r="SKT88" s="637"/>
      <c r="SKU88" s="637"/>
      <c r="SKV88" s="637"/>
      <c r="SKW88" s="637"/>
      <c r="SKX88" s="637"/>
      <c r="SKY88" s="637"/>
      <c r="SKZ88" s="637"/>
      <c r="SLA88" s="637"/>
      <c r="SLB88" s="637"/>
      <c r="SLC88" s="637"/>
      <c r="SLD88" s="637"/>
      <c r="SLE88" s="637"/>
      <c r="SLF88" s="637"/>
      <c r="SLG88" s="637"/>
      <c r="SLH88" s="637"/>
      <c r="SLI88" s="637"/>
      <c r="SLJ88" s="637"/>
      <c r="SLK88" s="637"/>
      <c r="SLL88" s="637"/>
      <c r="SLM88" s="637"/>
      <c r="SLN88" s="637"/>
      <c r="SLO88" s="637"/>
      <c r="SLP88" s="637"/>
      <c r="SLQ88" s="637"/>
      <c r="SLR88" s="637"/>
      <c r="SLS88" s="637"/>
      <c r="SLT88" s="637"/>
      <c r="SLU88" s="637"/>
      <c r="SLV88" s="637"/>
      <c r="SLW88" s="637"/>
      <c r="SLX88" s="637"/>
      <c r="SLY88" s="637"/>
      <c r="SLZ88" s="637"/>
      <c r="SMA88" s="637"/>
      <c r="SMB88" s="637"/>
      <c r="SMC88" s="637"/>
      <c r="SMD88" s="637"/>
      <c r="SME88" s="637"/>
      <c r="SMF88" s="637"/>
      <c r="SMG88" s="637"/>
      <c r="SMH88" s="637"/>
      <c r="SMI88" s="637"/>
      <c r="SMJ88" s="637"/>
      <c r="SMK88" s="637"/>
      <c r="SML88" s="637"/>
      <c r="SMM88" s="637"/>
      <c r="SMN88" s="637"/>
      <c r="SMO88" s="637"/>
      <c r="SMP88" s="637"/>
      <c r="SMQ88" s="637"/>
      <c r="SMR88" s="637"/>
      <c r="SMS88" s="637"/>
      <c r="SMT88" s="637"/>
      <c r="SMU88" s="637"/>
      <c r="SMV88" s="637"/>
      <c r="SMW88" s="637"/>
      <c r="SMX88" s="637"/>
      <c r="SMY88" s="637"/>
      <c r="SMZ88" s="637"/>
      <c r="SNA88" s="637"/>
      <c r="SNB88" s="637"/>
      <c r="SNC88" s="637"/>
      <c r="SND88" s="637"/>
      <c r="SNE88" s="637"/>
      <c r="SNF88" s="637"/>
      <c r="SNG88" s="637"/>
      <c r="SNH88" s="637"/>
      <c r="SNI88" s="637"/>
      <c r="SNJ88" s="637"/>
      <c r="SNK88" s="637"/>
      <c r="SNL88" s="637"/>
      <c r="SNM88" s="637"/>
      <c r="SNN88" s="637"/>
      <c r="SNO88" s="637"/>
      <c r="SNP88" s="637"/>
      <c r="SNQ88" s="637"/>
      <c r="SNR88" s="637"/>
      <c r="SNS88" s="637"/>
      <c r="SNT88" s="637"/>
      <c r="SNU88" s="637"/>
      <c r="SNV88" s="637"/>
      <c r="SNW88" s="637"/>
      <c r="SNX88" s="637"/>
      <c r="SNY88" s="637"/>
      <c r="SNZ88" s="637"/>
      <c r="SOA88" s="637"/>
      <c r="SOB88" s="637"/>
      <c r="SOC88" s="637"/>
      <c r="SOD88" s="637"/>
      <c r="SOE88" s="637"/>
      <c r="SOF88" s="637"/>
      <c r="SOG88" s="637"/>
      <c r="SOH88" s="637"/>
      <c r="SOI88" s="637"/>
      <c r="SOJ88" s="637"/>
      <c r="SOK88" s="637"/>
      <c r="SOL88" s="637"/>
      <c r="SOM88" s="637"/>
      <c r="SON88" s="637"/>
      <c r="SOO88" s="637"/>
      <c r="SOP88" s="637"/>
      <c r="SOQ88" s="637"/>
      <c r="SOR88" s="637"/>
      <c r="SOS88" s="637"/>
      <c r="SOT88" s="637"/>
      <c r="SOU88" s="637"/>
      <c r="SOV88" s="637"/>
      <c r="SOW88" s="637"/>
      <c r="SOX88" s="637"/>
      <c r="SOY88" s="637"/>
      <c r="SOZ88" s="637"/>
      <c r="SPA88" s="637"/>
      <c r="SPB88" s="637"/>
      <c r="SPC88" s="637"/>
      <c r="SPD88" s="637"/>
      <c r="SPE88" s="637"/>
      <c r="SPF88" s="637"/>
      <c r="SPG88" s="637"/>
      <c r="SPH88" s="637"/>
      <c r="SPI88" s="637"/>
      <c r="SPJ88" s="637"/>
      <c r="SPK88" s="637"/>
      <c r="SPL88" s="637"/>
      <c r="SPM88" s="637"/>
      <c r="SPN88" s="637"/>
      <c r="SPO88" s="637"/>
      <c r="SPP88" s="637"/>
      <c r="SPQ88" s="637"/>
      <c r="SPR88" s="637"/>
      <c r="SPS88" s="637"/>
      <c r="SPT88" s="637"/>
      <c r="SPU88" s="637"/>
      <c r="SPV88" s="637"/>
      <c r="SPW88" s="637"/>
      <c r="SPX88" s="637"/>
      <c r="SPY88" s="637"/>
      <c r="SPZ88" s="637"/>
      <c r="SQA88" s="637"/>
      <c r="SQB88" s="637"/>
      <c r="SQC88" s="637"/>
      <c r="SQD88" s="637"/>
      <c r="SQE88" s="637"/>
      <c r="SQF88" s="637"/>
      <c r="SQG88" s="637"/>
      <c r="SQH88" s="637"/>
      <c r="SQI88" s="637"/>
      <c r="SQJ88" s="637"/>
      <c r="SQK88" s="637"/>
      <c r="SQL88" s="637"/>
      <c r="SQM88" s="637"/>
      <c r="SQN88" s="637"/>
      <c r="SQO88" s="637"/>
      <c r="SQP88" s="637"/>
      <c r="SQQ88" s="637"/>
      <c r="SQR88" s="637"/>
      <c r="SQS88" s="637"/>
      <c r="SQT88" s="637"/>
      <c r="SQU88" s="637"/>
      <c r="SQV88" s="637"/>
      <c r="SQW88" s="637"/>
      <c r="SQX88" s="637"/>
      <c r="SQY88" s="637"/>
      <c r="SQZ88" s="637"/>
      <c r="SRA88" s="637"/>
      <c r="SRB88" s="637"/>
      <c r="SRC88" s="637"/>
      <c r="SRD88" s="637"/>
      <c r="SRE88" s="637"/>
      <c r="SRF88" s="637"/>
      <c r="SRG88" s="637"/>
      <c r="SRH88" s="637"/>
      <c r="SRI88" s="637"/>
      <c r="SRJ88" s="637"/>
      <c r="SRK88" s="637"/>
      <c r="SRL88" s="637"/>
      <c r="SRM88" s="637"/>
      <c r="SRN88" s="637"/>
      <c r="SRO88" s="637"/>
      <c r="SRP88" s="637"/>
      <c r="SRQ88" s="637"/>
      <c r="SRR88" s="637"/>
      <c r="SRS88" s="637"/>
      <c r="SRT88" s="637"/>
      <c r="SRU88" s="637"/>
      <c r="SRV88" s="637"/>
      <c r="SRW88" s="637"/>
      <c r="SRX88" s="637"/>
      <c r="SRY88" s="637"/>
      <c r="SRZ88" s="637"/>
      <c r="SSA88" s="637"/>
      <c r="SSB88" s="637"/>
      <c r="SSC88" s="637"/>
      <c r="SSD88" s="637"/>
      <c r="SSE88" s="637"/>
      <c r="SSF88" s="637"/>
      <c r="SSG88" s="637"/>
      <c r="SSH88" s="637"/>
      <c r="SSI88" s="637"/>
      <c r="SSJ88" s="637"/>
      <c r="SSK88" s="637"/>
      <c r="SSL88" s="637"/>
      <c r="SSM88" s="637"/>
      <c r="SSN88" s="637"/>
      <c r="SSO88" s="637"/>
      <c r="SSP88" s="637"/>
      <c r="SSQ88" s="637"/>
      <c r="SSR88" s="637"/>
      <c r="SSS88" s="637"/>
      <c r="SST88" s="637"/>
      <c r="SSU88" s="637"/>
      <c r="SSV88" s="637"/>
      <c r="SSW88" s="637"/>
      <c r="SSX88" s="637"/>
      <c r="SSY88" s="637"/>
      <c r="SSZ88" s="637"/>
      <c r="STA88" s="637"/>
      <c r="STB88" s="637"/>
      <c r="STC88" s="637"/>
      <c r="STD88" s="637"/>
      <c r="STE88" s="637"/>
      <c r="STF88" s="637"/>
      <c r="STG88" s="637"/>
      <c r="STH88" s="637"/>
      <c r="STI88" s="637"/>
      <c r="STJ88" s="637"/>
      <c r="STK88" s="637"/>
      <c r="STL88" s="637"/>
      <c r="STM88" s="637"/>
      <c r="STN88" s="637"/>
      <c r="STO88" s="637"/>
      <c r="STP88" s="637"/>
      <c r="STQ88" s="637"/>
      <c r="STR88" s="637"/>
      <c r="STS88" s="637"/>
      <c r="STT88" s="637"/>
      <c r="STU88" s="637"/>
      <c r="STV88" s="637"/>
      <c r="STW88" s="637"/>
      <c r="STX88" s="637"/>
      <c r="STY88" s="637"/>
      <c r="STZ88" s="637"/>
      <c r="SUA88" s="637"/>
      <c r="SUB88" s="637"/>
      <c r="SUC88" s="637"/>
      <c r="SUD88" s="637"/>
      <c r="SUE88" s="637"/>
      <c r="SUF88" s="637"/>
      <c r="SUG88" s="637"/>
      <c r="SUH88" s="637"/>
      <c r="SUI88" s="637"/>
      <c r="SUJ88" s="637"/>
      <c r="SUK88" s="637"/>
      <c r="SUL88" s="637"/>
      <c r="SUM88" s="637"/>
      <c r="SUN88" s="637"/>
      <c r="SUO88" s="637"/>
      <c r="SUP88" s="637"/>
      <c r="SUQ88" s="637"/>
      <c r="SUR88" s="637"/>
      <c r="SUS88" s="637"/>
      <c r="SUT88" s="637"/>
      <c r="SUU88" s="637"/>
      <c r="SUV88" s="637"/>
      <c r="SUW88" s="637"/>
      <c r="SUX88" s="637"/>
      <c r="SUY88" s="637"/>
      <c r="SUZ88" s="637"/>
      <c r="SVA88" s="637"/>
      <c r="SVB88" s="637"/>
      <c r="SVC88" s="637"/>
      <c r="SVD88" s="637"/>
      <c r="SVE88" s="637"/>
      <c r="SVF88" s="637"/>
      <c r="SVG88" s="637"/>
      <c r="SVH88" s="637"/>
      <c r="SVI88" s="637"/>
      <c r="SVJ88" s="637"/>
      <c r="SVK88" s="637"/>
      <c r="SVL88" s="637"/>
      <c r="SVM88" s="637"/>
      <c r="SVN88" s="637"/>
      <c r="SVO88" s="637"/>
      <c r="SVP88" s="637"/>
      <c r="SVQ88" s="637"/>
      <c r="SVR88" s="637"/>
      <c r="SVS88" s="637"/>
      <c r="SVT88" s="637"/>
      <c r="SVU88" s="637"/>
      <c r="SVV88" s="637"/>
      <c r="SVW88" s="637"/>
      <c r="SVX88" s="637"/>
      <c r="SVY88" s="637"/>
      <c r="SVZ88" s="637"/>
      <c r="SWA88" s="637"/>
      <c r="SWB88" s="637"/>
      <c r="SWC88" s="637"/>
      <c r="SWD88" s="637"/>
      <c r="SWE88" s="637"/>
      <c r="SWF88" s="637"/>
      <c r="SWG88" s="637"/>
      <c r="SWH88" s="637"/>
      <c r="SWI88" s="637"/>
      <c r="SWJ88" s="637"/>
      <c r="SWK88" s="637"/>
      <c r="SWL88" s="637"/>
      <c r="SWM88" s="637"/>
      <c r="SWN88" s="637"/>
      <c r="SWO88" s="637"/>
      <c r="SWP88" s="637"/>
      <c r="SWQ88" s="637"/>
      <c r="SWR88" s="637"/>
      <c r="SWS88" s="637"/>
      <c r="SWT88" s="637"/>
      <c r="SWU88" s="637"/>
      <c r="SWV88" s="637"/>
      <c r="SWW88" s="637"/>
      <c r="SWX88" s="637"/>
      <c r="SWY88" s="637"/>
      <c r="SWZ88" s="637"/>
      <c r="SXA88" s="637"/>
      <c r="SXB88" s="637"/>
      <c r="SXC88" s="637"/>
      <c r="SXD88" s="637"/>
      <c r="SXE88" s="637"/>
      <c r="SXF88" s="637"/>
      <c r="SXG88" s="637"/>
      <c r="SXH88" s="637"/>
      <c r="SXI88" s="637"/>
      <c r="SXJ88" s="637"/>
      <c r="SXK88" s="637"/>
      <c r="SXL88" s="637"/>
      <c r="SXM88" s="637"/>
      <c r="SXN88" s="637"/>
      <c r="SXO88" s="637"/>
      <c r="SXP88" s="637"/>
      <c r="SXQ88" s="637"/>
      <c r="SXR88" s="637"/>
      <c r="SXS88" s="637"/>
      <c r="SXT88" s="637"/>
      <c r="SXU88" s="637"/>
      <c r="SXV88" s="637"/>
      <c r="SXW88" s="637"/>
      <c r="SXX88" s="637"/>
      <c r="SXY88" s="637"/>
      <c r="SXZ88" s="637"/>
      <c r="SYA88" s="637"/>
      <c r="SYB88" s="637"/>
      <c r="SYC88" s="637"/>
      <c r="SYD88" s="637"/>
      <c r="SYE88" s="637"/>
      <c r="SYF88" s="637"/>
      <c r="SYG88" s="637"/>
      <c r="SYH88" s="637"/>
      <c r="SYI88" s="637"/>
      <c r="SYJ88" s="637"/>
      <c r="SYK88" s="637"/>
      <c r="SYL88" s="637"/>
      <c r="SYM88" s="637"/>
      <c r="SYN88" s="637"/>
      <c r="SYO88" s="637"/>
      <c r="SYP88" s="637"/>
      <c r="SYQ88" s="637"/>
      <c r="SYR88" s="637"/>
      <c r="SYS88" s="637"/>
      <c r="SYT88" s="637"/>
      <c r="SYU88" s="637"/>
      <c r="SYV88" s="637"/>
      <c r="SYW88" s="637"/>
      <c r="SYX88" s="637"/>
      <c r="SYY88" s="637"/>
      <c r="SYZ88" s="637"/>
      <c r="SZA88" s="637"/>
      <c r="SZB88" s="637"/>
      <c r="SZC88" s="637"/>
      <c r="SZD88" s="637"/>
      <c r="SZE88" s="637"/>
      <c r="SZF88" s="637"/>
      <c r="SZG88" s="637"/>
      <c r="SZH88" s="637"/>
      <c r="SZI88" s="637"/>
      <c r="SZJ88" s="637"/>
      <c r="SZK88" s="637"/>
      <c r="SZL88" s="637"/>
      <c r="SZM88" s="637"/>
      <c r="SZN88" s="637"/>
      <c r="SZO88" s="637"/>
      <c r="SZP88" s="637"/>
      <c r="SZQ88" s="637"/>
      <c r="SZR88" s="637"/>
      <c r="SZS88" s="637"/>
      <c r="SZT88" s="637"/>
      <c r="SZU88" s="637"/>
      <c r="SZV88" s="637"/>
      <c r="SZW88" s="637"/>
      <c r="SZX88" s="637"/>
      <c r="SZY88" s="637"/>
      <c r="SZZ88" s="637"/>
      <c r="TAA88" s="637"/>
      <c r="TAB88" s="637"/>
      <c r="TAC88" s="637"/>
      <c r="TAD88" s="637"/>
      <c r="TAE88" s="637"/>
      <c r="TAF88" s="637"/>
      <c r="TAG88" s="637"/>
      <c r="TAH88" s="637"/>
      <c r="TAI88" s="637"/>
      <c r="TAJ88" s="637"/>
      <c r="TAK88" s="637"/>
      <c r="TAL88" s="637"/>
      <c r="TAM88" s="637"/>
      <c r="TAN88" s="637"/>
      <c r="TAO88" s="637"/>
      <c r="TAP88" s="637"/>
      <c r="TAQ88" s="637"/>
      <c r="TAR88" s="637"/>
      <c r="TAS88" s="637"/>
      <c r="TAT88" s="637"/>
      <c r="TAU88" s="637"/>
      <c r="TAV88" s="637"/>
      <c r="TAW88" s="637"/>
      <c r="TAX88" s="637"/>
      <c r="TAY88" s="637"/>
      <c r="TAZ88" s="637"/>
      <c r="TBA88" s="637"/>
      <c r="TBB88" s="637"/>
      <c r="TBC88" s="637"/>
      <c r="TBD88" s="637"/>
      <c r="TBE88" s="637"/>
      <c r="TBF88" s="637"/>
      <c r="TBG88" s="637"/>
      <c r="TBH88" s="637"/>
      <c r="TBI88" s="637"/>
      <c r="TBJ88" s="637"/>
      <c r="TBK88" s="637"/>
      <c r="TBL88" s="637"/>
      <c r="TBM88" s="637"/>
      <c r="TBN88" s="637"/>
      <c r="TBO88" s="637"/>
      <c r="TBP88" s="637"/>
      <c r="TBQ88" s="637"/>
      <c r="TBR88" s="637"/>
      <c r="TBS88" s="637"/>
      <c r="TBT88" s="637"/>
      <c r="TBU88" s="637"/>
      <c r="TBV88" s="637"/>
      <c r="TBW88" s="637"/>
      <c r="TBX88" s="637"/>
      <c r="TBY88" s="637"/>
      <c r="TBZ88" s="637"/>
      <c r="TCA88" s="637"/>
      <c r="TCB88" s="637"/>
      <c r="TCC88" s="637"/>
      <c r="TCD88" s="637"/>
      <c r="TCE88" s="637"/>
      <c r="TCF88" s="637"/>
      <c r="TCG88" s="637"/>
      <c r="TCH88" s="637"/>
      <c r="TCI88" s="637"/>
      <c r="TCJ88" s="637"/>
      <c r="TCK88" s="637"/>
      <c r="TCL88" s="637"/>
      <c r="TCM88" s="637"/>
      <c r="TCN88" s="637"/>
      <c r="TCO88" s="637"/>
      <c r="TCP88" s="637"/>
      <c r="TCQ88" s="637"/>
      <c r="TCR88" s="637"/>
      <c r="TCS88" s="637"/>
      <c r="TCT88" s="637"/>
      <c r="TCU88" s="637"/>
      <c r="TCV88" s="637"/>
      <c r="TCW88" s="637"/>
      <c r="TCX88" s="637"/>
      <c r="TCY88" s="637"/>
      <c r="TCZ88" s="637"/>
      <c r="TDA88" s="637"/>
      <c r="TDB88" s="637"/>
      <c r="TDC88" s="637"/>
      <c r="TDD88" s="637"/>
      <c r="TDE88" s="637"/>
      <c r="TDF88" s="637"/>
      <c r="TDG88" s="637"/>
      <c r="TDH88" s="637"/>
      <c r="TDI88" s="637"/>
      <c r="TDJ88" s="637"/>
      <c r="TDK88" s="637"/>
      <c r="TDL88" s="637"/>
      <c r="TDM88" s="637"/>
      <c r="TDN88" s="637"/>
      <c r="TDO88" s="637"/>
      <c r="TDP88" s="637"/>
      <c r="TDQ88" s="637"/>
      <c r="TDR88" s="637"/>
      <c r="TDS88" s="637"/>
      <c r="TDT88" s="637"/>
      <c r="TDU88" s="637"/>
      <c r="TDV88" s="637"/>
      <c r="TDW88" s="637"/>
      <c r="TDX88" s="637"/>
      <c r="TDY88" s="637"/>
      <c r="TDZ88" s="637"/>
      <c r="TEA88" s="637"/>
      <c r="TEB88" s="637"/>
      <c r="TEC88" s="637"/>
      <c r="TED88" s="637"/>
      <c r="TEE88" s="637"/>
      <c r="TEF88" s="637"/>
      <c r="TEG88" s="637"/>
      <c r="TEH88" s="637"/>
      <c r="TEI88" s="637"/>
      <c r="TEJ88" s="637"/>
      <c r="TEK88" s="637"/>
      <c r="TEL88" s="637"/>
      <c r="TEM88" s="637"/>
      <c r="TEN88" s="637"/>
      <c r="TEO88" s="637"/>
      <c r="TEP88" s="637"/>
      <c r="TEQ88" s="637"/>
      <c r="TER88" s="637"/>
      <c r="TES88" s="637"/>
      <c r="TET88" s="637"/>
      <c r="TEU88" s="637"/>
      <c r="TEV88" s="637"/>
      <c r="TEW88" s="637"/>
      <c r="TEX88" s="637"/>
      <c r="TEY88" s="637"/>
      <c r="TEZ88" s="637"/>
      <c r="TFA88" s="637"/>
      <c r="TFB88" s="637"/>
      <c r="TFC88" s="637"/>
      <c r="TFD88" s="637"/>
      <c r="TFE88" s="637"/>
      <c r="TFF88" s="637"/>
      <c r="TFG88" s="637"/>
      <c r="TFH88" s="637"/>
      <c r="TFI88" s="637"/>
      <c r="TFJ88" s="637"/>
      <c r="TFK88" s="637"/>
      <c r="TFL88" s="637"/>
      <c r="TFM88" s="637"/>
      <c r="TFN88" s="637"/>
      <c r="TFO88" s="637"/>
      <c r="TFP88" s="637"/>
      <c r="TFQ88" s="637"/>
      <c r="TFR88" s="637"/>
      <c r="TFS88" s="637"/>
      <c r="TFT88" s="637"/>
      <c r="TFU88" s="637"/>
      <c r="TFV88" s="637"/>
      <c r="TFW88" s="637"/>
      <c r="TFX88" s="637"/>
      <c r="TFY88" s="637"/>
      <c r="TFZ88" s="637"/>
      <c r="TGA88" s="637"/>
      <c r="TGB88" s="637"/>
      <c r="TGC88" s="637"/>
      <c r="TGD88" s="637"/>
      <c r="TGE88" s="637"/>
      <c r="TGF88" s="637"/>
      <c r="TGG88" s="637"/>
      <c r="TGH88" s="637"/>
      <c r="TGI88" s="637"/>
      <c r="TGJ88" s="637"/>
      <c r="TGK88" s="637"/>
      <c r="TGL88" s="637"/>
      <c r="TGM88" s="637"/>
      <c r="TGN88" s="637"/>
      <c r="TGO88" s="637"/>
      <c r="TGP88" s="637"/>
      <c r="TGQ88" s="637"/>
      <c r="TGR88" s="637"/>
      <c r="TGS88" s="637"/>
      <c r="TGT88" s="637"/>
      <c r="TGU88" s="637"/>
      <c r="TGV88" s="637"/>
      <c r="TGW88" s="637"/>
      <c r="TGX88" s="637"/>
      <c r="TGY88" s="637"/>
      <c r="TGZ88" s="637"/>
      <c r="THA88" s="637"/>
      <c r="THB88" s="637"/>
      <c r="THC88" s="637"/>
      <c r="THD88" s="637"/>
      <c r="THE88" s="637"/>
      <c r="THF88" s="637"/>
      <c r="THG88" s="637"/>
      <c r="THH88" s="637"/>
      <c r="THI88" s="637"/>
      <c r="THJ88" s="637"/>
      <c r="THK88" s="637"/>
      <c r="THL88" s="637"/>
      <c r="THM88" s="637"/>
      <c r="THN88" s="637"/>
      <c r="THO88" s="637"/>
      <c r="THP88" s="637"/>
      <c r="THQ88" s="637"/>
      <c r="THR88" s="637"/>
      <c r="THS88" s="637"/>
      <c r="THT88" s="637"/>
      <c r="THU88" s="637"/>
      <c r="THV88" s="637"/>
      <c r="THW88" s="637"/>
      <c r="THX88" s="637"/>
      <c r="THY88" s="637"/>
      <c r="THZ88" s="637"/>
      <c r="TIA88" s="637"/>
      <c r="TIB88" s="637"/>
      <c r="TIC88" s="637"/>
      <c r="TID88" s="637"/>
      <c r="TIE88" s="637"/>
      <c r="TIF88" s="637"/>
      <c r="TIG88" s="637"/>
      <c r="TIH88" s="637"/>
      <c r="TII88" s="637"/>
      <c r="TIJ88" s="637"/>
      <c r="TIK88" s="637"/>
      <c r="TIL88" s="637"/>
      <c r="TIM88" s="637"/>
      <c r="TIN88" s="637"/>
      <c r="TIO88" s="637"/>
      <c r="TIP88" s="637"/>
      <c r="TIQ88" s="637"/>
      <c r="TIR88" s="637"/>
      <c r="TIS88" s="637"/>
      <c r="TIT88" s="637"/>
      <c r="TIU88" s="637"/>
      <c r="TIV88" s="637"/>
      <c r="TIW88" s="637"/>
      <c r="TIX88" s="637"/>
      <c r="TIY88" s="637"/>
      <c r="TIZ88" s="637"/>
      <c r="TJA88" s="637"/>
      <c r="TJB88" s="637"/>
      <c r="TJC88" s="637"/>
      <c r="TJD88" s="637"/>
      <c r="TJE88" s="637"/>
      <c r="TJF88" s="637"/>
      <c r="TJG88" s="637"/>
      <c r="TJH88" s="637"/>
      <c r="TJI88" s="637"/>
      <c r="TJJ88" s="637"/>
      <c r="TJK88" s="637"/>
      <c r="TJL88" s="637"/>
      <c r="TJM88" s="637"/>
      <c r="TJN88" s="637"/>
      <c r="TJO88" s="637"/>
      <c r="TJP88" s="637"/>
      <c r="TJQ88" s="637"/>
      <c r="TJR88" s="637"/>
      <c r="TJS88" s="637"/>
      <c r="TJT88" s="637"/>
      <c r="TJU88" s="637"/>
      <c r="TJV88" s="637"/>
      <c r="TJW88" s="637"/>
      <c r="TJX88" s="637"/>
      <c r="TJY88" s="637"/>
      <c r="TJZ88" s="637"/>
      <c r="TKA88" s="637"/>
      <c r="TKB88" s="637"/>
      <c r="TKC88" s="637"/>
      <c r="TKD88" s="637"/>
      <c r="TKE88" s="637"/>
      <c r="TKF88" s="637"/>
      <c r="TKG88" s="637"/>
      <c r="TKH88" s="637"/>
      <c r="TKI88" s="637"/>
      <c r="TKJ88" s="637"/>
      <c r="TKK88" s="637"/>
      <c r="TKL88" s="637"/>
      <c r="TKM88" s="637"/>
      <c r="TKN88" s="637"/>
      <c r="TKO88" s="637"/>
      <c r="TKP88" s="637"/>
      <c r="TKQ88" s="637"/>
      <c r="TKR88" s="637"/>
      <c r="TKS88" s="637"/>
      <c r="TKT88" s="637"/>
      <c r="TKU88" s="637"/>
      <c r="TKV88" s="637"/>
      <c r="TKW88" s="637"/>
      <c r="TKX88" s="637"/>
      <c r="TKY88" s="637"/>
      <c r="TKZ88" s="637"/>
      <c r="TLA88" s="637"/>
      <c r="TLB88" s="637"/>
      <c r="TLC88" s="637"/>
      <c r="TLD88" s="637"/>
      <c r="TLE88" s="637"/>
      <c r="TLF88" s="637"/>
      <c r="TLG88" s="637"/>
      <c r="TLH88" s="637"/>
      <c r="TLI88" s="637"/>
      <c r="TLJ88" s="637"/>
      <c r="TLK88" s="637"/>
      <c r="TLL88" s="637"/>
      <c r="TLM88" s="637"/>
      <c r="TLN88" s="637"/>
      <c r="TLO88" s="637"/>
      <c r="TLP88" s="637"/>
      <c r="TLQ88" s="637"/>
      <c r="TLR88" s="637"/>
      <c r="TLS88" s="637"/>
      <c r="TLT88" s="637"/>
      <c r="TLU88" s="637"/>
      <c r="TLV88" s="637"/>
      <c r="TLW88" s="637"/>
      <c r="TLX88" s="637"/>
      <c r="TLY88" s="637"/>
      <c r="TLZ88" s="637"/>
      <c r="TMA88" s="637"/>
      <c r="TMB88" s="637"/>
      <c r="TMC88" s="637"/>
      <c r="TMD88" s="637"/>
      <c r="TME88" s="637"/>
      <c r="TMF88" s="637"/>
      <c r="TMG88" s="637"/>
      <c r="TMH88" s="637"/>
      <c r="TMI88" s="637"/>
      <c r="TMJ88" s="637"/>
      <c r="TMK88" s="637"/>
      <c r="TML88" s="637"/>
      <c r="TMM88" s="637"/>
      <c r="TMN88" s="637"/>
      <c r="TMO88" s="637"/>
      <c r="TMP88" s="637"/>
      <c r="TMQ88" s="637"/>
      <c r="TMR88" s="637"/>
      <c r="TMS88" s="637"/>
      <c r="TMT88" s="637"/>
      <c r="TMU88" s="637"/>
      <c r="TMV88" s="637"/>
      <c r="TMW88" s="637"/>
      <c r="TMX88" s="637"/>
      <c r="TMY88" s="637"/>
      <c r="TMZ88" s="637"/>
      <c r="TNA88" s="637"/>
      <c r="TNB88" s="637"/>
      <c r="TNC88" s="637"/>
      <c r="TND88" s="637"/>
      <c r="TNE88" s="637"/>
      <c r="TNF88" s="637"/>
      <c r="TNG88" s="637"/>
      <c r="TNH88" s="637"/>
      <c r="TNI88" s="637"/>
      <c r="TNJ88" s="637"/>
      <c r="TNK88" s="637"/>
      <c r="TNL88" s="637"/>
      <c r="TNM88" s="637"/>
      <c r="TNN88" s="637"/>
      <c r="TNO88" s="637"/>
      <c r="TNP88" s="637"/>
      <c r="TNQ88" s="637"/>
      <c r="TNR88" s="637"/>
      <c r="TNS88" s="637"/>
      <c r="TNT88" s="637"/>
      <c r="TNU88" s="637"/>
      <c r="TNV88" s="637"/>
      <c r="TNW88" s="637"/>
      <c r="TNX88" s="637"/>
      <c r="TNY88" s="637"/>
      <c r="TNZ88" s="637"/>
      <c r="TOA88" s="637"/>
      <c r="TOB88" s="637"/>
      <c r="TOC88" s="637"/>
      <c r="TOD88" s="637"/>
      <c r="TOE88" s="637"/>
      <c r="TOF88" s="637"/>
      <c r="TOG88" s="637"/>
      <c r="TOH88" s="637"/>
      <c r="TOI88" s="637"/>
      <c r="TOJ88" s="637"/>
      <c r="TOK88" s="637"/>
      <c r="TOL88" s="637"/>
      <c r="TOM88" s="637"/>
      <c r="TON88" s="637"/>
      <c r="TOO88" s="637"/>
      <c r="TOP88" s="637"/>
      <c r="TOQ88" s="637"/>
      <c r="TOR88" s="637"/>
      <c r="TOS88" s="637"/>
      <c r="TOT88" s="637"/>
      <c r="TOU88" s="637"/>
      <c r="TOV88" s="637"/>
      <c r="TOW88" s="637"/>
      <c r="TOX88" s="637"/>
      <c r="TOY88" s="637"/>
      <c r="TOZ88" s="637"/>
      <c r="TPA88" s="637"/>
      <c r="TPB88" s="637"/>
      <c r="TPC88" s="637"/>
      <c r="TPD88" s="637"/>
      <c r="TPE88" s="637"/>
      <c r="TPF88" s="637"/>
      <c r="TPG88" s="637"/>
      <c r="TPH88" s="637"/>
      <c r="TPI88" s="637"/>
      <c r="TPJ88" s="637"/>
      <c r="TPK88" s="637"/>
      <c r="TPL88" s="637"/>
      <c r="TPM88" s="637"/>
      <c r="TPN88" s="637"/>
      <c r="TPO88" s="637"/>
      <c r="TPP88" s="637"/>
      <c r="TPQ88" s="637"/>
      <c r="TPR88" s="637"/>
      <c r="TPS88" s="637"/>
      <c r="TPT88" s="637"/>
      <c r="TPU88" s="637"/>
      <c r="TPV88" s="637"/>
      <c r="TPW88" s="637"/>
      <c r="TPX88" s="637"/>
      <c r="TPY88" s="637"/>
      <c r="TPZ88" s="637"/>
      <c r="TQA88" s="637"/>
      <c r="TQB88" s="637"/>
      <c r="TQC88" s="637"/>
      <c r="TQD88" s="637"/>
      <c r="TQE88" s="637"/>
      <c r="TQF88" s="637"/>
      <c r="TQG88" s="637"/>
      <c r="TQH88" s="637"/>
      <c r="TQI88" s="637"/>
      <c r="TQJ88" s="637"/>
      <c r="TQK88" s="637"/>
      <c r="TQL88" s="637"/>
      <c r="TQM88" s="637"/>
      <c r="TQN88" s="637"/>
      <c r="TQO88" s="637"/>
      <c r="TQP88" s="637"/>
      <c r="TQQ88" s="637"/>
      <c r="TQR88" s="637"/>
      <c r="TQS88" s="637"/>
      <c r="TQT88" s="637"/>
      <c r="TQU88" s="637"/>
      <c r="TQV88" s="637"/>
      <c r="TQW88" s="637"/>
      <c r="TQX88" s="637"/>
      <c r="TQY88" s="637"/>
      <c r="TQZ88" s="637"/>
      <c r="TRA88" s="637"/>
      <c r="TRB88" s="637"/>
      <c r="TRC88" s="637"/>
      <c r="TRD88" s="637"/>
      <c r="TRE88" s="637"/>
      <c r="TRF88" s="637"/>
      <c r="TRG88" s="637"/>
      <c r="TRH88" s="637"/>
      <c r="TRI88" s="637"/>
      <c r="TRJ88" s="637"/>
      <c r="TRK88" s="637"/>
      <c r="TRL88" s="637"/>
      <c r="TRM88" s="637"/>
      <c r="TRN88" s="637"/>
      <c r="TRO88" s="637"/>
      <c r="TRP88" s="637"/>
      <c r="TRQ88" s="637"/>
      <c r="TRR88" s="637"/>
      <c r="TRS88" s="637"/>
      <c r="TRT88" s="637"/>
      <c r="TRU88" s="637"/>
      <c r="TRV88" s="637"/>
      <c r="TRW88" s="637"/>
      <c r="TRX88" s="637"/>
      <c r="TRY88" s="637"/>
      <c r="TRZ88" s="637"/>
      <c r="TSA88" s="637"/>
      <c r="TSB88" s="637"/>
      <c r="TSC88" s="637"/>
      <c r="TSD88" s="637"/>
      <c r="TSE88" s="637"/>
      <c r="TSF88" s="637"/>
      <c r="TSG88" s="637"/>
      <c r="TSH88" s="637"/>
      <c r="TSI88" s="637"/>
      <c r="TSJ88" s="637"/>
      <c r="TSK88" s="637"/>
      <c r="TSL88" s="637"/>
      <c r="TSM88" s="637"/>
      <c r="TSN88" s="637"/>
      <c r="TSO88" s="637"/>
      <c r="TSP88" s="637"/>
      <c r="TSQ88" s="637"/>
      <c r="TSR88" s="637"/>
      <c r="TSS88" s="637"/>
      <c r="TST88" s="637"/>
      <c r="TSU88" s="637"/>
      <c r="TSV88" s="637"/>
      <c r="TSW88" s="637"/>
      <c r="TSX88" s="637"/>
      <c r="TSY88" s="637"/>
      <c r="TSZ88" s="637"/>
      <c r="TTA88" s="637"/>
      <c r="TTB88" s="637"/>
      <c r="TTC88" s="637"/>
      <c r="TTD88" s="637"/>
      <c r="TTE88" s="637"/>
      <c r="TTF88" s="637"/>
      <c r="TTG88" s="637"/>
      <c r="TTH88" s="637"/>
      <c r="TTI88" s="637"/>
      <c r="TTJ88" s="637"/>
      <c r="TTK88" s="637"/>
      <c r="TTL88" s="637"/>
      <c r="TTM88" s="637"/>
      <c r="TTN88" s="637"/>
      <c r="TTO88" s="637"/>
      <c r="TTP88" s="637"/>
      <c r="TTQ88" s="637"/>
      <c r="TTR88" s="637"/>
      <c r="TTS88" s="637"/>
      <c r="TTT88" s="637"/>
      <c r="TTU88" s="637"/>
      <c r="TTV88" s="637"/>
      <c r="TTW88" s="637"/>
      <c r="TTX88" s="637"/>
      <c r="TTY88" s="637"/>
      <c r="TTZ88" s="637"/>
      <c r="TUA88" s="637"/>
      <c r="TUB88" s="637"/>
      <c r="TUC88" s="637"/>
      <c r="TUD88" s="637"/>
      <c r="TUE88" s="637"/>
      <c r="TUF88" s="637"/>
      <c r="TUG88" s="637"/>
      <c r="TUH88" s="637"/>
      <c r="TUI88" s="637"/>
      <c r="TUJ88" s="637"/>
      <c r="TUK88" s="637"/>
      <c r="TUL88" s="637"/>
      <c r="TUM88" s="637"/>
      <c r="TUN88" s="637"/>
      <c r="TUO88" s="637"/>
      <c r="TUP88" s="637"/>
      <c r="TUQ88" s="637"/>
      <c r="TUR88" s="637"/>
      <c r="TUS88" s="637"/>
      <c r="TUT88" s="637"/>
      <c r="TUU88" s="637"/>
      <c r="TUV88" s="637"/>
      <c r="TUW88" s="637"/>
      <c r="TUX88" s="637"/>
      <c r="TUY88" s="637"/>
      <c r="TUZ88" s="637"/>
      <c r="TVA88" s="637"/>
      <c r="TVB88" s="637"/>
      <c r="TVC88" s="637"/>
      <c r="TVD88" s="637"/>
      <c r="TVE88" s="637"/>
      <c r="TVF88" s="637"/>
      <c r="TVG88" s="637"/>
      <c r="TVH88" s="637"/>
      <c r="TVI88" s="637"/>
      <c r="TVJ88" s="637"/>
      <c r="TVK88" s="637"/>
      <c r="TVL88" s="637"/>
      <c r="TVM88" s="637"/>
      <c r="TVN88" s="637"/>
      <c r="TVO88" s="637"/>
      <c r="TVP88" s="637"/>
      <c r="TVQ88" s="637"/>
      <c r="TVR88" s="637"/>
      <c r="TVS88" s="637"/>
      <c r="TVT88" s="637"/>
      <c r="TVU88" s="637"/>
      <c r="TVV88" s="637"/>
      <c r="TVW88" s="637"/>
      <c r="TVX88" s="637"/>
      <c r="TVY88" s="637"/>
      <c r="TVZ88" s="637"/>
      <c r="TWA88" s="637"/>
      <c r="TWB88" s="637"/>
      <c r="TWC88" s="637"/>
      <c r="TWD88" s="637"/>
      <c r="TWE88" s="637"/>
      <c r="TWF88" s="637"/>
      <c r="TWG88" s="637"/>
      <c r="TWH88" s="637"/>
      <c r="TWI88" s="637"/>
      <c r="TWJ88" s="637"/>
      <c r="TWK88" s="637"/>
      <c r="TWL88" s="637"/>
      <c r="TWM88" s="637"/>
      <c r="TWN88" s="637"/>
      <c r="TWO88" s="637"/>
      <c r="TWP88" s="637"/>
      <c r="TWQ88" s="637"/>
      <c r="TWR88" s="637"/>
      <c r="TWS88" s="637"/>
      <c r="TWT88" s="637"/>
      <c r="TWU88" s="637"/>
      <c r="TWV88" s="637"/>
      <c r="TWW88" s="637"/>
      <c r="TWX88" s="637"/>
      <c r="TWY88" s="637"/>
      <c r="TWZ88" s="637"/>
      <c r="TXA88" s="637"/>
      <c r="TXB88" s="637"/>
      <c r="TXC88" s="637"/>
      <c r="TXD88" s="637"/>
      <c r="TXE88" s="637"/>
      <c r="TXF88" s="637"/>
      <c r="TXG88" s="637"/>
      <c r="TXH88" s="637"/>
      <c r="TXI88" s="637"/>
      <c r="TXJ88" s="637"/>
      <c r="TXK88" s="637"/>
      <c r="TXL88" s="637"/>
      <c r="TXM88" s="637"/>
      <c r="TXN88" s="637"/>
      <c r="TXO88" s="637"/>
      <c r="TXP88" s="637"/>
      <c r="TXQ88" s="637"/>
      <c r="TXR88" s="637"/>
      <c r="TXS88" s="637"/>
      <c r="TXT88" s="637"/>
      <c r="TXU88" s="637"/>
      <c r="TXV88" s="637"/>
      <c r="TXW88" s="637"/>
      <c r="TXX88" s="637"/>
      <c r="TXY88" s="637"/>
      <c r="TXZ88" s="637"/>
      <c r="TYA88" s="637"/>
      <c r="TYB88" s="637"/>
      <c r="TYC88" s="637"/>
      <c r="TYD88" s="637"/>
      <c r="TYE88" s="637"/>
      <c r="TYF88" s="637"/>
      <c r="TYG88" s="637"/>
      <c r="TYH88" s="637"/>
      <c r="TYI88" s="637"/>
      <c r="TYJ88" s="637"/>
      <c r="TYK88" s="637"/>
      <c r="TYL88" s="637"/>
      <c r="TYM88" s="637"/>
      <c r="TYN88" s="637"/>
      <c r="TYO88" s="637"/>
      <c r="TYP88" s="637"/>
      <c r="TYQ88" s="637"/>
      <c r="TYR88" s="637"/>
      <c r="TYS88" s="637"/>
      <c r="TYT88" s="637"/>
      <c r="TYU88" s="637"/>
      <c r="TYV88" s="637"/>
      <c r="TYW88" s="637"/>
      <c r="TYX88" s="637"/>
      <c r="TYY88" s="637"/>
      <c r="TYZ88" s="637"/>
      <c r="TZA88" s="637"/>
      <c r="TZB88" s="637"/>
      <c r="TZC88" s="637"/>
      <c r="TZD88" s="637"/>
      <c r="TZE88" s="637"/>
      <c r="TZF88" s="637"/>
      <c r="TZG88" s="637"/>
      <c r="TZH88" s="637"/>
      <c r="TZI88" s="637"/>
      <c r="TZJ88" s="637"/>
      <c r="TZK88" s="637"/>
      <c r="TZL88" s="637"/>
      <c r="TZM88" s="637"/>
      <c r="TZN88" s="637"/>
      <c r="TZO88" s="637"/>
      <c r="TZP88" s="637"/>
      <c r="TZQ88" s="637"/>
      <c r="TZR88" s="637"/>
      <c r="TZS88" s="637"/>
      <c r="TZT88" s="637"/>
      <c r="TZU88" s="637"/>
      <c r="TZV88" s="637"/>
      <c r="TZW88" s="637"/>
      <c r="TZX88" s="637"/>
      <c r="TZY88" s="637"/>
      <c r="TZZ88" s="637"/>
      <c r="UAA88" s="637"/>
      <c r="UAB88" s="637"/>
      <c r="UAC88" s="637"/>
      <c r="UAD88" s="637"/>
      <c r="UAE88" s="637"/>
      <c r="UAF88" s="637"/>
      <c r="UAG88" s="637"/>
      <c r="UAH88" s="637"/>
      <c r="UAI88" s="637"/>
      <c r="UAJ88" s="637"/>
      <c r="UAK88" s="637"/>
      <c r="UAL88" s="637"/>
      <c r="UAM88" s="637"/>
      <c r="UAN88" s="637"/>
      <c r="UAO88" s="637"/>
      <c r="UAP88" s="637"/>
      <c r="UAQ88" s="637"/>
      <c r="UAR88" s="637"/>
      <c r="UAS88" s="637"/>
      <c r="UAT88" s="637"/>
      <c r="UAU88" s="637"/>
      <c r="UAV88" s="637"/>
      <c r="UAW88" s="637"/>
      <c r="UAX88" s="637"/>
      <c r="UAY88" s="637"/>
      <c r="UAZ88" s="637"/>
      <c r="UBA88" s="637"/>
      <c r="UBB88" s="637"/>
      <c r="UBC88" s="637"/>
      <c r="UBD88" s="637"/>
      <c r="UBE88" s="637"/>
      <c r="UBF88" s="637"/>
      <c r="UBG88" s="637"/>
      <c r="UBH88" s="637"/>
      <c r="UBI88" s="637"/>
      <c r="UBJ88" s="637"/>
      <c r="UBK88" s="637"/>
      <c r="UBL88" s="637"/>
      <c r="UBM88" s="637"/>
      <c r="UBN88" s="637"/>
      <c r="UBO88" s="637"/>
      <c r="UBP88" s="637"/>
      <c r="UBQ88" s="637"/>
      <c r="UBR88" s="637"/>
      <c r="UBS88" s="637"/>
      <c r="UBT88" s="637"/>
      <c r="UBU88" s="637"/>
      <c r="UBV88" s="637"/>
      <c r="UBW88" s="637"/>
      <c r="UBX88" s="637"/>
      <c r="UBY88" s="637"/>
      <c r="UBZ88" s="637"/>
      <c r="UCA88" s="637"/>
      <c r="UCB88" s="637"/>
      <c r="UCC88" s="637"/>
      <c r="UCD88" s="637"/>
      <c r="UCE88" s="637"/>
      <c r="UCF88" s="637"/>
      <c r="UCG88" s="637"/>
      <c r="UCH88" s="637"/>
      <c r="UCI88" s="637"/>
      <c r="UCJ88" s="637"/>
      <c r="UCK88" s="637"/>
      <c r="UCL88" s="637"/>
      <c r="UCM88" s="637"/>
      <c r="UCN88" s="637"/>
      <c r="UCO88" s="637"/>
      <c r="UCP88" s="637"/>
      <c r="UCQ88" s="637"/>
      <c r="UCR88" s="637"/>
      <c r="UCS88" s="637"/>
      <c r="UCT88" s="637"/>
      <c r="UCU88" s="637"/>
      <c r="UCV88" s="637"/>
      <c r="UCW88" s="637"/>
      <c r="UCX88" s="637"/>
      <c r="UCY88" s="637"/>
      <c r="UCZ88" s="637"/>
      <c r="UDA88" s="637"/>
      <c r="UDB88" s="637"/>
      <c r="UDC88" s="637"/>
      <c r="UDD88" s="637"/>
      <c r="UDE88" s="637"/>
      <c r="UDF88" s="637"/>
      <c r="UDG88" s="637"/>
      <c r="UDH88" s="637"/>
      <c r="UDI88" s="637"/>
      <c r="UDJ88" s="637"/>
      <c r="UDK88" s="637"/>
      <c r="UDL88" s="637"/>
      <c r="UDM88" s="637"/>
      <c r="UDN88" s="637"/>
      <c r="UDO88" s="637"/>
      <c r="UDP88" s="637"/>
      <c r="UDQ88" s="637"/>
      <c r="UDR88" s="637"/>
      <c r="UDS88" s="637"/>
      <c r="UDT88" s="637"/>
      <c r="UDU88" s="637"/>
      <c r="UDV88" s="637"/>
      <c r="UDW88" s="637"/>
      <c r="UDX88" s="637"/>
      <c r="UDY88" s="637"/>
      <c r="UDZ88" s="637"/>
      <c r="UEA88" s="637"/>
      <c r="UEB88" s="637"/>
      <c r="UEC88" s="637"/>
      <c r="UED88" s="637"/>
      <c r="UEE88" s="637"/>
      <c r="UEF88" s="637"/>
      <c r="UEG88" s="637"/>
      <c r="UEH88" s="637"/>
      <c r="UEI88" s="637"/>
      <c r="UEJ88" s="637"/>
      <c r="UEK88" s="637"/>
      <c r="UEL88" s="637"/>
      <c r="UEM88" s="637"/>
      <c r="UEN88" s="637"/>
      <c r="UEO88" s="637"/>
      <c r="UEP88" s="637"/>
      <c r="UEQ88" s="637"/>
      <c r="UER88" s="637"/>
      <c r="UES88" s="637"/>
      <c r="UET88" s="637"/>
      <c r="UEU88" s="637"/>
      <c r="UEV88" s="637"/>
      <c r="UEW88" s="637"/>
      <c r="UEX88" s="637"/>
      <c r="UEY88" s="637"/>
      <c r="UEZ88" s="637"/>
      <c r="UFA88" s="637"/>
      <c r="UFB88" s="637"/>
      <c r="UFC88" s="637"/>
      <c r="UFD88" s="637"/>
      <c r="UFE88" s="637"/>
      <c r="UFF88" s="637"/>
      <c r="UFG88" s="637"/>
      <c r="UFH88" s="637"/>
      <c r="UFI88" s="637"/>
      <c r="UFJ88" s="637"/>
      <c r="UFK88" s="637"/>
      <c r="UFL88" s="637"/>
      <c r="UFM88" s="637"/>
      <c r="UFN88" s="637"/>
      <c r="UFO88" s="637"/>
      <c r="UFP88" s="637"/>
      <c r="UFQ88" s="637"/>
      <c r="UFR88" s="637"/>
      <c r="UFS88" s="637"/>
      <c r="UFT88" s="637"/>
      <c r="UFU88" s="637"/>
      <c r="UFV88" s="637"/>
      <c r="UFW88" s="637"/>
      <c r="UFX88" s="637"/>
      <c r="UFY88" s="637"/>
      <c r="UFZ88" s="637"/>
      <c r="UGA88" s="637"/>
      <c r="UGB88" s="637"/>
      <c r="UGC88" s="637"/>
      <c r="UGD88" s="637"/>
      <c r="UGE88" s="637"/>
      <c r="UGF88" s="637"/>
      <c r="UGG88" s="637"/>
      <c r="UGH88" s="637"/>
      <c r="UGI88" s="637"/>
      <c r="UGJ88" s="637"/>
      <c r="UGK88" s="637"/>
      <c r="UGL88" s="637"/>
      <c r="UGM88" s="637"/>
      <c r="UGN88" s="637"/>
      <c r="UGO88" s="637"/>
      <c r="UGP88" s="637"/>
      <c r="UGQ88" s="637"/>
      <c r="UGR88" s="637"/>
      <c r="UGS88" s="637"/>
      <c r="UGT88" s="637"/>
      <c r="UGU88" s="637"/>
      <c r="UGV88" s="637"/>
      <c r="UGW88" s="637"/>
      <c r="UGX88" s="637"/>
      <c r="UGY88" s="637"/>
      <c r="UGZ88" s="637"/>
      <c r="UHA88" s="637"/>
      <c r="UHB88" s="637"/>
      <c r="UHC88" s="637"/>
      <c r="UHD88" s="637"/>
      <c r="UHE88" s="637"/>
      <c r="UHF88" s="637"/>
      <c r="UHG88" s="637"/>
      <c r="UHH88" s="637"/>
      <c r="UHI88" s="637"/>
      <c r="UHJ88" s="637"/>
      <c r="UHK88" s="637"/>
      <c r="UHL88" s="637"/>
      <c r="UHM88" s="637"/>
      <c r="UHN88" s="637"/>
      <c r="UHO88" s="637"/>
      <c r="UHP88" s="637"/>
      <c r="UHQ88" s="637"/>
      <c r="UHR88" s="637"/>
      <c r="UHS88" s="637"/>
      <c r="UHT88" s="637"/>
      <c r="UHU88" s="637"/>
      <c r="UHV88" s="637"/>
      <c r="UHW88" s="637"/>
      <c r="UHX88" s="637"/>
      <c r="UHY88" s="637"/>
      <c r="UHZ88" s="637"/>
      <c r="UIA88" s="637"/>
      <c r="UIB88" s="637"/>
      <c r="UIC88" s="637"/>
      <c r="UID88" s="637"/>
      <c r="UIE88" s="637"/>
      <c r="UIF88" s="637"/>
      <c r="UIG88" s="637"/>
      <c r="UIH88" s="637"/>
      <c r="UII88" s="637"/>
      <c r="UIJ88" s="637"/>
      <c r="UIK88" s="637"/>
      <c r="UIL88" s="637"/>
      <c r="UIM88" s="637"/>
      <c r="UIN88" s="637"/>
      <c r="UIO88" s="637"/>
      <c r="UIP88" s="637"/>
      <c r="UIQ88" s="637"/>
      <c r="UIR88" s="637"/>
      <c r="UIS88" s="637"/>
      <c r="UIT88" s="637"/>
      <c r="UIU88" s="637"/>
      <c r="UIV88" s="637"/>
      <c r="UIW88" s="637"/>
      <c r="UIX88" s="637"/>
      <c r="UIY88" s="637"/>
      <c r="UIZ88" s="637"/>
      <c r="UJA88" s="637"/>
      <c r="UJB88" s="637"/>
      <c r="UJC88" s="637"/>
      <c r="UJD88" s="637"/>
      <c r="UJE88" s="637"/>
      <c r="UJF88" s="637"/>
      <c r="UJG88" s="637"/>
      <c r="UJH88" s="637"/>
      <c r="UJI88" s="637"/>
      <c r="UJJ88" s="637"/>
      <c r="UJK88" s="637"/>
      <c r="UJL88" s="637"/>
      <c r="UJM88" s="637"/>
      <c r="UJN88" s="637"/>
      <c r="UJO88" s="637"/>
      <c r="UJP88" s="637"/>
      <c r="UJQ88" s="637"/>
      <c r="UJR88" s="637"/>
      <c r="UJS88" s="637"/>
      <c r="UJT88" s="637"/>
      <c r="UJU88" s="637"/>
      <c r="UJV88" s="637"/>
      <c r="UJW88" s="637"/>
      <c r="UJX88" s="637"/>
      <c r="UJY88" s="637"/>
      <c r="UJZ88" s="637"/>
      <c r="UKA88" s="637"/>
      <c r="UKB88" s="637"/>
      <c r="UKC88" s="637"/>
      <c r="UKD88" s="637"/>
      <c r="UKE88" s="637"/>
      <c r="UKF88" s="637"/>
      <c r="UKG88" s="637"/>
      <c r="UKH88" s="637"/>
      <c r="UKI88" s="637"/>
      <c r="UKJ88" s="637"/>
      <c r="UKK88" s="637"/>
      <c r="UKL88" s="637"/>
      <c r="UKM88" s="637"/>
      <c r="UKN88" s="637"/>
      <c r="UKO88" s="637"/>
      <c r="UKP88" s="637"/>
      <c r="UKQ88" s="637"/>
      <c r="UKR88" s="637"/>
      <c r="UKS88" s="637"/>
      <c r="UKT88" s="637"/>
      <c r="UKU88" s="637"/>
      <c r="UKV88" s="637"/>
      <c r="UKW88" s="637"/>
      <c r="UKX88" s="637"/>
      <c r="UKY88" s="637"/>
      <c r="UKZ88" s="637"/>
      <c r="ULA88" s="637"/>
      <c r="ULB88" s="637"/>
      <c r="ULC88" s="637"/>
      <c r="ULD88" s="637"/>
      <c r="ULE88" s="637"/>
      <c r="ULF88" s="637"/>
      <c r="ULG88" s="637"/>
      <c r="ULH88" s="637"/>
      <c r="ULI88" s="637"/>
      <c r="ULJ88" s="637"/>
      <c r="ULK88" s="637"/>
      <c r="ULL88" s="637"/>
      <c r="ULM88" s="637"/>
      <c r="ULN88" s="637"/>
      <c r="ULO88" s="637"/>
      <c r="ULP88" s="637"/>
      <c r="ULQ88" s="637"/>
      <c r="ULR88" s="637"/>
      <c r="ULS88" s="637"/>
      <c r="ULT88" s="637"/>
      <c r="ULU88" s="637"/>
      <c r="ULV88" s="637"/>
      <c r="ULW88" s="637"/>
      <c r="ULX88" s="637"/>
      <c r="ULY88" s="637"/>
      <c r="ULZ88" s="637"/>
      <c r="UMA88" s="637"/>
      <c r="UMB88" s="637"/>
      <c r="UMC88" s="637"/>
      <c r="UMD88" s="637"/>
      <c r="UME88" s="637"/>
      <c r="UMF88" s="637"/>
      <c r="UMG88" s="637"/>
      <c r="UMH88" s="637"/>
      <c r="UMI88" s="637"/>
      <c r="UMJ88" s="637"/>
      <c r="UMK88" s="637"/>
      <c r="UML88" s="637"/>
      <c r="UMM88" s="637"/>
      <c r="UMN88" s="637"/>
      <c r="UMO88" s="637"/>
      <c r="UMP88" s="637"/>
      <c r="UMQ88" s="637"/>
      <c r="UMR88" s="637"/>
      <c r="UMS88" s="637"/>
      <c r="UMT88" s="637"/>
      <c r="UMU88" s="637"/>
      <c r="UMV88" s="637"/>
      <c r="UMW88" s="637"/>
      <c r="UMX88" s="637"/>
      <c r="UMY88" s="637"/>
      <c r="UMZ88" s="637"/>
      <c r="UNA88" s="637"/>
      <c r="UNB88" s="637"/>
      <c r="UNC88" s="637"/>
      <c r="UND88" s="637"/>
      <c r="UNE88" s="637"/>
      <c r="UNF88" s="637"/>
      <c r="UNG88" s="637"/>
      <c r="UNH88" s="637"/>
      <c r="UNI88" s="637"/>
      <c r="UNJ88" s="637"/>
      <c r="UNK88" s="637"/>
      <c r="UNL88" s="637"/>
      <c r="UNM88" s="637"/>
      <c r="UNN88" s="637"/>
      <c r="UNO88" s="637"/>
      <c r="UNP88" s="637"/>
      <c r="UNQ88" s="637"/>
      <c r="UNR88" s="637"/>
      <c r="UNS88" s="637"/>
      <c r="UNT88" s="637"/>
      <c r="UNU88" s="637"/>
      <c r="UNV88" s="637"/>
      <c r="UNW88" s="637"/>
      <c r="UNX88" s="637"/>
      <c r="UNY88" s="637"/>
      <c r="UNZ88" s="637"/>
      <c r="UOA88" s="637"/>
      <c r="UOB88" s="637"/>
      <c r="UOC88" s="637"/>
      <c r="UOD88" s="637"/>
      <c r="UOE88" s="637"/>
      <c r="UOF88" s="637"/>
      <c r="UOG88" s="637"/>
      <c r="UOH88" s="637"/>
      <c r="UOI88" s="637"/>
      <c r="UOJ88" s="637"/>
      <c r="UOK88" s="637"/>
      <c r="UOL88" s="637"/>
      <c r="UOM88" s="637"/>
      <c r="UON88" s="637"/>
      <c r="UOO88" s="637"/>
      <c r="UOP88" s="637"/>
      <c r="UOQ88" s="637"/>
      <c r="UOR88" s="637"/>
      <c r="UOS88" s="637"/>
      <c r="UOT88" s="637"/>
      <c r="UOU88" s="637"/>
      <c r="UOV88" s="637"/>
      <c r="UOW88" s="637"/>
      <c r="UOX88" s="637"/>
      <c r="UOY88" s="637"/>
      <c r="UOZ88" s="637"/>
      <c r="UPA88" s="637"/>
      <c r="UPB88" s="637"/>
      <c r="UPC88" s="637"/>
      <c r="UPD88" s="637"/>
      <c r="UPE88" s="637"/>
      <c r="UPF88" s="637"/>
      <c r="UPG88" s="637"/>
      <c r="UPH88" s="637"/>
      <c r="UPI88" s="637"/>
      <c r="UPJ88" s="637"/>
      <c r="UPK88" s="637"/>
      <c r="UPL88" s="637"/>
      <c r="UPM88" s="637"/>
      <c r="UPN88" s="637"/>
      <c r="UPO88" s="637"/>
      <c r="UPP88" s="637"/>
      <c r="UPQ88" s="637"/>
      <c r="UPR88" s="637"/>
      <c r="UPS88" s="637"/>
      <c r="UPT88" s="637"/>
      <c r="UPU88" s="637"/>
      <c r="UPV88" s="637"/>
      <c r="UPW88" s="637"/>
      <c r="UPX88" s="637"/>
      <c r="UPY88" s="637"/>
      <c r="UPZ88" s="637"/>
      <c r="UQA88" s="637"/>
      <c r="UQB88" s="637"/>
      <c r="UQC88" s="637"/>
      <c r="UQD88" s="637"/>
      <c r="UQE88" s="637"/>
      <c r="UQF88" s="637"/>
      <c r="UQG88" s="637"/>
      <c r="UQH88" s="637"/>
      <c r="UQI88" s="637"/>
      <c r="UQJ88" s="637"/>
      <c r="UQK88" s="637"/>
      <c r="UQL88" s="637"/>
      <c r="UQM88" s="637"/>
      <c r="UQN88" s="637"/>
      <c r="UQO88" s="637"/>
      <c r="UQP88" s="637"/>
      <c r="UQQ88" s="637"/>
      <c r="UQR88" s="637"/>
      <c r="UQS88" s="637"/>
      <c r="UQT88" s="637"/>
      <c r="UQU88" s="637"/>
      <c r="UQV88" s="637"/>
      <c r="UQW88" s="637"/>
      <c r="UQX88" s="637"/>
      <c r="UQY88" s="637"/>
      <c r="UQZ88" s="637"/>
      <c r="URA88" s="637"/>
      <c r="URB88" s="637"/>
      <c r="URC88" s="637"/>
      <c r="URD88" s="637"/>
      <c r="URE88" s="637"/>
      <c r="URF88" s="637"/>
      <c r="URG88" s="637"/>
      <c r="URH88" s="637"/>
      <c r="URI88" s="637"/>
      <c r="URJ88" s="637"/>
      <c r="URK88" s="637"/>
      <c r="URL88" s="637"/>
      <c r="URM88" s="637"/>
      <c r="URN88" s="637"/>
      <c r="URO88" s="637"/>
      <c r="URP88" s="637"/>
      <c r="URQ88" s="637"/>
      <c r="URR88" s="637"/>
      <c r="URS88" s="637"/>
      <c r="URT88" s="637"/>
      <c r="URU88" s="637"/>
      <c r="URV88" s="637"/>
      <c r="URW88" s="637"/>
      <c r="URX88" s="637"/>
      <c r="URY88" s="637"/>
      <c r="URZ88" s="637"/>
      <c r="USA88" s="637"/>
      <c r="USB88" s="637"/>
      <c r="USC88" s="637"/>
      <c r="USD88" s="637"/>
      <c r="USE88" s="637"/>
      <c r="USF88" s="637"/>
      <c r="USG88" s="637"/>
      <c r="USH88" s="637"/>
      <c r="USI88" s="637"/>
      <c r="USJ88" s="637"/>
      <c r="USK88" s="637"/>
      <c r="USL88" s="637"/>
      <c r="USM88" s="637"/>
      <c r="USN88" s="637"/>
      <c r="USO88" s="637"/>
      <c r="USP88" s="637"/>
      <c r="USQ88" s="637"/>
      <c r="USR88" s="637"/>
      <c r="USS88" s="637"/>
      <c r="UST88" s="637"/>
      <c r="USU88" s="637"/>
      <c r="USV88" s="637"/>
      <c r="USW88" s="637"/>
      <c r="USX88" s="637"/>
      <c r="USY88" s="637"/>
      <c r="USZ88" s="637"/>
      <c r="UTA88" s="637"/>
      <c r="UTB88" s="637"/>
      <c r="UTC88" s="637"/>
      <c r="UTD88" s="637"/>
      <c r="UTE88" s="637"/>
      <c r="UTF88" s="637"/>
      <c r="UTG88" s="637"/>
      <c r="UTH88" s="637"/>
      <c r="UTI88" s="637"/>
      <c r="UTJ88" s="637"/>
      <c r="UTK88" s="637"/>
      <c r="UTL88" s="637"/>
      <c r="UTM88" s="637"/>
      <c r="UTN88" s="637"/>
      <c r="UTO88" s="637"/>
      <c r="UTP88" s="637"/>
      <c r="UTQ88" s="637"/>
      <c r="UTR88" s="637"/>
      <c r="UTS88" s="637"/>
      <c r="UTT88" s="637"/>
      <c r="UTU88" s="637"/>
      <c r="UTV88" s="637"/>
      <c r="UTW88" s="637"/>
      <c r="UTX88" s="637"/>
      <c r="UTY88" s="637"/>
      <c r="UTZ88" s="637"/>
      <c r="UUA88" s="637"/>
      <c r="UUB88" s="637"/>
      <c r="UUC88" s="637"/>
      <c r="UUD88" s="637"/>
      <c r="UUE88" s="637"/>
      <c r="UUF88" s="637"/>
      <c r="UUG88" s="637"/>
      <c r="UUH88" s="637"/>
      <c r="UUI88" s="637"/>
      <c r="UUJ88" s="637"/>
      <c r="UUK88" s="637"/>
      <c r="UUL88" s="637"/>
      <c r="UUM88" s="637"/>
      <c r="UUN88" s="637"/>
      <c r="UUO88" s="637"/>
      <c r="UUP88" s="637"/>
      <c r="UUQ88" s="637"/>
      <c r="UUR88" s="637"/>
      <c r="UUS88" s="637"/>
      <c r="UUT88" s="637"/>
      <c r="UUU88" s="637"/>
      <c r="UUV88" s="637"/>
      <c r="UUW88" s="637"/>
      <c r="UUX88" s="637"/>
      <c r="UUY88" s="637"/>
      <c r="UUZ88" s="637"/>
      <c r="UVA88" s="637"/>
      <c r="UVB88" s="637"/>
      <c r="UVC88" s="637"/>
      <c r="UVD88" s="637"/>
      <c r="UVE88" s="637"/>
      <c r="UVF88" s="637"/>
      <c r="UVG88" s="637"/>
      <c r="UVH88" s="637"/>
      <c r="UVI88" s="637"/>
      <c r="UVJ88" s="637"/>
      <c r="UVK88" s="637"/>
      <c r="UVL88" s="637"/>
      <c r="UVM88" s="637"/>
      <c r="UVN88" s="637"/>
      <c r="UVO88" s="637"/>
      <c r="UVP88" s="637"/>
      <c r="UVQ88" s="637"/>
      <c r="UVR88" s="637"/>
      <c r="UVS88" s="637"/>
      <c r="UVT88" s="637"/>
      <c r="UVU88" s="637"/>
      <c r="UVV88" s="637"/>
      <c r="UVW88" s="637"/>
      <c r="UVX88" s="637"/>
      <c r="UVY88" s="637"/>
      <c r="UVZ88" s="637"/>
      <c r="UWA88" s="637"/>
      <c r="UWB88" s="637"/>
      <c r="UWC88" s="637"/>
      <c r="UWD88" s="637"/>
      <c r="UWE88" s="637"/>
      <c r="UWF88" s="637"/>
      <c r="UWG88" s="637"/>
      <c r="UWH88" s="637"/>
      <c r="UWI88" s="637"/>
      <c r="UWJ88" s="637"/>
      <c r="UWK88" s="637"/>
      <c r="UWL88" s="637"/>
      <c r="UWM88" s="637"/>
      <c r="UWN88" s="637"/>
      <c r="UWO88" s="637"/>
      <c r="UWP88" s="637"/>
      <c r="UWQ88" s="637"/>
      <c r="UWR88" s="637"/>
      <c r="UWS88" s="637"/>
      <c r="UWT88" s="637"/>
      <c r="UWU88" s="637"/>
      <c r="UWV88" s="637"/>
      <c r="UWW88" s="637"/>
      <c r="UWX88" s="637"/>
      <c r="UWY88" s="637"/>
      <c r="UWZ88" s="637"/>
      <c r="UXA88" s="637"/>
      <c r="UXB88" s="637"/>
      <c r="UXC88" s="637"/>
      <c r="UXD88" s="637"/>
      <c r="UXE88" s="637"/>
      <c r="UXF88" s="637"/>
      <c r="UXG88" s="637"/>
      <c r="UXH88" s="637"/>
      <c r="UXI88" s="637"/>
      <c r="UXJ88" s="637"/>
      <c r="UXK88" s="637"/>
      <c r="UXL88" s="637"/>
      <c r="UXM88" s="637"/>
      <c r="UXN88" s="637"/>
      <c r="UXO88" s="637"/>
      <c r="UXP88" s="637"/>
      <c r="UXQ88" s="637"/>
      <c r="UXR88" s="637"/>
      <c r="UXS88" s="637"/>
      <c r="UXT88" s="637"/>
      <c r="UXU88" s="637"/>
      <c r="UXV88" s="637"/>
      <c r="UXW88" s="637"/>
      <c r="UXX88" s="637"/>
      <c r="UXY88" s="637"/>
      <c r="UXZ88" s="637"/>
      <c r="UYA88" s="637"/>
      <c r="UYB88" s="637"/>
      <c r="UYC88" s="637"/>
      <c r="UYD88" s="637"/>
      <c r="UYE88" s="637"/>
      <c r="UYF88" s="637"/>
      <c r="UYG88" s="637"/>
      <c r="UYH88" s="637"/>
      <c r="UYI88" s="637"/>
      <c r="UYJ88" s="637"/>
      <c r="UYK88" s="637"/>
      <c r="UYL88" s="637"/>
      <c r="UYM88" s="637"/>
      <c r="UYN88" s="637"/>
      <c r="UYO88" s="637"/>
      <c r="UYP88" s="637"/>
      <c r="UYQ88" s="637"/>
      <c r="UYR88" s="637"/>
      <c r="UYS88" s="637"/>
      <c r="UYT88" s="637"/>
      <c r="UYU88" s="637"/>
      <c r="UYV88" s="637"/>
      <c r="UYW88" s="637"/>
      <c r="UYX88" s="637"/>
      <c r="UYY88" s="637"/>
      <c r="UYZ88" s="637"/>
      <c r="UZA88" s="637"/>
      <c r="UZB88" s="637"/>
      <c r="UZC88" s="637"/>
      <c r="UZD88" s="637"/>
      <c r="UZE88" s="637"/>
      <c r="UZF88" s="637"/>
      <c r="UZG88" s="637"/>
      <c r="UZH88" s="637"/>
      <c r="UZI88" s="637"/>
      <c r="UZJ88" s="637"/>
      <c r="UZK88" s="637"/>
      <c r="UZL88" s="637"/>
      <c r="UZM88" s="637"/>
      <c r="UZN88" s="637"/>
      <c r="UZO88" s="637"/>
      <c r="UZP88" s="637"/>
      <c r="UZQ88" s="637"/>
      <c r="UZR88" s="637"/>
      <c r="UZS88" s="637"/>
      <c r="UZT88" s="637"/>
      <c r="UZU88" s="637"/>
      <c r="UZV88" s="637"/>
      <c r="UZW88" s="637"/>
      <c r="UZX88" s="637"/>
      <c r="UZY88" s="637"/>
      <c r="UZZ88" s="637"/>
      <c r="VAA88" s="637"/>
      <c r="VAB88" s="637"/>
      <c r="VAC88" s="637"/>
      <c r="VAD88" s="637"/>
      <c r="VAE88" s="637"/>
      <c r="VAF88" s="637"/>
      <c r="VAG88" s="637"/>
      <c r="VAH88" s="637"/>
      <c r="VAI88" s="637"/>
      <c r="VAJ88" s="637"/>
      <c r="VAK88" s="637"/>
      <c r="VAL88" s="637"/>
      <c r="VAM88" s="637"/>
      <c r="VAN88" s="637"/>
      <c r="VAO88" s="637"/>
      <c r="VAP88" s="637"/>
      <c r="VAQ88" s="637"/>
      <c r="VAR88" s="637"/>
      <c r="VAS88" s="637"/>
      <c r="VAT88" s="637"/>
      <c r="VAU88" s="637"/>
      <c r="VAV88" s="637"/>
      <c r="VAW88" s="637"/>
      <c r="VAX88" s="637"/>
      <c r="VAY88" s="637"/>
      <c r="VAZ88" s="637"/>
      <c r="VBA88" s="637"/>
      <c r="VBB88" s="637"/>
      <c r="VBC88" s="637"/>
      <c r="VBD88" s="637"/>
      <c r="VBE88" s="637"/>
      <c r="VBF88" s="637"/>
      <c r="VBG88" s="637"/>
      <c r="VBH88" s="637"/>
      <c r="VBI88" s="637"/>
      <c r="VBJ88" s="637"/>
      <c r="VBK88" s="637"/>
      <c r="VBL88" s="637"/>
      <c r="VBM88" s="637"/>
      <c r="VBN88" s="637"/>
      <c r="VBO88" s="637"/>
      <c r="VBP88" s="637"/>
      <c r="VBQ88" s="637"/>
      <c r="VBR88" s="637"/>
      <c r="VBS88" s="637"/>
      <c r="VBT88" s="637"/>
      <c r="VBU88" s="637"/>
      <c r="VBV88" s="637"/>
      <c r="VBW88" s="637"/>
      <c r="VBX88" s="637"/>
      <c r="VBY88" s="637"/>
      <c r="VBZ88" s="637"/>
      <c r="VCA88" s="637"/>
      <c r="VCB88" s="637"/>
      <c r="VCC88" s="637"/>
      <c r="VCD88" s="637"/>
      <c r="VCE88" s="637"/>
      <c r="VCF88" s="637"/>
      <c r="VCG88" s="637"/>
      <c r="VCH88" s="637"/>
      <c r="VCI88" s="637"/>
      <c r="VCJ88" s="637"/>
      <c r="VCK88" s="637"/>
      <c r="VCL88" s="637"/>
      <c r="VCM88" s="637"/>
      <c r="VCN88" s="637"/>
      <c r="VCO88" s="637"/>
      <c r="VCP88" s="637"/>
      <c r="VCQ88" s="637"/>
      <c r="VCR88" s="637"/>
      <c r="VCS88" s="637"/>
      <c r="VCT88" s="637"/>
      <c r="VCU88" s="637"/>
      <c r="VCV88" s="637"/>
      <c r="VCW88" s="637"/>
      <c r="VCX88" s="637"/>
      <c r="VCY88" s="637"/>
      <c r="VCZ88" s="637"/>
      <c r="VDA88" s="637"/>
      <c r="VDB88" s="637"/>
      <c r="VDC88" s="637"/>
      <c r="VDD88" s="637"/>
      <c r="VDE88" s="637"/>
      <c r="VDF88" s="637"/>
      <c r="VDG88" s="637"/>
      <c r="VDH88" s="637"/>
      <c r="VDI88" s="637"/>
      <c r="VDJ88" s="637"/>
      <c r="VDK88" s="637"/>
      <c r="VDL88" s="637"/>
      <c r="VDM88" s="637"/>
      <c r="VDN88" s="637"/>
      <c r="VDO88" s="637"/>
      <c r="VDP88" s="637"/>
      <c r="VDQ88" s="637"/>
      <c r="VDR88" s="637"/>
      <c r="VDS88" s="637"/>
      <c r="VDT88" s="637"/>
      <c r="VDU88" s="637"/>
      <c r="VDV88" s="637"/>
      <c r="VDW88" s="637"/>
      <c r="VDX88" s="637"/>
      <c r="VDY88" s="637"/>
      <c r="VDZ88" s="637"/>
      <c r="VEA88" s="637"/>
      <c r="VEB88" s="637"/>
      <c r="VEC88" s="637"/>
      <c r="VED88" s="637"/>
      <c r="VEE88" s="637"/>
      <c r="VEF88" s="637"/>
      <c r="VEG88" s="637"/>
      <c r="VEH88" s="637"/>
      <c r="VEI88" s="637"/>
      <c r="VEJ88" s="637"/>
      <c r="VEK88" s="637"/>
      <c r="VEL88" s="637"/>
      <c r="VEM88" s="637"/>
      <c r="VEN88" s="637"/>
      <c r="VEO88" s="637"/>
      <c r="VEP88" s="637"/>
      <c r="VEQ88" s="637"/>
      <c r="VER88" s="637"/>
      <c r="VES88" s="637"/>
      <c r="VET88" s="637"/>
      <c r="VEU88" s="637"/>
      <c r="VEV88" s="637"/>
      <c r="VEW88" s="637"/>
      <c r="VEX88" s="637"/>
      <c r="VEY88" s="637"/>
      <c r="VEZ88" s="637"/>
      <c r="VFA88" s="637"/>
      <c r="VFB88" s="637"/>
      <c r="VFC88" s="637"/>
      <c r="VFD88" s="637"/>
      <c r="VFE88" s="637"/>
      <c r="VFF88" s="637"/>
      <c r="VFG88" s="637"/>
      <c r="VFH88" s="637"/>
      <c r="VFI88" s="637"/>
      <c r="VFJ88" s="637"/>
      <c r="VFK88" s="637"/>
      <c r="VFL88" s="637"/>
      <c r="VFM88" s="637"/>
      <c r="VFN88" s="637"/>
      <c r="VFO88" s="637"/>
      <c r="VFP88" s="637"/>
      <c r="VFQ88" s="637"/>
      <c r="VFR88" s="637"/>
      <c r="VFS88" s="637"/>
      <c r="VFT88" s="637"/>
      <c r="VFU88" s="637"/>
      <c r="VFV88" s="637"/>
      <c r="VFW88" s="637"/>
      <c r="VFX88" s="637"/>
      <c r="VFY88" s="637"/>
      <c r="VFZ88" s="637"/>
      <c r="VGA88" s="637"/>
      <c r="VGB88" s="637"/>
      <c r="VGC88" s="637"/>
      <c r="VGD88" s="637"/>
      <c r="VGE88" s="637"/>
      <c r="VGF88" s="637"/>
      <c r="VGG88" s="637"/>
      <c r="VGH88" s="637"/>
      <c r="VGI88" s="637"/>
      <c r="VGJ88" s="637"/>
      <c r="VGK88" s="637"/>
      <c r="VGL88" s="637"/>
      <c r="VGM88" s="637"/>
      <c r="VGN88" s="637"/>
      <c r="VGO88" s="637"/>
      <c r="VGP88" s="637"/>
      <c r="VGQ88" s="637"/>
      <c r="VGR88" s="637"/>
      <c r="VGS88" s="637"/>
      <c r="VGT88" s="637"/>
      <c r="VGU88" s="637"/>
      <c r="VGV88" s="637"/>
      <c r="VGW88" s="637"/>
      <c r="VGX88" s="637"/>
      <c r="VGY88" s="637"/>
      <c r="VGZ88" s="637"/>
      <c r="VHA88" s="637"/>
      <c r="VHB88" s="637"/>
      <c r="VHC88" s="637"/>
      <c r="VHD88" s="637"/>
      <c r="VHE88" s="637"/>
      <c r="VHF88" s="637"/>
      <c r="VHG88" s="637"/>
      <c r="VHH88" s="637"/>
      <c r="VHI88" s="637"/>
      <c r="VHJ88" s="637"/>
      <c r="VHK88" s="637"/>
      <c r="VHL88" s="637"/>
      <c r="VHM88" s="637"/>
      <c r="VHN88" s="637"/>
      <c r="VHO88" s="637"/>
      <c r="VHP88" s="637"/>
      <c r="VHQ88" s="637"/>
      <c r="VHR88" s="637"/>
      <c r="VHS88" s="637"/>
      <c r="VHT88" s="637"/>
      <c r="VHU88" s="637"/>
      <c r="VHV88" s="637"/>
      <c r="VHW88" s="637"/>
      <c r="VHX88" s="637"/>
      <c r="VHY88" s="637"/>
      <c r="VHZ88" s="637"/>
      <c r="VIA88" s="637"/>
      <c r="VIB88" s="637"/>
      <c r="VIC88" s="637"/>
      <c r="VID88" s="637"/>
      <c r="VIE88" s="637"/>
      <c r="VIF88" s="637"/>
      <c r="VIG88" s="637"/>
      <c r="VIH88" s="637"/>
      <c r="VII88" s="637"/>
      <c r="VIJ88" s="637"/>
      <c r="VIK88" s="637"/>
      <c r="VIL88" s="637"/>
      <c r="VIM88" s="637"/>
      <c r="VIN88" s="637"/>
      <c r="VIO88" s="637"/>
      <c r="VIP88" s="637"/>
      <c r="VIQ88" s="637"/>
      <c r="VIR88" s="637"/>
      <c r="VIS88" s="637"/>
      <c r="VIT88" s="637"/>
      <c r="VIU88" s="637"/>
      <c r="VIV88" s="637"/>
      <c r="VIW88" s="637"/>
      <c r="VIX88" s="637"/>
      <c r="VIY88" s="637"/>
      <c r="VIZ88" s="637"/>
      <c r="VJA88" s="637"/>
      <c r="VJB88" s="637"/>
      <c r="VJC88" s="637"/>
      <c r="VJD88" s="637"/>
      <c r="VJE88" s="637"/>
      <c r="VJF88" s="637"/>
      <c r="VJG88" s="637"/>
      <c r="VJH88" s="637"/>
      <c r="VJI88" s="637"/>
      <c r="VJJ88" s="637"/>
      <c r="VJK88" s="637"/>
      <c r="VJL88" s="637"/>
      <c r="VJM88" s="637"/>
      <c r="VJN88" s="637"/>
      <c r="VJO88" s="637"/>
      <c r="VJP88" s="637"/>
      <c r="VJQ88" s="637"/>
      <c r="VJR88" s="637"/>
      <c r="VJS88" s="637"/>
      <c r="VJT88" s="637"/>
      <c r="VJU88" s="637"/>
      <c r="VJV88" s="637"/>
      <c r="VJW88" s="637"/>
      <c r="VJX88" s="637"/>
      <c r="VJY88" s="637"/>
      <c r="VJZ88" s="637"/>
      <c r="VKA88" s="637"/>
      <c r="VKB88" s="637"/>
      <c r="VKC88" s="637"/>
      <c r="VKD88" s="637"/>
      <c r="VKE88" s="637"/>
      <c r="VKF88" s="637"/>
      <c r="VKG88" s="637"/>
      <c r="VKH88" s="637"/>
      <c r="VKI88" s="637"/>
      <c r="VKJ88" s="637"/>
      <c r="VKK88" s="637"/>
      <c r="VKL88" s="637"/>
      <c r="VKM88" s="637"/>
      <c r="VKN88" s="637"/>
      <c r="VKO88" s="637"/>
      <c r="VKP88" s="637"/>
      <c r="VKQ88" s="637"/>
      <c r="VKR88" s="637"/>
      <c r="VKS88" s="637"/>
      <c r="VKT88" s="637"/>
      <c r="VKU88" s="637"/>
      <c r="VKV88" s="637"/>
      <c r="VKW88" s="637"/>
      <c r="VKX88" s="637"/>
      <c r="VKY88" s="637"/>
      <c r="VKZ88" s="637"/>
      <c r="VLA88" s="637"/>
      <c r="VLB88" s="637"/>
      <c r="VLC88" s="637"/>
      <c r="VLD88" s="637"/>
      <c r="VLE88" s="637"/>
      <c r="VLF88" s="637"/>
      <c r="VLG88" s="637"/>
      <c r="VLH88" s="637"/>
      <c r="VLI88" s="637"/>
      <c r="VLJ88" s="637"/>
      <c r="VLK88" s="637"/>
      <c r="VLL88" s="637"/>
      <c r="VLM88" s="637"/>
      <c r="VLN88" s="637"/>
      <c r="VLO88" s="637"/>
      <c r="VLP88" s="637"/>
      <c r="VLQ88" s="637"/>
      <c r="VLR88" s="637"/>
      <c r="VLS88" s="637"/>
      <c r="VLT88" s="637"/>
      <c r="VLU88" s="637"/>
      <c r="VLV88" s="637"/>
      <c r="VLW88" s="637"/>
      <c r="VLX88" s="637"/>
      <c r="VLY88" s="637"/>
      <c r="VLZ88" s="637"/>
      <c r="VMA88" s="637"/>
      <c r="VMB88" s="637"/>
      <c r="VMC88" s="637"/>
      <c r="VMD88" s="637"/>
      <c r="VME88" s="637"/>
      <c r="VMF88" s="637"/>
      <c r="VMG88" s="637"/>
      <c r="VMH88" s="637"/>
      <c r="VMI88" s="637"/>
      <c r="VMJ88" s="637"/>
      <c r="VMK88" s="637"/>
      <c r="VML88" s="637"/>
      <c r="VMM88" s="637"/>
      <c r="VMN88" s="637"/>
      <c r="VMO88" s="637"/>
      <c r="VMP88" s="637"/>
      <c r="VMQ88" s="637"/>
      <c r="VMR88" s="637"/>
      <c r="VMS88" s="637"/>
      <c r="VMT88" s="637"/>
      <c r="VMU88" s="637"/>
      <c r="VMV88" s="637"/>
      <c r="VMW88" s="637"/>
      <c r="VMX88" s="637"/>
      <c r="VMY88" s="637"/>
      <c r="VMZ88" s="637"/>
      <c r="VNA88" s="637"/>
      <c r="VNB88" s="637"/>
      <c r="VNC88" s="637"/>
      <c r="VND88" s="637"/>
      <c r="VNE88" s="637"/>
      <c r="VNF88" s="637"/>
      <c r="VNG88" s="637"/>
      <c r="VNH88" s="637"/>
      <c r="VNI88" s="637"/>
      <c r="VNJ88" s="637"/>
      <c r="VNK88" s="637"/>
      <c r="VNL88" s="637"/>
      <c r="VNM88" s="637"/>
      <c r="VNN88" s="637"/>
      <c r="VNO88" s="637"/>
      <c r="VNP88" s="637"/>
      <c r="VNQ88" s="637"/>
      <c r="VNR88" s="637"/>
      <c r="VNS88" s="637"/>
      <c r="VNT88" s="637"/>
      <c r="VNU88" s="637"/>
      <c r="VNV88" s="637"/>
      <c r="VNW88" s="637"/>
      <c r="VNX88" s="637"/>
      <c r="VNY88" s="637"/>
      <c r="VNZ88" s="637"/>
      <c r="VOA88" s="637"/>
      <c r="VOB88" s="637"/>
      <c r="VOC88" s="637"/>
      <c r="VOD88" s="637"/>
      <c r="VOE88" s="637"/>
      <c r="VOF88" s="637"/>
      <c r="VOG88" s="637"/>
      <c r="VOH88" s="637"/>
      <c r="VOI88" s="637"/>
      <c r="VOJ88" s="637"/>
      <c r="VOK88" s="637"/>
      <c r="VOL88" s="637"/>
      <c r="VOM88" s="637"/>
      <c r="VON88" s="637"/>
      <c r="VOO88" s="637"/>
      <c r="VOP88" s="637"/>
      <c r="VOQ88" s="637"/>
      <c r="VOR88" s="637"/>
      <c r="VOS88" s="637"/>
      <c r="VOT88" s="637"/>
      <c r="VOU88" s="637"/>
      <c r="VOV88" s="637"/>
      <c r="VOW88" s="637"/>
      <c r="VOX88" s="637"/>
      <c r="VOY88" s="637"/>
      <c r="VOZ88" s="637"/>
      <c r="VPA88" s="637"/>
      <c r="VPB88" s="637"/>
      <c r="VPC88" s="637"/>
      <c r="VPD88" s="637"/>
      <c r="VPE88" s="637"/>
      <c r="VPF88" s="637"/>
      <c r="VPG88" s="637"/>
      <c r="VPH88" s="637"/>
      <c r="VPI88" s="637"/>
      <c r="VPJ88" s="637"/>
      <c r="VPK88" s="637"/>
      <c r="VPL88" s="637"/>
      <c r="VPM88" s="637"/>
      <c r="VPN88" s="637"/>
      <c r="VPO88" s="637"/>
      <c r="VPP88" s="637"/>
      <c r="VPQ88" s="637"/>
      <c r="VPR88" s="637"/>
      <c r="VPS88" s="637"/>
      <c r="VPT88" s="637"/>
      <c r="VPU88" s="637"/>
      <c r="VPV88" s="637"/>
      <c r="VPW88" s="637"/>
      <c r="VPX88" s="637"/>
      <c r="VPY88" s="637"/>
      <c r="VPZ88" s="637"/>
      <c r="VQA88" s="637"/>
      <c r="VQB88" s="637"/>
      <c r="VQC88" s="637"/>
      <c r="VQD88" s="637"/>
      <c r="VQE88" s="637"/>
      <c r="VQF88" s="637"/>
      <c r="VQG88" s="637"/>
      <c r="VQH88" s="637"/>
      <c r="VQI88" s="637"/>
      <c r="VQJ88" s="637"/>
      <c r="VQK88" s="637"/>
      <c r="VQL88" s="637"/>
      <c r="VQM88" s="637"/>
      <c r="VQN88" s="637"/>
      <c r="VQO88" s="637"/>
      <c r="VQP88" s="637"/>
      <c r="VQQ88" s="637"/>
      <c r="VQR88" s="637"/>
      <c r="VQS88" s="637"/>
      <c r="VQT88" s="637"/>
      <c r="VQU88" s="637"/>
      <c r="VQV88" s="637"/>
      <c r="VQW88" s="637"/>
      <c r="VQX88" s="637"/>
      <c r="VQY88" s="637"/>
      <c r="VQZ88" s="637"/>
      <c r="VRA88" s="637"/>
      <c r="VRB88" s="637"/>
      <c r="VRC88" s="637"/>
      <c r="VRD88" s="637"/>
      <c r="VRE88" s="637"/>
      <c r="VRF88" s="637"/>
      <c r="VRG88" s="637"/>
      <c r="VRH88" s="637"/>
      <c r="VRI88" s="637"/>
      <c r="VRJ88" s="637"/>
      <c r="VRK88" s="637"/>
      <c r="VRL88" s="637"/>
      <c r="VRM88" s="637"/>
      <c r="VRN88" s="637"/>
      <c r="VRO88" s="637"/>
      <c r="VRP88" s="637"/>
      <c r="VRQ88" s="637"/>
      <c r="VRR88" s="637"/>
      <c r="VRS88" s="637"/>
      <c r="VRT88" s="637"/>
      <c r="VRU88" s="637"/>
      <c r="VRV88" s="637"/>
      <c r="VRW88" s="637"/>
      <c r="VRX88" s="637"/>
      <c r="VRY88" s="637"/>
      <c r="VRZ88" s="637"/>
      <c r="VSA88" s="637"/>
      <c r="VSB88" s="637"/>
      <c r="VSC88" s="637"/>
      <c r="VSD88" s="637"/>
      <c r="VSE88" s="637"/>
      <c r="VSF88" s="637"/>
      <c r="VSG88" s="637"/>
      <c r="VSH88" s="637"/>
      <c r="VSI88" s="637"/>
      <c r="VSJ88" s="637"/>
      <c r="VSK88" s="637"/>
      <c r="VSL88" s="637"/>
      <c r="VSM88" s="637"/>
      <c r="VSN88" s="637"/>
      <c r="VSO88" s="637"/>
      <c r="VSP88" s="637"/>
      <c r="VSQ88" s="637"/>
      <c r="VSR88" s="637"/>
      <c r="VSS88" s="637"/>
      <c r="VST88" s="637"/>
      <c r="VSU88" s="637"/>
      <c r="VSV88" s="637"/>
      <c r="VSW88" s="637"/>
      <c r="VSX88" s="637"/>
      <c r="VSY88" s="637"/>
      <c r="VSZ88" s="637"/>
      <c r="VTA88" s="637"/>
      <c r="VTB88" s="637"/>
      <c r="VTC88" s="637"/>
      <c r="VTD88" s="637"/>
      <c r="VTE88" s="637"/>
      <c r="VTF88" s="637"/>
      <c r="VTG88" s="637"/>
      <c r="VTH88" s="637"/>
      <c r="VTI88" s="637"/>
      <c r="VTJ88" s="637"/>
      <c r="VTK88" s="637"/>
      <c r="VTL88" s="637"/>
      <c r="VTM88" s="637"/>
      <c r="VTN88" s="637"/>
      <c r="VTO88" s="637"/>
      <c r="VTP88" s="637"/>
      <c r="VTQ88" s="637"/>
      <c r="VTR88" s="637"/>
      <c r="VTS88" s="637"/>
      <c r="VTT88" s="637"/>
      <c r="VTU88" s="637"/>
      <c r="VTV88" s="637"/>
      <c r="VTW88" s="637"/>
      <c r="VTX88" s="637"/>
      <c r="VTY88" s="637"/>
      <c r="VTZ88" s="637"/>
      <c r="VUA88" s="637"/>
      <c r="VUB88" s="637"/>
      <c r="VUC88" s="637"/>
      <c r="VUD88" s="637"/>
      <c r="VUE88" s="637"/>
      <c r="VUF88" s="637"/>
      <c r="VUG88" s="637"/>
      <c r="VUH88" s="637"/>
      <c r="VUI88" s="637"/>
      <c r="VUJ88" s="637"/>
      <c r="VUK88" s="637"/>
      <c r="VUL88" s="637"/>
      <c r="VUM88" s="637"/>
      <c r="VUN88" s="637"/>
      <c r="VUO88" s="637"/>
      <c r="VUP88" s="637"/>
      <c r="VUQ88" s="637"/>
      <c r="VUR88" s="637"/>
      <c r="VUS88" s="637"/>
      <c r="VUT88" s="637"/>
      <c r="VUU88" s="637"/>
      <c r="VUV88" s="637"/>
      <c r="VUW88" s="637"/>
      <c r="VUX88" s="637"/>
      <c r="VUY88" s="637"/>
      <c r="VUZ88" s="637"/>
      <c r="VVA88" s="637"/>
      <c r="VVB88" s="637"/>
      <c r="VVC88" s="637"/>
      <c r="VVD88" s="637"/>
      <c r="VVE88" s="637"/>
      <c r="VVF88" s="637"/>
      <c r="VVG88" s="637"/>
      <c r="VVH88" s="637"/>
      <c r="VVI88" s="637"/>
      <c r="VVJ88" s="637"/>
      <c r="VVK88" s="637"/>
      <c r="VVL88" s="637"/>
      <c r="VVM88" s="637"/>
      <c r="VVN88" s="637"/>
      <c r="VVO88" s="637"/>
      <c r="VVP88" s="637"/>
      <c r="VVQ88" s="637"/>
      <c r="VVR88" s="637"/>
      <c r="VVS88" s="637"/>
      <c r="VVT88" s="637"/>
      <c r="VVU88" s="637"/>
      <c r="VVV88" s="637"/>
      <c r="VVW88" s="637"/>
      <c r="VVX88" s="637"/>
      <c r="VVY88" s="637"/>
      <c r="VVZ88" s="637"/>
      <c r="VWA88" s="637"/>
      <c r="VWB88" s="637"/>
      <c r="VWC88" s="637"/>
      <c r="VWD88" s="637"/>
      <c r="VWE88" s="637"/>
      <c r="VWF88" s="637"/>
      <c r="VWG88" s="637"/>
      <c r="VWH88" s="637"/>
      <c r="VWI88" s="637"/>
      <c r="VWJ88" s="637"/>
      <c r="VWK88" s="637"/>
      <c r="VWL88" s="637"/>
      <c r="VWM88" s="637"/>
      <c r="VWN88" s="637"/>
      <c r="VWO88" s="637"/>
      <c r="VWP88" s="637"/>
      <c r="VWQ88" s="637"/>
      <c r="VWR88" s="637"/>
      <c r="VWS88" s="637"/>
      <c r="VWT88" s="637"/>
      <c r="VWU88" s="637"/>
      <c r="VWV88" s="637"/>
      <c r="VWW88" s="637"/>
      <c r="VWX88" s="637"/>
      <c r="VWY88" s="637"/>
      <c r="VWZ88" s="637"/>
      <c r="VXA88" s="637"/>
      <c r="VXB88" s="637"/>
      <c r="VXC88" s="637"/>
      <c r="VXD88" s="637"/>
      <c r="VXE88" s="637"/>
      <c r="VXF88" s="637"/>
      <c r="VXG88" s="637"/>
      <c r="VXH88" s="637"/>
      <c r="VXI88" s="637"/>
      <c r="VXJ88" s="637"/>
      <c r="VXK88" s="637"/>
      <c r="VXL88" s="637"/>
      <c r="VXM88" s="637"/>
      <c r="VXN88" s="637"/>
      <c r="VXO88" s="637"/>
      <c r="VXP88" s="637"/>
      <c r="VXQ88" s="637"/>
      <c r="VXR88" s="637"/>
      <c r="VXS88" s="637"/>
      <c r="VXT88" s="637"/>
      <c r="VXU88" s="637"/>
      <c r="VXV88" s="637"/>
      <c r="VXW88" s="637"/>
      <c r="VXX88" s="637"/>
      <c r="VXY88" s="637"/>
      <c r="VXZ88" s="637"/>
      <c r="VYA88" s="637"/>
      <c r="VYB88" s="637"/>
      <c r="VYC88" s="637"/>
      <c r="VYD88" s="637"/>
      <c r="VYE88" s="637"/>
      <c r="VYF88" s="637"/>
      <c r="VYG88" s="637"/>
      <c r="VYH88" s="637"/>
      <c r="VYI88" s="637"/>
      <c r="VYJ88" s="637"/>
      <c r="VYK88" s="637"/>
      <c r="VYL88" s="637"/>
      <c r="VYM88" s="637"/>
      <c r="VYN88" s="637"/>
      <c r="VYO88" s="637"/>
      <c r="VYP88" s="637"/>
      <c r="VYQ88" s="637"/>
      <c r="VYR88" s="637"/>
      <c r="VYS88" s="637"/>
      <c r="VYT88" s="637"/>
      <c r="VYU88" s="637"/>
      <c r="VYV88" s="637"/>
      <c r="VYW88" s="637"/>
      <c r="VYX88" s="637"/>
      <c r="VYY88" s="637"/>
      <c r="VYZ88" s="637"/>
      <c r="VZA88" s="637"/>
      <c r="VZB88" s="637"/>
      <c r="VZC88" s="637"/>
      <c r="VZD88" s="637"/>
      <c r="VZE88" s="637"/>
      <c r="VZF88" s="637"/>
      <c r="VZG88" s="637"/>
      <c r="VZH88" s="637"/>
      <c r="VZI88" s="637"/>
      <c r="VZJ88" s="637"/>
      <c r="VZK88" s="637"/>
      <c r="VZL88" s="637"/>
      <c r="VZM88" s="637"/>
      <c r="VZN88" s="637"/>
      <c r="VZO88" s="637"/>
      <c r="VZP88" s="637"/>
      <c r="VZQ88" s="637"/>
      <c r="VZR88" s="637"/>
      <c r="VZS88" s="637"/>
      <c r="VZT88" s="637"/>
      <c r="VZU88" s="637"/>
      <c r="VZV88" s="637"/>
      <c r="VZW88" s="637"/>
      <c r="VZX88" s="637"/>
      <c r="VZY88" s="637"/>
      <c r="VZZ88" s="637"/>
      <c r="WAA88" s="637"/>
      <c r="WAB88" s="637"/>
      <c r="WAC88" s="637"/>
      <c r="WAD88" s="637"/>
      <c r="WAE88" s="637"/>
      <c r="WAF88" s="637"/>
      <c r="WAG88" s="637"/>
      <c r="WAH88" s="637"/>
      <c r="WAI88" s="637"/>
      <c r="WAJ88" s="637"/>
      <c r="WAK88" s="637"/>
      <c r="WAL88" s="637"/>
      <c r="WAM88" s="637"/>
      <c r="WAN88" s="637"/>
      <c r="WAO88" s="637"/>
      <c r="WAP88" s="637"/>
      <c r="WAQ88" s="637"/>
      <c r="WAR88" s="637"/>
      <c r="WAS88" s="637"/>
      <c r="WAT88" s="637"/>
      <c r="WAU88" s="637"/>
      <c r="WAV88" s="637"/>
      <c r="WAW88" s="637"/>
      <c r="WAX88" s="637"/>
      <c r="WAY88" s="637"/>
      <c r="WAZ88" s="637"/>
      <c r="WBA88" s="637"/>
      <c r="WBB88" s="637"/>
      <c r="WBC88" s="637"/>
      <c r="WBD88" s="637"/>
      <c r="WBE88" s="637"/>
      <c r="WBF88" s="637"/>
      <c r="WBG88" s="637"/>
      <c r="WBH88" s="637"/>
      <c r="WBI88" s="637"/>
      <c r="WBJ88" s="637"/>
      <c r="WBK88" s="637"/>
      <c r="WBL88" s="637"/>
      <c r="WBM88" s="637"/>
      <c r="WBN88" s="637"/>
      <c r="WBO88" s="637"/>
      <c r="WBP88" s="637"/>
      <c r="WBQ88" s="637"/>
      <c r="WBR88" s="637"/>
      <c r="WBS88" s="637"/>
      <c r="WBT88" s="637"/>
      <c r="WBU88" s="637"/>
      <c r="WBV88" s="637"/>
      <c r="WBW88" s="637"/>
      <c r="WBX88" s="637"/>
      <c r="WBY88" s="637"/>
      <c r="WBZ88" s="637"/>
      <c r="WCA88" s="637"/>
      <c r="WCB88" s="637"/>
      <c r="WCC88" s="637"/>
      <c r="WCD88" s="637"/>
      <c r="WCE88" s="637"/>
      <c r="WCF88" s="637"/>
      <c r="WCG88" s="637"/>
      <c r="WCH88" s="637"/>
      <c r="WCI88" s="637"/>
      <c r="WCJ88" s="637"/>
      <c r="WCK88" s="637"/>
      <c r="WCL88" s="637"/>
      <c r="WCM88" s="637"/>
      <c r="WCN88" s="637"/>
      <c r="WCO88" s="637"/>
      <c r="WCP88" s="637"/>
      <c r="WCQ88" s="637"/>
      <c r="WCR88" s="637"/>
      <c r="WCS88" s="637"/>
      <c r="WCT88" s="637"/>
      <c r="WCU88" s="637"/>
      <c r="WCV88" s="637"/>
      <c r="WCW88" s="637"/>
      <c r="WCX88" s="637"/>
      <c r="WCY88" s="637"/>
      <c r="WCZ88" s="637"/>
      <c r="WDA88" s="637"/>
      <c r="WDB88" s="637"/>
      <c r="WDC88" s="637"/>
      <c r="WDD88" s="637"/>
      <c r="WDE88" s="637"/>
      <c r="WDF88" s="637"/>
      <c r="WDG88" s="637"/>
      <c r="WDH88" s="637"/>
      <c r="WDI88" s="637"/>
      <c r="WDJ88" s="637"/>
      <c r="WDK88" s="637"/>
      <c r="WDL88" s="637"/>
      <c r="WDM88" s="637"/>
      <c r="WDN88" s="637"/>
      <c r="WDO88" s="637"/>
      <c r="WDP88" s="637"/>
      <c r="WDQ88" s="637"/>
      <c r="WDR88" s="637"/>
      <c r="WDS88" s="637"/>
      <c r="WDT88" s="637"/>
      <c r="WDU88" s="637"/>
      <c r="WDV88" s="637"/>
      <c r="WDW88" s="637"/>
      <c r="WDX88" s="637"/>
      <c r="WDY88" s="637"/>
      <c r="WDZ88" s="637"/>
      <c r="WEA88" s="637"/>
      <c r="WEB88" s="637"/>
      <c r="WEC88" s="637"/>
      <c r="WED88" s="637"/>
      <c r="WEE88" s="637"/>
      <c r="WEF88" s="637"/>
      <c r="WEG88" s="637"/>
      <c r="WEH88" s="637"/>
      <c r="WEI88" s="637"/>
      <c r="WEJ88" s="637"/>
      <c r="WEK88" s="637"/>
      <c r="WEL88" s="637"/>
      <c r="WEM88" s="637"/>
      <c r="WEN88" s="637"/>
      <c r="WEO88" s="637"/>
      <c r="WEP88" s="637"/>
      <c r="WEQ88" s="637"/>
      <c r="WER88" s="637"/>
      <c r="WES88" s="637"/>
      <c r="WET88" s="637"/>
      <c r="WEU88" s="637"/>
      <c r="WEV88" s="637"/>
      <c r="WEW88" s="637"/>
      <c r="WEX88" s="637"/>
      <c r="WEY88" s="637"/>
      <c r="WEZ88" s="637"/>
      <c r="WFA88" s="637"/>
      <c r="WFB88" s="637"/>
      <c r="WFC88" s="637"/>
      <c r="WFD88" s="637"/>
      <c r="WFE88" s="637"/>
      <c r="WFF88" s="637"/>
      <c r="WFG88" s="637"/>
      <c r="WFH88" s="637"/>
      <c r="WFI88" s="637"/>
      <c r="WFJ88" s="637"/>
      <c r="WFK88" s="637"/>
      <c r="WFL88" s="637"/>
      <c r="WFM88" s="637"/>
      <c r="WFN88" s="637"/>
      <c r="WFO88" s="637"/>
      <c r="WFP88" s="637"/>
      <c r="WFQ88" s="637"/>
      <c r="WFR88" s="637"/>
      <c r="WFS88" s="637"/>
      <c r="WFT88" s="637"/>
      <c r="WFU88" s="637"/>
      <c r="WFV88" s="637"/>
      <c r="WFW88" s="637"/>
      <c r="WFX88" s="637"/>
      <c r="WFY88" s="637"/>
      <c r="WFZ88" s="637"/>
      <c r="WGA88" s="637"/>
      <c r="WGB88" s="637"/>
      <c r="WGC88" s="637"/>
      <c r="WGD88" s="637"/>
      <c r="WGE88" s="637"/>
      <c r="WGF88" s="637"/>
      <c r="WGG88" s="637"/>
      <c r="WGH88" s="637"/>
      <c r="WGI88" s="637"/>
      <c r="WGJ88" s="637"/>
      <c r="WGK88" s="637"/>
      <c r="WGL88" s="637"/>
      <c r="WGM88" s="637"/>
      <c r="WGN88" s="637"/>
      <c r="WGO88" s="637"/>
      <c r="WGP88" s="637"/>
      <c r="WGQ88" s="637"/>
      <c r="WGR88" s="637"/>
      <c r="WGS88" s="637"/>
      <c r="WGT88" s="637"/>
      <c r="WGU88" s="637"/>
      <c r="WGV88" s="637"/>
      <c r="WGW88" s="637"/>
      <c r="WGX88" s="637"/>
      <c r="WGY88" s="637"/>
      <c r="WGZ88" s="637"/>
      <c r="WHA88" s="637"/>
      <c r="WHB88" s="637"/>
      <c r="WHC88" s="637"/>
      <c r="WHD88" s="637"/>
      <c r="WHE88" s="637"/>
      <c r="WHF88" s="637"/>
      <c r="WHG88" s="637"/>
      <c r="WHH88" s="637"/>
      <c r="WHI88" s="637"/>
      <c r="WHJ88" s="637"/>
      <c r="WHK88" s="637"/>
      <c r="WHL88" s="637"/>
      <c r="WHM88" s="637"/>
      <c r="WHN88" s="637"/>
      <c r="WHO88" s="637"/>
      <c r="WHP88" s="637"/>
      <c r="WHQ88" s="637"/>
      <c r="WHR88" s="637"/>
      <c r="WHS88" s="637"/>
      <c r="WHT88" s="637"/>
      <c r="WHU88" s="637"/>
      <c r="WHV88" s="637"/>
      <c r="WHW88" s="637"/>
      <c r="WHX88" s="637"/>
      <c r="WHY88" s="637"/>
      <c r="WHZ88" s="637"/>
      <c r="WIA88" s="637"/>
      <c r="WIB88" s="637"/>
      <c r="WIC88" s="637"/>
      <c r="WID88" s="637"/>
      <c r="WIE88" s="637"/>
      <c r="WIF88" s="637"/>
      <c r="WIG88" s="637"/>
      <c r="WIH88" s="637"/>
      <c r="WII88" s="637"/>
      <c r="WIJ88" s="637"/>
      <c r="WIK88" s="637"/>
      <c r="WIL88" s="637"/>
      <c r="WIM88" s="637"/>
      <c r="WIN88" s="637"/>
      <c r="WIO88" s="637"/>
      <c r="WIP88" s="637"/>
      <c r="WIQ88" s="637"/>
      <c r="WIR88" s="637"/>
      <c r="WIS88" s="637"/>
      <c r="WIT88" s="637"/>
      <c r="WIU88" s="637"/>
      <c r="WIV88" s="637"/>
      <c r="WIW88" s="637"/>
      <c r="WIX88" s="637"/>
      <c r="WIY88" s="637"/>
      <c r="WIZ88" s="637"/>
      <c r="WJA88" s="637"/>
      <c r="WJB88" s="637"/>
      <c r="WJC88" s="637"/>
      <c r="WJD88" s="637"/>
      <c r="WJE88" s="637"/>
      <c r="WJF88" s="637"/>
      <c r="WJG88" s="637"/>
      <c r="WJH88" s="637"/>
      <c r="WJI88" s="637"/>
      <c r="WJJ88" s="637"/>
      <c r="WJK88" s="637"/>
      <c r="WJL88" s="637"/>
      <c r="WJM88" s="637"/>
      <c r="WJN88" s="637"/>
      <c r="WJO88" s="637"/>
      <c r="WJP88" s="637"/>
      <c r="WJQ88" s="637"/>
      <c r="WJR88" s="637"/>
      <c r="WJS88" s="637"/>
      <c r="WJT88" s="637"/>
      <c r="WJU88" s="637"/>
      <c r="WJV88" s="637"/>
      <c r="WJW88" s="637"/>
      <c r="WJX88" s="637"/>
      <c r="WJY88" s="637"/>
      <c r="WJZ88" s="637"/>
      <c r="WKA88" s="637"/>
      <c r="WKB88" s="637"/>
      <c r="WKC88" s="637"/>
      <c r="WKD88" s="637"/>
      <c r="WKE88" s="637"/>
      <c r="WKF88" s="637"/>
      <c r="WKG88" s="637"/>
      <c r="WKH88" s="637"/>
      <c r="WKI88" s="637"/>
      <c r="WKJ88" s="637"/>
      <c r="WKK88" s="637"/>
      <c r="WKL88" s="637"/>
      <c r="WKM88" s="637"/>
      <c r="WKN88" s="637"/>
      <c r="WKO88" s="637"/>
      <c r="WKP88" s="637"/>
      <c r="WKQ88" s="637"/>
      <c r="WKR88" s="637"/>
      <c r="WKS88" s="637"/>
      <c r="WKT88" s="637"/>
      <c r="WKU88" s="637"/>
      <c r="WKV88" s="637"/>
      <c r="WKW88" s="637"/>
      <c r="WKX88" s="637"/>
      <c r="WKY88" s="637"/>
      <c r="WKZ88" s="637"/>
      <c r="WLA88" s="637"/>
      <c r="WLB88" s="637"/>
      <c r="WLC88" s="637"/>
      <c r="WLD88" s="637"/>
      <c r="WLE88" s="637"/>
      <c r="WLF88" s="637"/>
      <c r="WLG88" s="637"/>
      <c r="WLH88" s="637"/>
      <c r="WLI88" s="637"/>
      <c r="WLJ88" s="637"/>
      <c r="WLK88" s="637"/>
      <c r="WLL88" s="637"/>
      <c r="WLM88" s="637"/>
      <c r="WLN88" s="637"/>
      <c r="WLO88" s="637"/>
      <c r="WLP88" s="637"/>
      <c r="WLQ88" s="637"/>
      <c r="WLR88" s="637"/>
      <c r="WLS88" s="637"/>
      <c r="WLT88" s="637"/>
      <c r="WLU88" s="637"/>
      <c r="WLV88" s="637"/>
      <c r="WLW88" s="637"/>
      <c r="WLX88" s="637"/>
      <c r="WLY88" s="637"/>
      <c r="WLZ88" s="637"/>
      <c r="WMA88" s="637"/>
      <c r="WMB88" s="637"/>
      <c r="WMC88" s="637"/>
      <c r="WMD88" s="637"/>
      <c r="WME88" s="637"/>
      <c r="WMF88" s="637"/>
      <c r="WMG88" s="637"/>
      <c r="WMH88" s="637"/>
      <c r="WMI88" s="637"/>
      <c r="WMJ88" s="637"/>
      <c r="WMK88" s="637"/>
      <c r="WML88" s="637"/>
      <c r="WMM88" s="637"/>
      <c r="WMN88" s="637"/>
      <c r="WMO88" s="637"/>
      <c r="WMP88" s="637"/>
      <c r="WMQ88" s="637"/>
      <c r="WMR88" s="637"/>
      <c r="WMS88" s="637"/>
      <c r="WMT88" s="637"/>
      <c r="WMU88" s="637"/>
      <c r="WMV88" s="637"/>
      <c r="WMW88" s="637"/>
      <c r="WMX88" s="637"/>
      <c r="WMY88" s="637"/>
      <c r="WMZ88" s="637"/>
      <c r="WNA88" s="637"/>
      <c r="WNB88" s="637"/>
      <c r="WNC88" s="637"/>
      <c r="WND88" s="637"/>
      <c r="WNE88" s="637"/>
      <c r="WNF88" s="637"/>
      <c r="WNG88" s="637"/>
      <c r="WNH88" s="637"/>
      <c r="WNI88" s="637"/>
      <c r="WNJ88" s="637"/>
      <c r="WNK88" s="637"/>
      <c r="WNL88" s="637"/>
      <c r="WNM88" s="637"/>
      <c r="WNN88" s="637"/>
      <c r="WNO88" s="637"/>
      <c r="WNP88" s="637"/>
      <c r="WNQ88" s="637"/>
      <c r="WNR88" s="637"/>
      <c r="WNS88" s="637"/>
      <c r="WNT88" s="637"/>
      <c r="WNU88" s="637"/>
      <c r="WNV88" s="637"/>
      <c r="WNW88" s="637"/>
      <c r="WNX88" s="637"/>
      <c r="WNY88" s="637"/>
      <c r="WNZ88" s="637"/>
      <c r="WOA88" s="637"/>
      <c r="WOB88" s="637"/>
      <c r="WOC88" s="637"/>
      <c r="WOD88" s="637"/>
      <c r="WOE88" s="637"/>
      <c r="WOF88" s="637"/>
      <c r="WOG88" s="637"/>
      <c r="WOH88" s="637"/>
      <c r="WOI88" s="637"/>
      <c r="WOJ88" s="637"/>
      <c r="WOK88" s="637"/>
      <c r="WOL88" s="637"/>
      <c r="WOM88" s="637"/>
      <c r="WON88" s="637"/>
      <c r="WOO88" s="637"/>
      <c r="WOP88" s="637"/>
      <c r="WOQ88" s="637"/>
      <c r="WOR88" s="637"/>
      <c r="WOS88" s="637"/>
      <c r="WOT88" s="637"/>
      <c r="WOU88" s="637"/>
      <c r="WOV88" s="637"/>
      <c r="WOW88" s="637"/>
      <c r="WOX88" s="637"/>
      <c r="WOY88" s="637"/>
      <c r="WOZ88" s="637"/>
      <c r="WPA88" s="637"/>
      <c r="WPB88" s="637"/>
      <c r="WPC88" s="637"/>
      <c r="WPD88" s="637"/>
      <c r="WPE88" s="637"/>
      <c r="WPF88" s="637"/>
      <c r="WPG88" s="637"/>
      <c r="WPH88" s="637"/>
      <c r="WPI88" s="637"/>
      <c r="WPJ88" s="637"/>
      <c r="WPK88" s="637"/>
      <c r="WPL88" s="637"/>
      <c r="WPM88" s="637"/>
      <c r="WPN88" s="637"/>
      <c r="WPO88" s="637"/>
      <c r="WPP88" s="637"/>
      <c r="WPQ88" s="637"/>
      <c r="WPR88" s="637"/>
      <c r="WPS88" s="637"/>
      <c r="WPT88" s="637"/>
      <c r="WPU88" s="637"/>
      <c r="WPV88" s="637"/>
      <c r="WPW88" s="637"/>
      <c r="WPX88" s="637"/>
      <c r="WPY88" s="637"/>
      <c r="WPZ88" s="637"/>
      <c r="WQA88" s="637"/>
      <c r="WQB88" s="637"/>
      <c r="WQC88" s="637"/>
      <c r="WQD88" s="637"/>
      <c r="WQE88" s="637"/>
      <c r="WQF88" s="637"/>
      <c r="WQG88" s="637"/>
      <c r="WQH88" s="637"/>
      <c r="WQI88" s="637"/>
      <c r="WQJ88" s="637"/>
      <c r="WQK88" s="637"/>
      <c r="WQL88" s="637"/>
      <c r="WQM88" s="637"/>
      <c r="WQN88" s="637"/>
      <c r="WQO88" s="637"/>
      <c r="WQP88" s="637"/>
      <c r="WQQ88" s="637"/>
      <c r="WQR88" s="637"/>
      <c r="WQS88" s="637"/>
      <c r="WQT88" s="637"/>
      <c r="WQU88" s="637"/>
      <c r="WQV88" s="637"/>
      <c r="WQW88" s="637"/>
      <c r="WQX88" s="637"/>
      <c r="WQY88" s="637"/>
      <c r="WQZ88" s="637"/>
      <c r="WRA88" s="637"/>
      <c r="WRB88" s="637"/>
      <c r="WRC88" s="637"/>
      <c r="WRD88" s="637"/>
      <c r="WRE88" s="637"/>
      <c r="WRF88" s="637"/>
      <c r="WRG88" s="637"/>
      <c r="WRH88" s="637"/>
      <c r="WRI88" s="637"/>
      <c r="WRJ88" s="637"/>
      <c r="WRK88" s="637"/>
      <c r="WRL88" s="637"/>
      <c r="WRM88" s="637"/>
      <c r="WRN88" s="637"/>
      <c r="WRO88" s="637"/>
      <c r="WRP88" s="637"/>
      <c r="WRQ88" s="637"/>
      <c r="WRR88" s="637"/>
      <c r="WRS88" s="637"/>
      <c r="WRT88" s="637"/>
      <c r="WRU88" s="637"/>
      <c r="WRV88" s="637"/>
      <c r="WRW88" s="637"/>
      <c r="WRX88" s="637"/>
      <c r="WRY88" s="637"/>
      <c r="WRZ88" s="637"/>
      <c r="WSA88" s="637"/>
      <c r="WSB88" s="637"/>
      <c r="WSC88" s="637"/>
      <c r="WSD88" s="637"/>
      <c r="WSE88" s="637"/>
      <c r="WSF88" s="637"/>
      <c r="WSG88" s="637"/>
      <c r="WSH88" s="637"/>
      <c r="WSI88" s="637"/>
      <c r="WSJ88" s="637"/>
      <c r="WSK88" s="637"/>
      <c r="WSL88" s="637"/>
      <c r="WSM88" s="637"/>
      <c r="WSN88" s="637"/>
      <c r="WSO88" s="637"/>
      <c r="WSP88" s="637"/>
      <c r="WSQ88" s="637"/>
      <c r="WSR88" s="637"/>
      <c r="WSS88" s="637"/>
      <c r="WST88" s="637"/>
      <c r="WSU88" s="637"/>
      <c r="WSV88" s="637"/>
      <c r="WSW88" s="637"/>
      <c r="WSX88" s="637"/>
      <c r="WSY88" s="637"/>
      <c r="WSZ88" s="637"/>
      <c r="WTA88" s="637"/>
      <c r="WTB88" s="637"/>
      <c r="WTC88" s="637"/>
      <c r="WTD88" s="637"/>
      <c r="WTE88" s="637"/>
      <c r="WTF88" s="637"/>
      <c r="WTG88" s="637"/>
      <c r="WTH88" s="637"/>
      <c r="WTI88" s="637"/>
      <c r="WTJ88" s="637"/>
      <c r="WTK88" s="637"/>
      <c r="WTL88" s="637"/>
      <c r="WTM88" s="637"/>
      <c r="WTN88" s="637"/>
      <c r="WTO88" s="637"/>
      <c r="WTP88" s="637"/>
      <c r="WTQ88" s="637"/>
      <c r="WTR88" s="637"/>
      <c r="WTS88" s="637"/>
      <c r="WTT88" s="637"/>
      <c r="WTU88" s="637"/>
      <c r="WTV88" s="637"/>
      <c r="WTW88" s="637"/>
      <c r="WTX88" s="637"/>
      <c r="WTY88" s="637"/>
      <c r="WTZ88" s="637"/>
      <c r="WUA88" s="637"/>
      <c r="WUB88" s="637"/>
      <c r="WUC88" s="637"/>
      <c r="WUD88" s="637"/>
      <c r="WUE88" s="637"/>
      <c r="WUF88" s="637"/>
      <c r="WUG88" s="637"/>
      <c r="WUH88" s="637"/>
      <c r="WUI88" s="637"/>
      <c r="WUJ88" s="637"/>
      <c r="WUK88" s="637"/>
      <c r="WUL88" s="637"/>
      <c r="WUM88" s="637"/>
      <c r="WUN88" s="637"/>
      <c r="WUO88" s="637"/>
      <c r="WUP88" s="637"/>
      <c r="WUQ88" s="637"/>
      <c r="WUR88" s="637"/>
      <c r="WUS88" s="637"/>
      <c r="WUT88" s="637"/>
      <c r="WUU88" s="637"/>
      <c r="WUV88" s="637"/>
      <c r="WUW88" s="637"/>
      <c r="WUX88" s="637"/>
      <c r="WUY88" s="637"/>
      <c r="WUZ88" s="637"/>
      <c r="WVA88" s="637"/>
      <c r="WVB88" s="637"/>
      <c r="WVC88" s="637"/>
      <c r="WVD88" s="637"/>
      <c r="WVE88" s="637"/>
      <c r="WVF88" s="637"/>
      <c r="WVG88" s="637"/>
      <c r="WVH88" s="637"/>
      <c r="WVI88" s="637"/>
      <c r="WVJ88" s="637"/>
      <c r="WVK88" s="637"/>
      <c r="WVL88" s="637"/>
      <c r="WVM88" s="637"/>
      <c r="WVN88" s="637"/>
      <c r="WVO88" s="637"/>
      <c r="WVP88" s="637"/>
      <c r="WVQ88" s="637"/>
      <c r="WVR88" s="637"/>
      <c r="WVS88" s="637"/>
      <c r="WVT88" s="637"/>
      <c r="WVU88" s="637"/>
      <c r="WVV88" s="637"/>
      <c r="WVW88" s="637"/>
      <c r="WVX88" s="637"/>
      <c r="WVY88" s="637"/>
      <c r="WVZ88" s="637"/>
      <c r="WWA88" s="637"/>
      <c r="WWB88" s="637"/>
      <c r="WWC88" s="637"/>
      <c r="WWD88" s="637"/>
      <c r="WWE88" s="637"/>
      <c r="WWF88" s="637"/>
      <c r="WWG88" s="637"/>
      <c r="WWH88" s="637"/>
      <c r="WWI88" s="637"/>
      <c r="WWJ88" s="637"/>
      <c r="WWK88" s="637"/>
      <c r="WWL88" s="637"/>
      <c r="WWM88" s="637"/>
      <c r="WWN88" s="637"/>
      <c r="WWO88" s="637"/>
      <c r="WWP88" s="637"/>
      <c r="WWQ88" s="637"/>
      <c r="WWR88" s="637"/>
      <c r="WWS88" s="637"/>
      <c r="WWT88" s="637"/>
      <c r="WWU88" s="637"/>
      <c r="WWV88" s="637"/>
      <c r="WWW88" s="637"/>
      <c r="WWX88" s="637"/>
      <c r="WWY88" s="637"/>
      <c r="WWZ88" s="637"/>
      <c r="WXA88" s="637"/>
      <c r="WXB88" s="637"/>
      <c r="WXC88" s="637"/>
      <c r="WXD88" s="637"/>
      <c r="WXE88" s="637"/>
      <c r="WXF88" s="637"/>
      <c r="WXG88" s="637"/>
      <c r="WXH88" s="637"/>
      <c r="WXI88" s="637"/>
      <c r="WXJ88" s="637"/>
      <c r="WXK88" s="637"/>
      <c r="WXL88" s="637"/>
      <c r="WXM88" s="637"/>
      <c r="WXN88" s="637"/>
      <c r="WXO88" s="637"/>
      <c r="WXP88" s="637"/>
      <c r="WXQ88" s="637"/>
      <c r="WXR88" s="637"/>
      <c r="WXS88" s="637"/>
      <c r="WXT88" s="637"/>
      <c r="WXU88" s="637"/>
      <c r="WXV88" s="637"/>
      <c r="WXW88" s="637"/>
      <c r="WXX88" s="637"/>
      <c r="WXY88" s="637"/>
      <c r="WXZ88" s="637"/>
      <c r="WYA88" s="637"/>
      <c r="WYB88" s="637"/>
      <c r="WYC88" s="637"/>
      <c r="WYD88" s="637"/>
      <c r="WYE88" s="637"/>
      <c r="WYF88" s="637"/>
      <c r="WYG88" s="637"/>
      <c r="WYH88" s="637"/>
      <c r="WYI88" s="637"/>
      <c r="WYJ88" s="637"/>
      <c r="WYK88" s="637"/>
      <c r="WYL88" s="637"/>
      <c r="WYM88" s="637"/>
      <c r="WYN88" s="637"/>
      <c r="WYO88" s="637"/>
      <c r="WYP88" s="637"/>
      <c r="WYQ88" s="637"/>
      <c r="WYR88" s="637"/>
      <c r="WYS88" s="637"/>
      <c r="WYT88" s="637"/>
      <c r="WYU88" s="637"/>
      <c r="WYV88" s="637"/>
      <c r="WYW88" s="637"/>
      <c r="WYX88" s="637"/>
      <c r="WYY88" s="637"/>
      <c r="WYZ88" s="637"/>
      <c r="WZA88" s="637"/>
      <c r="WZB88" s="637"/>
      <c r="WZC88" s="637"/>
      <c r="WZD88" s="637"/>
      <c r="WZE88" s="637"/>
      <c r="WZF88" s="637"/>
      <c r="WZG88" s="637"/>
      <c r="WZH88" s="637"/>
      <c r="WZI88" s="637"/>
      <c r="WZJ88" s="637"/>
      <c r="WZK88" s="637"/>
      <c r="WZL88" s="637"/>
      <c r="WZM88" s="637"/>
      <c r="WZN88" s="637"/>
      <c r="WZO88" s="637"/>
      <c r="WZP88" s="637"/>
      <c r="WZQ88" s="637"/>
      <c r="WZR88" s="637"/>
      <c r="WZS88" s="637"/>
      <c r="WZT88" s="637"/>
      <c r="WZU88" s="637"/>
      <c r="WZV88" s="637"/>
      <c r="WZW88" s="637"/>
      <c r="WZX88" s="637"/>
      <c r="WZY88" s="637"/>
      <c r="WZZ88" s="637"/>
      <c r="XAA88" s="637"/>
      <c r="XAB88" s="637"/>
      <c r="XAC88" s="637"/>
      <c r="XAD88" s="637"/>
      <c r="XAE88" s="637"/>
      <c r="XAF88" s="637"/>
      <c r="XAG88" s="637"/>
      <c r="XAH88" s="637"/>
      <c r="XAI88" s="637"/>
      <c r="XAJ88" s="637"/>
      <c r="XAK88" s="637"/>
      <c r="XAL88" s="637"/>
      <c r="XAM88" s="637"/>
      <c r="XAN88" s="637"/>
      <c r="XAO88" s="637"/>
      <c r="XAP88" s="637"/>
      <c r="XAQ88" s="637"/>
      <c r="XAR88" s="637"/>
      <c r="XAS88" s="637"/>
      <c r="XAT88" s="637"/>
      <c r="XAU88" s="637"/>
      <c r="XAV88" s="637"/>
      <c r="XAW88" s="637"/>
      <c r="XAX88" s="637"/>
      <c r="XAY88" s="637"/>
      <c r="XAZ88" s="637"/>
      <c r="XBA88" s="637"/>
      <c r="XBB88" s="637"/>
      <c r="XBC88" s="637"/>
      <c r="XBD88" s="637"/>
      <c r="XBE88" s="637"/>
      <c r="XBF88" s="637"/>
      <c r="XBG88" s="637"/>
      <c r="XBH88" s="637"/>
      <c r="XBI88" s="637"/>
      <c r="XBJ88" s="637"/>
      <c r="XBK88" s="637"/>
      <c r="XBL88" s="637"/>
      <c r="XBM88" s="637"/>
      <c r="XBN88" s="637"/>
      <c r="XBO88" s="637"/>
      <c r="XBP88" s="637"/>
      <c r="XBQ88" s="637"/>
      <c r="XBR88" s="637"/>
      <c r="XBS88" s="637"/>
      <c r="XBT88" s="637"/>
      <c r="XBU88" s="637"/>
      <c r="XBV88" s="637"/>
      <c r="XBW88" s="637"/>
      <c r="XBX88" s="637"/>
      <c r="XBY88" s="637"/>
      <c r="XBZ88" s="637"/>
      <c r="XCA88" s="637"/>
      <c r="XCB88" s="637"/>
      <c r="XCC88" s="637"/>
      <c r="XCD88" s="637"/>
      <c r="XCE88" s="637"/>
      <c r="XCF88" s="637"/>
      <c r="XCG88" s="637"/>
      <c r="XCH88" s="637"/>
      <c r="XCI88" s="637"/>
      <c r="XCJ88" s="637"/>
      <c r="XCK88" s="637"/>
      <c r="XCL88" s="637"/>
      <c r="XCM88" s="637"/>
      <c r="XCN88" s="637"/>
      <c r="XCO88" s="637"/>
      <c r="XCP88" s="637"/>
      <c r="XCQ88" s="637"/>
      <c r="XCR88" s="637"/>
      <c r="XCS88" s="637"/>
      <c r="XCT88" s="637"/>
      <c r="XCU88" s="637"/>
      <c r="XCV88" s="637"/>
      <c r="XCW88" s="637"/>
      <c r="XCX88" s="637"/>
      <c r="XCY88" s="637"/>
      <c r="XCZ88" s="637"/>
      <c r="XDA88" s="637"/>
      <c r="XDB88" s="637"/>
      <c r="XDC88" s="637"/>
      <c r="XDD88" s="637"/>
      <c r="XDE88" s="637"/>
      <c r="XDF88" s="637"/>
      <c r="XDG88" s="637"/>
      <c r="XDH88" s="637"/>
      <c r="XDI88" s="637"/>
      <c r="XDJ88" s="637"/>
      <c r="XDK88" s="637"/>
      <c r="XDL88" s="637"/>
      <c r="XDM88" s="637"/>
      <c r="XDN88" s="637"/>
      <c r="XDO88" s="637"/>
      <c r="XDP88" s="637"/>
      <c r="XDQ88" s="637"/>
      <c r="XDR88" s="637"/>
      <c r="XDS88" s="637"/>
      <c r="XDT88" s="637"/>
      <c r="XDU88" s="637"/>
      <c r="XDV88" s="637"/>
      <c r="XDW88" s="637"/>
      <c r="XDX88" s="637"/>
      <c r="XDY88" s="637"/>
      <c r="XDZ88" s="637"/>
      <c r="XEA88" s="637"/>
      <c r="XEB88" s="637"/>
      <c r="XEC88" s="637"/>
      <c r="XED88" s="637"/>
      <c r="XEE88" s="637"/>
      <c r="XEF88" s="637"/>
      <c r="XEG88" s="637"/>
      <c r="XEH88" s="637"/>
      <c r="XEI88" s="637"/>
      <c r="XEJ88" s="637"/>
      <c r="XEK88" s="637"/>
      <c r="XEL88" s="637"/>
      <c r="XEM88" s="637"/>
      <c r="XEN88" s="637"/>
      <c r="XEO88" s="637"/>
      <c r="XEP88" s="637"/>
      <c r="XEQ88" s="637"/>
      <c r="XER88" s="637"/>
      <c r="XES88" s="637"/>
      <c r="XET88" s="637"/>
      <c r="XEU88" s="637"/>
      <c r="XEV88" s="637"/>
      <c r="XEW88" s="637"/>
      <c r="XEX88" s="637"/>
      <c r="XEY88" s="637"/>
      <c r="XEZ88" s="637"/>
      <c r="XFA88" s="637"/>
      <c r="XFB88" s="637"/>
      <c r="XFC88" s="637"/>
      <c r="XFD88" s="637"/>
    </row>
    <row r="89" spans="1:16384" ht="15.75" x14ac:dyDescent="0.3">
      <c r="B89" s="33" t="s">
        <v>23</v>
      </c>
      <c r="C89" s="34"/>
      <c r="D89" s="447"/>
      <c r="E89" s="447"/>
      <c r="F89" s="447"/>
      <c r="G89" s="447"/>
      <c r="H89" s="447"/>
      <c r="I89" s="447"/>
      <c r="J89" s="41"/>
      <c r="K89" s="41"/>
      <c r="L89" s="41"/>
      <c r="M89" s="637"/>
      <c r="N89" s="454"/>
      <c r="O89" s="637"/>
      <c r="P89" s="914"/>
    </row>
    <row r="90" spans="1:16384" ht="15.75" x14ac:dyDescent="0.3">
      <c r="B90" s="36"/>
      <c r="C90" s="37" t="s">
        <v>24</v>
      </c>
      <c r="D90" s="447"/>
      <c r="E90" s="447"/>
      <c r="F90" s="447"/>
      <c r="G90" s="447"/>
      <c r="H90" s="447"/>
      <c r="I90" s="447"/>
      <c r="J90" s="41"/>
      <c r="K90" s="41"/>
      <c r="L90" s="41"/>
      <c r="M90" s="637"/>
      <c r="N90" s="454"/>
      <c r="O90" s="637"/>
      <c r="P90" s="914"/>
    </row>
    <row r="91" spans="1:16384" ht="15.75" x14ac:dyDescent="0.3">
      <c r="B91" s="38"/>
      <c r="C91" s="37" t="s">
        <v>25</v>
      </c>
      <c r="D91" s="447"/>
      <c r="E91" s="447"/>
      <c r="F91" s="447"/>
      <c r="G91" s="447"/>
      <c r="H91" s="447"/>
      <c r="I91" s="447"/>
      <c r="J91" s="41"/>
      <c r="K91" s="41"/>
      <c r="L91" s="41"/>
      <c r="M91" s="637"/>
      <c r="N91" s="454"/>
      <c r="O91" s="637"/>
      <c r="P91" s="914"/>
    </row>
    <row r="92" spans="1:16384" ht="15.75" x14ac:dyDescent="0.3">
      <c r="B92" s="39"/>
      <c r="C92" s="37" t="s">
        <v>26</v>
      </c>
      <c r="D92" s="447"/>
      <c r="E92" s="447"/>
      <c r="F92" s="447"/>
      <c r="G92" s="447"/>
      <c r="H92" s="447"/>
      <c r="I92" s="447"/>
      <c r="J92" s="41"/>
      <c r="K92" s="41"/>
      <c r="L92" s="41"/>
      <c r="M92" s="637"/>
      <c r="N92" s="454"/>
      <c r="O92" s="637"/>
      <c r="P92" s="914"/>
    </row>
    <row r="93" spans="1:16384" ht="15.75" x14ac:dyDescent="0.3">
      <c r="B93" s="40"/>
      <c r="C93" s="37" t="s">
        <v>27</v>
      </c>
      <c r="D93" s="447"/>
      <c r="E93" s="447"/>
      <c r="F93" s="447"/>
      <c r="G93" s="447"/>
      <c r="H93" s="447"/>
      <c r="I93" s="447"/>
      <c r="J93" s="41"/>
      <c r="K93" s="41"/>
      <c r="L93" s="41"/>
      <c r="M93" s="637"/>
      <c r="N93" s="454"/>
      <c r="O93" s="637"/>
      <c r="P93" s="914"/>
    </row>
    <row r="94" spans="1:16384" ht="16.5" thickBot="1" x14ac:dyDescent="0.35">
      <c r="B94" s="633"/>
      <c r="C94" s="448"/>
      <c r="D94" s="447"/>
      <c r="E94" s="447"/>
      <c r="F94" s="447"/>
      <c r="G94" s="447"/>
      <c r="H94" s="447"/>
      <c r="I94" s="447"/>
      <c r="J94" s="41"/>
      <c r="K94" s="41"/>
      <c r="L94" s="41"/>
      <c r="M94" s="637"/>
      <c r="N94" s="454"/>
      <c r="O94" s="637"/>
      <c r="P94" s="914"/>
    </row>
    <row r="95" spans="1:16384" ht="16.5" thickBot="1" x14ac:dyDescent="0.25">
      <c r="B95" s="1815" t="s">
        <v>383</v>
      </c>
      <c r="C95" s="1816"/>
      <c r="D95" s="1816"/>
      <c r="E95" s="1816"/>
      <c r="F95" s="1816"/>
      <c r="G95" s="1816"/>
      <c r="H95" s="1816"/>
      <c r="I95" s="1816"/>
      <c r="J95" s="1816"/>
      <c r="K95" s="1816"/>
      <c r="L95" s="1816"/>
      <c r="M95" s="1817"/>
      <c r="N95" s="454"/>
      <c r="O95" s="637"/>
      <c r="P95" s="914"/>
    </row>
    <row r="96" spans="1:16384" ht="16.5" thickBot="1" x14ac:dyDescent="0.25">
      <c r="B96" s="42"/>
      <c r="C96" s="43"/>
      <c r="D96" s="44"/>
      <c r="E96" s="44"/>
      <c r="F96" s="44"/>
      <c r="G96" s="44"/>
      <c r="H96" s="44"/>
      <c r="I96" s="44"/>
      <c r="J96" s="41"/>
      <c r="K96" s="41"/>
      <c r="L96" s="41"/>
      <c r="M96" s="637"/>
      <c r="N96" s="454"/>
      <c r="O96" s="637"/>
      <c r="P96" s="914"/>
    </row>
    <row r="97" spans="2:16" ht="44.45" customHeight="1" thickBot="1" x14ac:dyDescent="0.25">
      <c r="B97" s="1808" t="s">
        <v>1477</v>
      </c>
      <c r="C97" s="1809"/>
      <c r="D97" s="1809"/>
      <c r="E97" s="1809"/>
      <c r="F97" s="1809"/>
      <c r="G97" s="1809"/>
      <c r="H97" s="1809"/>
      <c r="I97" s="1809"/>
      <c r="J97" s="1809"/>
      <c r="K97" s="1809"/>
      <c r="L97" s="1809"/>
      <c r="M97" s="1810"/>
      <c r="N97" s="454"/>
      <c r="O97" s="637"/>
      <c r="P97" s="914"/>
    </row>
    <row r="98" spans="2:16" ht="15" thickBot="1" x14ac:dyDescent="0.25">
      <c r="B98" s="45"/>
      <c r="C98" s="46"/>
      <c r="D98" s="45"/>
      <c r="E98" s="45"/>
      <c r="F98" s="45"/>
      <c r="G98" s="47"/>
      <c r="H98" s="47"/>
      <c r="I98" s="47"/>
      <c r="J98" s="41"/>
      <c r="K98" s="41"/>
      <c r="L98" s="41"/>
      <c r="M98" s="637"/>
      <c r="N98" s="454"/>
      <c r="O98" s="637"/>
      <c r="P98" s="914"/>
    </row>
    <row r="99" spans="2:16" x14ac:dyDescent="0.2">
      <c r="B99" s="48" t="s">
        <v>28</v>
      </c>
      <c r="C99" s="1915" t="s">
        <v>29</v>
      </c>
      <c r="D99" s="1916"/>
      <c r="E99" s="1916"/>
      <c r="F99" s="1916"/>
      <c r="G99" s="1916"/>
      <c r="H99" s="1916"/>
      <c r="I99" s="1916"/>
      <c r="J99" s="1916"/>
      <c r="K99" s="1916"/>
      <c r="L99" s="1916"/>
      <c r="M99" s="1917"/>
      <c r="N99" s="454"/>
      <c r="O99" s="637"/>
      <c r="P99" s="914"/>
    </row>
    <row r="100" spans="2:16" x14ac:dyDescent="0.2">
      <c r="B100" s="449" t="s">
        <v>1098</v>
      </c>
      <c r="C100" s="1918" t="s">
        <v>1106</v>
      </c>
      <c r="D100" s="1919"/>
      <c r="E100" s="1919"/>
      <c r="F100" s="1919"/>
      <c r="G100" s="1919"/>
      <c r="H100" s="1919"/>
      <c r="I100" s="1919"/>
      <c r="J100" s="1919"/>
      <c r="K100" s="1919"/>
      <c r="L100" s="1919"/>
      <c r="M100" s="1920"/>
      <c r="N100" s="454"/>
      <c r="O100" s="637"/>
      <c r="P100" s="914"/>
    </row>
    <row r="101" spans="2:16" x14ac:dyDescent="0.2">
      <c r="B101" s="450" t="s">
        <v>1099</v>
      </c>
      <c r="C101" s="1918" t="s">
        <v>1107</v>
      </c>
      <c r="D101" s="1919"/>
      <c r="E101" s="1919"/>
      <c r="F101" s="1919"/>
      <c r="G101" s="1919"/>
      <c r="H101" s="1919"/>
      <c r="I101" s="1919"/>
      <c r="J101" s="1919"/>
      <c r="K101" s="1919"/>
      <c r="L101" s="1919"/>
      <c r="M101" s="1920"/>
      <c r="N101" s="454"/>
      <c r="O101" s="637"/>
      <c r="P101" s="914"/>
    </row>
    <row r="102" spans="2:16" x14ac:dyDescent="0.2">
      <c r="B102" s="450" t="s">
        <v>1100</v>
      </c>
      <c r="C102" s="1918" t="s">
        <v>1108</v>
      </c>
      <c r="D102" s="1919"/>
      <c r="E102" s="1919"/>
      <c r="F102" s="1919"/>
      <c r="G102" s="1919"/>
      <c r="H102" s="1919"/>
      <c r="I102" s="1919"/>
      <c r="J102" s="1919"/>
      <c r="K102" s="1919"/>
      <c r="L102" s="1919"/>
      <c r="M102" s="1920"/>
      <c r="N102" s="454"/>
      <c r="O102" s="637"/>
      <c r="P102" s="914"/>
    </row>
    <row r="103" spans="2:16" x14ac:dyDescent="0.2">
      <c r="B103" s="450" t="s">
        <v>1126</v>
      </c>
      <c r="C103" s="1918" t="s">
        <v>1109</v>
      </c>
      <c r="D103" s="1919"/>
      <c r="E103" s="1919"/>
      <c r="F103" s="1919"/>
      <c r="G103" s="1919"/>
      <c r="H103" s="1919"/>
      <c r="I103" s="1919"/>
      <c r="J103" s="1919"/>
      <c r="K103" s="1919"/>
      <c r="L103" s="1919"/>
      <c r="M103" s="1920"/>
      <c r="N103" s="454"/>
      <c r="O103" s="637"/>
      <c r="P103" s="914"/>
    </row>
    <row r="104" spans="2:16" x14ac:dyDescent="0.2">
      <c r="B104" s="450" t="s">
        <v>1103</v>
      </c>
      <c r="C104" s="1918" t="s">
        <v>1111</v>
      </c>
      <c r="D104" s="1919"/>
      <c r="E104" s="1919"/>
      <c r="F104" s="1919"/>
      <c r="G104" s="1919"/>
      <c r="H104" s="1919"/>
      <c r="I104" s="1919"/>
      <c r="J104" s="1919"/>
      <c r="K104" s="1919"/>
      <c r="L104" s="1919"/>
      <c r="M104" s="1920"/>
      <c r="N104" s="454"/>
      <c r="O104" s="637"/>
      <c r="P104" s="914"/>
    </row>
    <row r="105" spans="2:16" x14ac:dyDescent="0.2">
      <c r="B105" s="450" t="s">
        <v>1104</v>
      </c>
      <c r="C105" s="1918" t="s">
        <v>1112</v>
      </c>
      <c r="D105" s="1919"/>
      <c r="E105" s="1919"/>
      <c r="F105" s="1919"/>
      <c r="G105" s="1919"/>
      <c r="H105" s="1919"/>
      <c r="I105" s="1919"/>
      <c r="J105" s="1919"/>
      <c r="K105" s="1919"/>
      <c r="L105" s="1919"/>
      <c r="M105" s="1920"/>
      <c r="N105" s="454"/>
      <c r="O105" s="637"/>
      <c r="P105" s="914"/>
    </row>
    <row r="106" spans="2:16" x14ac:dyDescent="0.2">
      <c r="B106" s="450" t="s">
        <v>1105</v>
      </c>
      <c r="C106" s="1918" t="s">
        <v>1109</v>
      </c>
      <c r="D106" s="1919"/>
      <c r="E106" s="1919"/>
      <c r="F106" s="1919"/>
      <c r="G106" s="1919"/>
      <c r="H106" s="1919"/>
      <c r="I106" s="1919"/>
      <c r="J106" s="1919"/>
      <c r="K106" s="1919"/>
      <c r="L106" s="1919"/>
      <c r="M106" s="1920"/>
      <c r="N106" s="454"/>
      <c r="O106" s="637"/>
      <c r="P106" s="914"/>
    </row>
    <row r="107" spans="2:16" x14ac:dyDescent="0.2">
      <c r="B107" s="450" t="s">
        <v>878</v>
      </c>
      <c r="C107" s="1918" t="s">
        <v>1109</v>
      </c>
      <c r="D107" s="1919"/>
      <c r="E107" s="1919"/>
      <c r="F107" s="1919"/>
      <c r="G107" s="1919"/>
      <c r="H107" s="1919"/>
      <c r="I107" s="1919"/>
      <c r="J107" s="1919"/>
      <c r="K107" s="1919"/>
      <c r="L107" s="1919"/>
      <c r="M107" s="1920"/>
      <c r="N107" s="454"/>
      <c r="O107" s="637"/>
      <c r="P107" s="914"/>
    </row>
    <row r="108" spans="2:16" x14ac:dyDescent="0.2">
      <c r="B108" s="450" t="s">
        <v>879</v>
      </c>
      <c r="C108" s="1918" t="s">
        <v>1117</v>
      </c>
      <c r="D108" s="1919"/>
      <c r="E108" s="1919"/>
      <c r="F108" s="1919"/>
      <c r="G108" s="1919"/>
      <c r="H108" s="1919"/>
      <c r="I108" s="1919"/>
      <c r="J108" s="1919"/>
      <c r="K108" s="1919"/>
      <c r="L108" s="1919"/>
      <c r="M108" s="1920"/>
      <c r="N108" s="454"/>
      <c r="O108" s="637"/>
      <c r="P108" s="914"/>
    </row>
    <row r="109" spans="2:16" x14ac:dyDescent="0.2">
      <c r="B109" s="450" t="s">
        <v>880</v>
      </c>
      <c r="C109" s="1918" t="s">
        <v>1120</v>
      </c>
      <c r="D109" s="1919"/>
      <c r="E109" s="1919"/>
      <c r="F109" s="1919"/>
      <c r="G109" s="1919"/>
      <c r="H109" s="1919"/>
      <c r="I109" s="1919"/>
      <c r="J109" s="1919"/>
      <c r="K109" s="1919"/>
      <c r="L109" s="1919"/>
      <c r="M109" s="1920"/>
      <c r="N109" s="454"/>
      <c r="O109" s="637"/>
      <c r="P109" s="914"/>
    </row>
    <row r="110" spans="2:16" ht="42" customHeight="1" x14ac:dyDescent="0.2">
      <c r="B110" s="450" t="s">
        <v>1113</v>
      </c>
      <c r="C110" s="1918" t="s">
        <v>1119</v>
      </c>
      <c r="D110" s="1919"/>
      <c r="E110" s="1919"/>
      <c r="F110" s="1919"/>
      <c r="G110" s="1919"/>
      <c r="H110" s="1919"/>
      <c r="I110" s="1919"/>
      <c r="J110" s="1919"/>
      <c r="K110" s="1919"/>
      <c r="L110" s="1919"/>
      <c r="M110" s="1920"/>
      <c r="N110" s="454"/>
      <c r="O110" s="637"/>
      <c r="P110" s="914"/>
    </row>
    <row r="111" spans="2:16" x14ac:dyDescent="0.2">
      <c r="B111" s="450" t="s">
        <v>1114</v>
      </c>
      <c r="C111" s="1918" t="s">
        <v>1122</v>
      </c>
      <c r="D111" s="1919"/>
      <c r="E111" s="1919"/>
      <c r="F111" s="1919"/>
      <c r="G111" s="1919"/>
      <c r="H111" s="1919"/>
      <c r="I111" s="1919"/>
      <c r="J111" s="1919"/>
      <c r="K111" s="1919"/>
      <c r="L111" s="1919"/>
      <c r="M111" s="1920"/>
      <c r="N111" s="454"/>
      <c r="O111" s="637"/>
      <c r="P111" s="914"/>
    </row>
    <row r="112" spans="2:16" x14ac:dyDescent="0.2">
      <c r="B112" s="450" t="s">
        <v>1115</v>
      </c>
      <c r="C112" s="1918" t="s">
        <v>1123</v>
      </c>
      <c r="D112" s="1919"/>
      <c r="E112" s="1919"/>
      <c r="F112" s="1919"/>
      <c r="G112" s="1919"/>
      <c r="H112" s="1919"/>
      <c r="I112" s="1919"/>
      <c r="J112" s="1919"/>
      <c r="K112" s="1919"/>
      <c r="L112" s="1919"/>
      <c r="M112" s="1920"/>
      <c r="N112" s="454"/>
      <c r="O112" s="637"/>
      <c r="P112" s="914"/>
    </row>
    <row r="113" spans="2:16" x14ac:dyDescent="0.2">
      <c r="B113" s="450" t="s">
        <v>1116</v>
      </c>
      <c r="C113" s="1918" t="s">
        <v>1124</v>
      </c>
      <c r="D113" s="1919"/>
      <c r="E113" s="1919"/>
      <c r="F113" s="1919"/>
      <c r="G113" s="1919"/>
      <c r="H113" s="1919"/>
      <c r="I113" s="1919"/>
      <c r="J113" s="1919"/>
      <c r="K113" s="1919"/>
      <c r="L113" s="1919"/>
      <c r="M113" s="1920"/>
      <c r="N113" s="454"/>
      <c r="O113" s="637"/>
      <c r="P113" s="914"/>
    </row>
    <row r="114" spans="2:16" ht="15" customHeight="1" x14ac:dyDescent="0.2">
      <c r="B114" s="450" t="s">
        <v>1125</v>
      </c>
      <c r="C114" s="1918" t="s">
        <v>1129</v>
      </c>
      <c r="D114" s="1919"/>
      <c r="E114" s="1919"/>
      <c r="F114" s="1919"/>
      <c r="G114" s="1919"/>
      <c r="H114" s="1919"/>
      <c r="I114" s="1919"/>
      <c r="J114" s="1919"/>
      <c r="K114" s="1919"/>
      <c r="L114" s="1919"/>
      <c r="M114" s="1920"/>
      <c r="N114" s="454"/>
      <c r="O114" s="637"/>
      <c r="P114" s="914"/>
    </row>
    <row r="115" spans="2:16" ht="15" customHeight="1" x14ac:dyDescent="0.2">
      <c r="B115" s="450" t="s">
        <v>1127</v>
      </c>
      <c r="C115" s="1918" t="s">
        <v>1130</v>
      </c>
      <c r="D115" s="1919"/>
      <c r="E115" s="1919"/>
      <c r="F115" s="1919"/>
      <c r="G115" s="1919"/>
      <c r="H115" s="1919"/>
      <c r="I115" s="1919"/>
      <c r="J115" s="1919"/>
      <c r="K115" s="1919"/>
      <c r="L115" s="1919"/>
      <c r="M115" s="1920"/>
      <c r="N115" s="454"/>
      <c r="O115" s="637"/>
      <c r="P115" s="914"/>
    </row>
    <row r="116" spans="2:16" ht="15" customHeight="1" x14ac:dyDescent="0.2">
      <c r="B116" s="450" t="s">
        <v>1128</v>
      </c>
      <c r="C116" s="1918" t="s">
        <v>1131</v>
      </c>
      <c r="D116" s="1919"/>
      <c r="E116" s="1919"/>
      <c r="F116" s="1919"/>
      <c r="G116" s="1919"/>
      <c r="H116" s="1919"/>
      <c r="I116" s="1919"/>
      <c r="J116" s="1919"/>
      <c r="K116" s="1919"/>
      <c r="L116" s="1919"/>
      <c r="M116" s="1920"/>
      <c r="N116" s="454"/>
      <c r="O116" s="637"/>
      <c r="P116" s="914"/>
    </row>
    <row r="117" spans="2:16" ht="15" customHeight="1" x14ac:dyDescent="0.2">
      <c r="B117" s="450" t="s">
        <v>1132</v>
      </c>
      <c r="C117" s="1918" t="s">
        <v>1133</v>
      </c>
      <c r="D117" s="1919"/>
      <c r="E117" s="1919"/>
      <c r="F117" s="1919"/>
      <c r="G117" s="1919"/>
      <c r="H117" s="1919"/>
      <c r="I117" s="1919"/>
      <c r="J117" s="1919"/>
      <c r="K117" s="1919"/>
      <c r="L117" s="1919"/>
      <c r="M117" s="1920"/>
      <c r="N117" s="454"/>
      <c r="O117" s="637"/>
      <c r="P117" s="914"/>
    </row>
    <row r="118" spans="2:16" ht="15" customHeight="1" thickBot="1" x14ac:dyDescent="0.25">
      <c r="B118" s="451" t="s">
        <v>1253</v>
      </c>
      <c r="C118" s="1939" t="s">
        <v>1483</v>
      </c>
      <c r="D118" s="1940"/>
      <c r="E118" s="1940"/>
      <c r="F118" s="1940"/>
      <c r="G118" s="1940"/>
      <c r="H118" s="1940"/>
      <c r="I118" s="1940"/>
      <c r="J118" s="1940"/>
      <c r="K118" s="1940"/>
      <c r="L118" s="1940"/>
      <c r="M118" s="1941"/>
      <c r="N118" s="454"/>
      <c r="O118" s="637"/>
      <c r="P118" s="914"/>
    </row>
  </sheetData>
  <mergeCells count="30">
    <mergeCell ref="C102:M102"/>
    <mergeCell ref="C103:M103"/>
    <mergeCell ref="C104:M104"/>
    <mergeCell ref="C105:M105"/>
    <mergeCell ref="C106:M106"/>
    <mergeCell ref="B3:C3"/>
    <mergeCell ref="B95:M95"/>
    <mergeCell ref="B97:M97"/>
    <mergeCell ref="C99:M99"/>
    <mergeCell ref="C100:M100"/>
    <mergeCell ref="D23:G23"/>
    <mergeCell ref="D31:G31"/>
    <mergeCell ref="D44:G44"/>
    <mergeCell ref="D57:G57"/>
    <mergeCell ref="C118:M118"/>
    <mergeCell ref="D63:G63"/>
    <mergeCell ref="D69:G69"/>
    <mergeCell ref="D75:G75"/>
    <mergeCell ref="C113:M113"/>
    <mergeCell ref="C114:M114"/>
    <mergeCell ref="C115:M115"/>
    <mergeCell ref="C116:M116"/>
    <mergeCell ref="C117:M117"/>
    <mergeCell ref="C108:M108"/>
    <mergeCell ref="C109:M109"/>
    <mergeCell ref="C110:M110"/>
    <mergeCell ref="C111:M111"/>
    <mergeCell ref="C112:M112"/>
    <mergeCell ref="C107:M107"/>
    <mergeCell ref="C101:M101"/>
  </mergeCells>
  <pageMargins left="0.70866141732283472" right="0.70866141732283472" top="0.74803149606299213" bottom="0.74803149606299213" header="0.31496062992125984" footer="0.31496062992125984"/>
  <pageSetup paperSize="9" scale="32" orientation="portrait"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ignoredErrors>
    <ignoredError sqref="B100:B1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40"/>
  <sheetViews>
    <sheetView zoomScale="80" zoomScaleNormal="80" workbookViewId="0"/>
  </sheetViews>
  <sheetFormatPr defaultColWidth="8.75" defaultRowHeight="27" customHeight="1" x14ac:dyDescent="0.2"/>
  <cols>
    <col min="1" max="1" width="2.75" style="1452" customWidth="1"/>
    <col min="2" max="2" width="100.75" style="1452" customWidth="1"/>
    <col min="3" max="16384" width="8.75" style="1452"/>
  </cols>
  <sheetData>
    <row r="1" spans="1:3" ht="14.25" x14ac:dyDescent="0.2">
      <c r="A1" s="1796"/>
    </row>
    <row r="2" spans="1:3" ht="27" customHeight="1" x14ac:dyDescent="0.2">
      <c r="B2" s="1451" t="s">
        <v>1493</v>
      </c>
    </row>
    <row r="3" spans="1:3" ht="15" thickBot="1" x14ac:dyDescent="0.25"/>
    <row r="4" spans="1:3" ht="27" customHeight="1" x14ac:dyDescent="0.2">
      <c r="B4" s="1701" t="s">
        <v>1297</v>
      </c>
      <c r="C4" s="1453"/>
    </row>
    <row r="5" spans="1:3" ht="15" customHeight="1" x14ac:dyDescent="0.2">
      <c r="B5" s="1702" t="str">
        <f>'WS1'!$B$1</f>
        <v>WS1 - Wholesale water operating and capital expenditure by business unit</v>
      </c>
      <c r="C5" s="1453"/>
    </row>
    <row r="6" spans="1:3" ht="15" customHeight="1" x14ac:dyDescent="0.2">
      <c r="B6" s="1702" t="str">
        <f>'WS2'!B1</f>
        <v>WS2 - Wholesale water capital enhancement expenditure by purpose</v>
      </c>
      <c r="C6" s="1453"/>
    </row>
    <row r="7" spans="1:3" ht="15" customHeight="1" x14ac:dyDescent="0.2">
      <c r="B7" s="1702" t="str">
        <f>WS2a!B1</f>
        <v>WS2a - Wholesale water cumulative capital enhancement expenditure by purpose</v>
      </c>
      <c r="C7" s="1453"/>
    </row>
    <row r="8" spans="1:3" ht="15" customHeight="1" x14ac:dyDescent="0.2">
      <c r="B8" s="1702" t="str">
        <f>'WS3'!$B$1</f>
        <v>WS3 - Wholesale water properties and population</v>
      </c>
      <c r="C8" s="1453"/>
    </row>
    <row r="9" spans="1:3" ht="15" customHeight="1" x14ac:dyDescent="0.2">
      <c r="B9" s="1702" t="str">
        <f>'WS4'!$B$1</f>
        <v>WS4 - Wholesale water other (explanatory variables)</v>
      </c>
      <c r="C9" s="1453"/>
    </row>
    <row r="10" spans="1:3" ht="15" customHeight="1" x14ac:dyDescent="0.2">
      <c r="B10" s="1703" t="str">
        <f>'WS5'!$B$1</f>
        <v>WS5 - Other wholesale water expenditure</v>
      </c>
    </row>
    <row r="11" spans="1:3" ht="15" customHeight="1" x14ac:dyDescent="0.2">
      <c r="B11" s="1704" t="s">
        <v>1490</v>
      </c>
    </row>
    <row r="12" spans="1:3" ht="15" customHeight="1" x14ac:dyDescent="0.2">
      <c r="B12" s="1703" t="str">
        <f>'WS7'!$B$1</f>
        <v>WS7 - Wholesale water local authority rates</v>
      </c>
    </row>
    <row r="13" spans="1:3" ht="15" customHeight="1" x14ac:dyDescent="0.2">
      <c r="B13" s="1703" t="str">
        <f>'WS8'!$B$1</f>
        <v>WS8 - Third party costs by business unit for the wholesale water service</v>
      </c>
    </row>
    <row r="14" spans="1:3" ht="15" customHeight="1" x14ac:dyDescent="0.2">
      <c r="B14" s="1703" t="str">
        <f>'WS9'!$B$1</f>
        <v>WS9 - Wholesale water special cost factors</v>
      </c>
    </row>
    <row r="15" spans="1:3" ht="15" customHeight="1" x14ac:dyDescent="0.2">
      <c r="B15" s="1703" t="str">
        <f>'WS10'!$B$1</f>
        <v>WS10 - Transitional spending in the wholesale water service</v>
      </c>
    </row>
    <row r="16" spans="1:3" ht="15" customHeight="1" x14ac:dyDescent="0.2">
      <c r="B16" s="1704" t="s">
        <v>1491</v>
      </c>
    </row>
    <row r="17" spans="2:2" ht="15" customHeight="1" x14ac:dyDescent="0.2">
      <c r="B17" s="1703" t="str">
        <f>'WS12'!$B$1</f>
        <v>WS12 - RCV allocation in the wholesale water service</v>
      </c>
    </row>
    <row r="18" spans="2:2" ht="15" customHeight="1" x14ac:dyDescent="0.2">
      <c r="B18" s="1703" t="str">
        <f>WS12a!$B$1</f>
        <v>WS12a - Change in RCV allocation in the wholesale water service</v>
      </c>
    </row>
    <row r="19" spans="2:2" ht="15" customHeight="1" x14ac:dyDescent="0.2">
      <c r="B19" s="1703" t="str">
        <f>WS12b!$B$1</f>
        <v>WS12b - Wholesale water charges impact assessment</v>
      </c>
    </row>
    <row r="20" spans="2:2" ht="15" customHeight="1" x14ac:dyDescent="0.2">
      <c r="B20" s="1703" t="str">
        <f>'WS13'!$B$1</f>
        <v>WS13 - PR14 wholesale revenue forecast incentive mechanism for the water service</v>
      </c>
    </row>
    <row r="21" spans="2:2" ht="15" customHeight="1" x14ac:dyDescent="0.2">
      <c r="B21" s="1703" t="str">
        <f>'WS14'!$B$1</f>
        <v>WS14 - PR14 outcome delivery incentive reconciliation for the water service</v>
      </c>
    </row>
    <row r="22" spans="2:2" ht="15" customHeight="1" x14ac:dyDescent="0.2">
      <c r="B22" s="1703" t="str">
        <f>'WS15'!$B$1</f>
        <v>WS15 - PR14 wholesale total expenditure outperformance sharing for the water service</v>
      </c>
    </row>
    <row r="23" spans="2:2" ht="15" customHeight="1" x14ac:dyDescent="0.2">
      <c r="B23" s="1705" t="s">
        <v>1492</v>
      </c>
    </row>
    <row r="24" spans="2:2" ht="15" customHeight="1" x14ac:dyDescent="0.2">
      <c r="B24" s="1703" t="str">
        <f>'WS17'!$B$1</f>
        <v>WS17 - PR14 water trading incentive reconciliation</v>
      </c>
    </row>
    <row r="25" spans="2:2" ht="15" customHeight="1" x14ac:dyDescent="0.2">
      <c r="B25" s="1703" t="str">
        <f>'WS18'!$B$1</f>
        <v>WS18 - Explaining the 2019 Final Determination for the water service</v>
      </c>
    </row>
    <row r="26" spans="2:2" ht="15" customHeight="1" x14ac:dyDescent="0.2">
      <c r="B26" s="1703" t="str">
        <f>'Wr1'!$B$1</f>
        <v>Wr1 - Wholesale water resources (explanatory variables)</v>
      </c>
    </row>
    <row r="27" spans="2:2" ht="15" customHeight="1" x14ac:dyDescent="0.2">
      <c r="B27" s="1703" t="str">
        <f>'Wr2'!$B$1</f>
        <v>Wr2 - Wholesale water resource opex</v>
      </c>
    </row>
    <row r="28" spans="2:2" ht="15" customHeight="1" x14ac:dyDescent="0.2">
      <c r="B28" s="1703" t="str">
        <f>'Wr3'!$B$1</f>
        <v>Wr3 - Wholesale revenue projections for the water resources price control</v>
      </c>
    </row>
    <row r="29" spans="2:2" ht="15" customHeight="1" x14ac:dyDescent="0.2">
      <c r="B29" s="1703" t="str">
        <f>'Wr4'!$B$1</f>
        <v xml:space="preserve">Wr4 - Cost recovery for water resources </v>
      </c>
    </row>
    <row r="30" spans="2:2" ht="15" customHeight="1" x14ac:dyDescent="0.2">
      <c r="B30" s="1703" t="str">
        <f>'Wr5'!$B$1</f>
        <v>Wr5 - Weighted average cost of capital for the water resources control</v>
      </c>
    </row>
    <row r="31" spans="2:2" ht="15" customHeight="1" x14ac:dyDescent="0.2">
      <c r="B31" s="1703" t="str">
        <f>'Wr6'!$B$1</f>
        <v>Wr6 - Water resources capacity forecasts</v>
      </c>
    </row>
    <row r="32" spans="2:2" ht="15" customHeight="1" x14ac:dyDescent="0.2">
      <c r="B32" s="1703" t="str">
        <f>'Wr7'!$B$1</f>
        <v>Wr7 - New water resources capacity ~ forecast cost of options beginning in 2020-25</v>
      </c>
    </row>
    <row r="33" spans="2:2" ht="15" customHeight="1" x14ac:dyDescent="0.2">
      <c r="B33" s="1703" t="str">
        <f>'Wr8'!$B$1</f>
        <v>Wr8 - Water resources forecast charging and equalisation payments</v>
      </c>
    </row>
    <row r="34" spans="2:2" ht="15" customHeight="1" x14ac:dyDescent="0.2">
      <c r="B34" s="1703" t="str">
        <f>'Wn1'!$B$1</f>
        <v>Wn1 - Wholesale water treatment (explanatory variables)</v>
      </c>
    </row>
    <row r="35" spans="2:2" ht="15" customHeight="1" x14ac:dyDescent="0.2">
      <c r="B35" s="1703" t="str">
        <f>'Wn2'!$B$1</f>
        <v>Wn2 - Wholesale water distribution (explanatory variables)</v>
      </c>
    </row>
    <row r="36" spans="2:2" ht="15" customHeight="1" x14ac:dyDescent="0.2">
      <c r="B36" s="1703" t="str">
        <f>'Wn3'!$B$1</f>
        <v>Wn3 - Wholesale revenue projections for the water network plus price control</v>
      </c>
    </row>
    <row r="37" spans="2:2" ht="15" customHeight="1" x14ac:dyDescent="0.2">
      <c r="B37" s="1703" t="str">
        <f>'Wn4'!$B$1</f>
        <v>Wn4 - Cost recovery for water network plus</v>
      </c>
    </row>
    <row r="38" spans="2:2" ht="15" customHeight="1" thickBot="1" x14ac:dyDescent="0.25">
      <c r="B38" s="1706" t="str">
        <f>'Wn5'!$B$1</f>
        <v>Wn5 - Weighted average cost of capital for the water network plus control</v>
      </c>
    </row>
    <row r="40" spans="2:2" ht="27" customHeight="1" x14ac:dyDescent="0.2">
      <c r="B40" s="1454"/>
    </row>
  </sheetData>
  <pageMargins left="0.70866141732283472" right="0.70866141732283472" top="0.74803149606299213" bottom="0.74803149606299213" header="0.31496062992125984" footer="0.31496062992125984"/>
  <pageSetup paperSize="9" scale="85"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Q75"/>
  <sheetViews>
    <sheetView showGridLines="0" zoomScale="80" zoomScaleNormal="80" workbookViewId="0"/>
  </sheetViews>
  <sheetFormatPr defaultColWidth="9.75" defaultRowHeight="14.25" x14ac:dyDescent="0.2"/>
  <cols>
    <col min="1" max="1" width="1.75" style="2" customWidth="1"/>
    <col min="2" max="2" width="4.75" style="2" customWidth="1"/>
    <col min="3" max="3" width="61.25" style="2" customWidth="1"/>
    <col min="4" max="4" width="11.75" style="2" customWidth="1"/>
    <col min="5" max="5" width="5.75" style="2" customWidth="1"/>
    <col min="6" max="6" width="5.75" style="735" customWidth="1"/>
    <col min="7" max="7" width="19.625" style="2" bestFit="1" customWidth="1"/>
    <col min="8" max="14" width="9.75" style="2"/>
    <col min="15" max="15" width="2.75" style="2" customWidth="1"/>
    <col min="16" max="16" width="36.25" style="2" bestFit="1" customWidth="1"/>
    <col min="17" max="17" width="17.375" style="2" customWidth="1"/>
    <col min="18" max="16384" width="9.75" style="2"/>
  </cols>
  <sheetData>
    <row r="1" spans="2:17" ht="20.25" x14ac:dyDescent="0.2">
      <c r="B1" s="390" t="s">
        <v>1318</v>
      </c>
      <c r="C1" s="452"/>
      <c r="D1" s="452"/>
      <c r="E1" s="464"/>
      <c r="F1" s="464"/>
      <c r="G1" s="464"/>
      <c r="H1" s="452"/>
      <c r="I1" s="452"/>
      <c r="J1" s="452"/>
      <c r="K1" s="452"/>
      <c r="L1" s="452"/>
      <c r="M1" s="453"/>
      <c r="N1" s="453" t="s">
        <v>0</v>
      </c>
      <c r="O1" s="465"/>
      <c r="P1" s="466" t="s">
        <v>1</v>
      </c>
      <c r="Q1" s="757"/>
    </row>
    <row r="2" spans="2:17" ht="15.75" thickBot="1" x14ac:dyDescent="0.3">
      <c r="B2" s="634"/>
      <c r="C2" s="634"/>
      <c r="D2" s="647"/>
      <c r="E2" s="648"/>
      <c r="F2" s="649"/>
      <c r="G2" s="649"/>
      <c r="H2" s="634"/>
      <c r="I2" s="634"/>
      <c r="J2" s="634"/>
      <c r="K2" s="650"/>
      <c r="L2" s="650"/>
      <c r="M2" s="651"/>
      <c r="N2" s="651"/>
      <c r="O2" s="467"/>
      <c r="P2" s="651"/>
    </row>
    <row r="3" spans="2:17" ht="15" thickBot="1" x14ac:dyDescent="0.25">
      <c r="B3" s="1944" t="s">
        <v>2</v>
      </c>
      <c r="C3" s="1945"/>
      <c r="D3" s="455" t="s">
        <v>3</v>
      </c>
      <c r="E3" s="456" t="s">
        <v>4</v>
      </c>
      <c r="F3" s="458" t="s">
        <v>5</v>
      </c>
      <c r="G3" s="457" t="s">
        <v>327</v>
      </c>
      <c r="H3" s="468" t="s">
        <v>158</v>
      </c>
      <c r="I3" s="456" t="s">
        <v>108</v>
      </c>
      <c r="J3" s="456" t="s">
        <v>109</v>
      </c>
      <c r="K3" s="456" t="s">
        <v>159</v>
      </c>
      <c r="L3" s="456" t="s">
        <v>6</v>
      </c>
      <c r="M3" s="456" t="s">
        <v>7</v>
      </c>
      <c r="N3" s="457" t="s">
        <v>317</v>
      </c>
      <c r="O3" s="459"/>
      <c r="P3" s="833" t="s">
        <v>839</v>
      </c>
      <c r="Q3" s="427" t="s">
        <v>14</v>
      </c>
    </row>
    <row r="4" spans="2:17" ht="15" thickBot="1" x14ac:dyDescent="0.25">
      <c r="B4" s="652"/>
      <c r="C4" s="653"/>
      <c r="D4" s="653"/>
      <c r="E4" s="644"/>
      <c r="F4" s="644"/>
      <c r="G4" s="644"/>
      <c r="H4" s="653"/>
      <c r="I4" s="654"/>
      <c r="J4" s="654"/>
      <c r="K4" s="654"/>
      <c r="L4" s="654"/>
      <c r="M4" s="654"/>
      <c r="N4" s="653"/>
      <c r="O4" s="469"/>
      <c r="P4" s="653"/>
      <c r="Q4" s="653"/>
    </row>
    <row r="5" spans="2:17" ht="13.9" customHeight="1" thickBot="1" x14ac:dyDescent="0.25">
      <c r="B5" s="703" t="s">
        <v>15</v>
      </c>
      <c r="C5" s="697" t="s">
        <v>328</v>
      </c>
      <c r="D5" s="624"/>
      <c r="E5" s="624"/>
      <c r="F5" s="736"/>
      <c r="G5" s="720"/>
      <c r="H5" s="460"/>
      <c r="I5" s="460"/>
      <c r="J5" s="460"/>
      <c r="K5" s="460"/>
      <c r="L5" s="460"/>
      <c r="M5" s="460"/>
      <c r="N5" s="460"/>
      <c r="O5" s="460"/>
      <c r="P5" s="460"/>
      <c r="Q5" s="460"/>
    </row>
    <row r="6" spans="2:17" ht="13.9" customHeight="1" x14ac:dyDescent="0.2">
      <c r="B6" s="1404">
        <v>1</v>
      </c>
      <c r="C6" s="725" t="s">
        <v>329</v>
      </c>
      <c r="D6" s="726"/>
      <c r="E6" s="14" t="s">
        <v>259</v>
      </c>
      <c r="F6" s="704"/>
      <c r="G6" s="1052" t="s">
        <v>501</v>
      </c>
      <c r="H6" s="1"/>
      <c r="I6" s="1"/>
      <c r="J6" s="1"/>
      <c r="K6" s="1"/>
      <c r="L6" s="1"/>
      <c r="M6" s="646"/>
      <c r="N6" s="1641"/>
      <c r="O6" s="470"/>
      <c r="P6" s="1025" t="s">
        <v>384</v>
      </c>
      <c r="Q6" s="1026"/>
    </row>
    <row r="7" spans="2:17" ht="13.9" customHeight="1" x14ac:dyDescent="0.2">
      <c r="B7" s="1405">
        <v>2</v>
      </c>
      <c r="C7" s="727" t="s">
        <v>385</v>
      </c>
      <c r="D7" s="728"/>
      <c r="E7" s="375" t="s">
        <v>259</v>
      </c>
      <c r="F7" s="705"/>
      <c r="G7" s="1053" t="s">
        <v>501</v>
      </c>
      <c r="H7" s="737"/>
      <c r="I7" s="738"/>
      <c r="J7" s="739"/>
      <c r="K7" s="652"/>
      <c r="L7" s="652"/>
      <c r="M7" s="652"/>
      <c r="N7" s="1642" t="s">
        <v>386</v>
      </c>
      <c r="O7" s="470"/>
      <c r="P7" s="1027" t="s">
        <v>387</v>
      </c>
      <c r="Q7" s="1028"/>
    </row>
    <row r="8" spans="2:17" ht="13.9" customHeight="1" thickBot="1" x14ac:dyDescent="0.25">
      <c r="B8" s="1406">
        <v>3</v>
      </c>
      <c r="C8" s="729" t="s">
        <v>388</v>
      </c>
      <c r="D8" s="730"/>
      <c r="E8" s="28" t="s">
        <v>19</v>
      </c>
      <c r="F8" s="706" t="s">
        <v>331</v>
      </c>
      <c r="G8" s="1054" t="s">
        <v>501</v>
      </c>
      <c r="H8" s="652"/>
      <c r="I8" s="652"/>
      <c r="J8" s="652"/>
      <c r="K8" s="652"/>
      <c r="L8" s="652"/>
      <c r="M8" s="652"/>
      <c r="N8" s="1643"/>
      <c r="O8" s="470"/>
      <c r="P8" s="1029" t="s">
        <v>387</v>
      </c>
      <c r="Q8" s="1030"/>
    </row>
    <row r="9" spans="2:17" ht="13.9" customHeight="1" thickBot="1" x14ac:dyDescent="0.25">
      <c r="B9" s="642"/>
      <c r="C9" s="643"/>
      <c r="D9" s="653"/>
      <c r="E9" s="644"/>
      <c r="F9" s="644"/>
      <c r="G9" s="644"/>
      <c r="H9" s="653"/>
      <c r="I9" s="654"/>
      <c r="J9" s="654"/>
      <c r="K9" s="654"/>
      <c r="L9" s="654"/>
      <c r="M9" s="654"/>
      <c r="N9" s="653"/>
      <c r="O9" s="469"/>
      <c r="P9" s="1031"/>
      <c r="Q9" s="1031"/>
    </row>
    <row r="10" spans="2:17" ht="13.9" customHeight="1" thickBot="1" x14ac:dyDescent="0.25">
      <c r="B10" s="703" t="s">
        <v>17</v>
      </c>
      <c r="C10" s="697" t="s">
        <v>389</v>
      </c>
      <c r="D10" s="624"/>
      <c r="E10" s="624"/>
      <c r="F10" s="736"/>
      <c r="G10" s="720"/>
      <c r="H10" s="460"/>
      <c r="I10" s="460"/>
      <c r="J10" s="460"/>
      <c r="K10" s="460"/>
      <c r="L10" s="460"/>
      <c r="M10" s="460"/>
      <c r="N10" s="460"/>
      <c r="O10" s="460"/>
      <c r="P10" s="711"/>
      <c r="Q10" s="711"/>
    </row>
    <row r="11" spans="2:17" ht="13.9" customHeight="1" thickBot="1" x14ac:dyDescent="0.25">
      <c r="B11" s="1404">
        <v>4</v>
      </c>
      <c r="C11" s="725" t="s">
        <v>390</v>
      </c>
      <c r="D11" s="726"/>
      <c r="E11" s="14" t="s">
        <v>350</v>
      </c>
      <c r="F11" s="704" t="s">
        <v>331</v>
      </c>
      <c r="G11" s="1052" t="s">
        <v>501</v>
      </c>
      <c r="H11" s="653"/>
      <c r="I11" s="653" t="s">
        <v>391</v>
      </c>
      <c r="J11" s="653"/>
      <c r="K11" s="653"/>
      <c r="L11" s="653"/>
      <c r="M11" s="653"/>
      <c r="N11" s="1644"/>
      <c r="O11" s="723"/>
      <c r="P11" s="1035" t="s">
        <v>396</v>
      </c>
      <c r="Q11" s="1032"/>
    </row>
    <row r="12" spans="2:17" ht="13.9" customHeight="1" thickBot="1" x14ac:dyDescent="0.25">
      <c r="B12" s="1405">
        <v>5</v>
      </c>
      <c r="C12" s="727" t="s">
        <v>392</v>
      </c>
      <c r="D12" s="728"/>
      <c r="E12" s="375" t="s">
        <v>16</v>
      </c>
      <c r="F12" s="705" t="s">
        <v>331</v>
      </c>
      <c r="G12" s="732" t="s">
        <v>1069</v>
      </c>
      <c r="H12" s="653"/>
      <c r="I12" s="1645"/>
      <c r="J12" s="1646"/>
      <c r="K12" s="1646"/>
      <c r="L12" s="1646"/>
      <c r="M12" s="1647"/>
      <c r="N12" s="471"/>
      <c r="O12" s="471"/>
      <c r="P12" s="1383" t="s">
        <v>387</v>
      </c>
      <c r="Q12" s="1033"/>
    </row>
    <row r="13" spans="2:17" ht="13.9" customHeight="1" thickBot="1" x14ac:dyDescent="0.25">
      <c r="B13" s="1406">
        <v>6</v>
      </c>
      <c r="C13" s="729" t="s">
        <v>393</v>
      </c>
      <c r="D13" s="730"/>
      <c r="E13" s="28" t="s">
        <v>350</v>
      </c>
      <c r="F13" s="706" t="s">
        <v>331</v>
      </c>
      <c r="G13" s="1054" t="s">
        <v>501</v>
      </c>
      <c r="H13" s="653"/>
      <c r="I13" s="653"/>
      <c r="J13" s="653"/>
      <c r="K13" s="653"/>
      <c r="L13" s="653"/>
      <c r="M13" s="653"/>
      <c r="N13" s="1587"/>
      <c r="O13" s="723"/>
      <c r="P13" s="1384" t="s">
        <v>983</v>
      </c>
      <c r="Q13" s="1034"/>
    </row>
    <row r="14" spans="2:17" ht="13.9" customHeight="1" thickBot="1" x14ac:dyDescent="0.25">
      <c r="B14" s="642"/>
      <c r="C14" s="643"/>
      <c r="D14" s="653"/>
      <c r="E14" s="644"/>
      <c r="F14" s="644"/>
      <c r="G14" s="644"/>
      <c r="H14" s="653"/>
      <c r="I14" s="654"/>
      <c r="J14" s="654"/>
      <c r="K14" s="654"/>
      <c r="L14" s="654"/>
      <c r="M14" s="654"/>
      <c r="N14" s="653"/>
      <c r="O14" s="469"/>
      <c r="P14" s="1031"/>
      <c r="Q14" s="1031"/>
    </row>
    <row r="15" spans="2:17" ht="13.9" customHeight="1" thickBot="1" x14ac:dyDescent="0.25">
      <c r="B15" s="703" t="s">
        <v>18</v>
      </c>
      <c r="C15" s="697" t="s">
        <v>394</v>
      </c>
      <c r="D15" s="624"/>
      <c r="E15" s="624"/>
      <c r="F15" s="736"/>
      <c r="G15" s="720"/>
      <c r="H15" s="460"/>
      <c r="I15" s="460"/>
      <c r="J15" s="460"/>
      <c r="K15" s="460"/>
      <c r="L15" s="460"/>
      <c r="M15" s="460"/>
      <c r="N15" s="460"/>
      <c r="O15" s="460"/>
      <c r="P15" s="711"/>
      <c r="Q15" s="711"/>
    </row>
    <row r="16" spans="2:17" ht="13.9" customHeight="1" x14ac:dyDescent="0.2">
      <c r="B16" s="1404">
        <v>7</v>
      </c>
      <c r="C16" s="725" t="s">
        <v>395</v>
      </c>
      <c r="D16" s="726"/>
      <c r="E16" s="14" t="s">
        <v>16</v>
      </c>
      <c r="F16" s="704" t="s">
        <v>331</v>
      </c>
      <c r="G16" s="1052" t="s">
        <v>1069</v>
      </c>
      <c r="H16" s="653"/>
      <c r="I16" s="1648"/>
      <c r="J16" s="1649"/>
      <c r="K16" s="1649"/>
      <c r="L16" s="1649"/>
      <c r="M16" s="1650"/>
      <c r="N16" s="471"/>
      <c r="O16" s="471"/>
      <c r="P16" s="1035" t="s">
        <v>396</v>
      </c>
      <c r="Q16" s="1036"/>
    </row>
    <row r="17" spans="2:17" ht="13.9" customHeight="1" x14ac:dyDescent="0.2">
      <c r="B17" s="1405">
        <v>8</v>
      </c>
      <c r="C17" s="727" t="s">
        <v>397</v>
      </c>
      <c r="D17" s="728"/>
      <c r="E17" s="375" t="s">
        <v>16</v>
      </c>
      <c r="F17" s="705" t="s">
        <v>331</v>
      </c>
      <c r="G17" s="732" t="s">
        <v>1069</v>
      </c>
      <c r="H17" s="653"/>
      <c r="I17" s="1651"/>
      <c r="J17" s="731"/>
      <c r="K17" s="731"/>
      <c r="L17" s="731"/>
      <c r="M17" s="1652"/>
      <c r="N17" s="471"/>
      <c r="O17" s="471"/>
      <c r="P17" s="1037" t="s">
        <v>396</v>
      </c>
      <c r="Q17" s="1038"/>
    </row>
    <row r="18" spans="2:17" ht="13.9" customHeight="1" thickBot="1" x14ac:dyDescent="0.25">
      <c r="B18" s="1406">
        <v>9</v>
      </c>
      <c r="C18" s="729" t="s">
        <v>398</v>
      </c>
      <c r="D18" s="730"/>
      <c r="E18" s="28" t="s">
        <v>16</v>
      </c>
      <c r="F18" s="706" t="s">
        <v>331</v>
      </c>
      <c r="G18" s="1054" t="s">
        <v>838</v>
      </c>
      <c r="H18" s="740"/>
      <c r="I18" s="1653"/>
      <c r="J18" s="1654"/>
      <c r="K18" s="708"/>
      <c r="L18" s="708"/>
      <c r="M18" s="1628"/>
      <c r="N18" s="472"/>
      <c r="O18" s="472"/>
      <c r="P18" s="1332" t="s">
        <v>754</v>
      </c>
      <c r="Q18" s="1039"/>
    </row>
    <row r="19" spans="2:17" ht="13.9" customHeight="1" thickBot="1" x14ac:dyDescent="0.25">
      <c r="B19" s="642"/>
      <c r="C19" s="643"/>
      <c r="D19" s="653"/>
      <c r="E19" s="644"/>
      <c r="F19" s="644"/>
      <c r="G19" s="644"/>
      <c r="H19" s="653"/>
      <c r="I19" s="654"/>
      <c r="J19" s="654"/>
      <c r="K19" s="654"/>
      <c r="L19" s="654"/>
      <c r="M19" s="654"/>
      <c r="N19" s="653"/>
      <c r="O19" s="469"/>
      <c r="P19" s="1031"/>
      <c r="Q19" s="1031"/>
    </row>
    <row r="20" spans="2:17" ht="13.9" customHeight="1" thickBot="1" x14ac:dyDescent="0.25">
      <c r="B20" s="703" t="s">
        <v>20</v>
      </c>
      <c r="C20" s="697" t="s">
        <v>399</v>
      </c>
      <c r="D20" s="624"/>
      <c r="E20" s="624"/>
      <c r="F20" s="736"/>
      <c r="G20" s="720"/>
      <c r="H20" s="460"/>
      <c r="I20" s="460"/>
      <c r="J20" s="460"/>
      <c r="K20" s="460"/>
      <c r="L20" s="460"/>
      <c r="M20" s="460"/>
      <c r="N20" s="460"/>
      <c r="O20" s="460"/>
      <c r="P20" s="711"/>
      <c r="Q20" s="711"/>
    </row>
    <row r="21" spans="2:17" ht="13.9" customHeight="1" x14ac:dyDescent="0.2">
      <c r="B21" s="1404">
        <v>10</v>
      </c>
      <c r="C21" s="725" t="s">
        <v>400</v>
      </c>
      <c r="D21" s="726"/>
      <c r="E21" s="14" t="s">
        <v>16</v>
      </c>
      <c r="F21" s="704" t="s">
        <v>331</v>
      </c>
      <c r="G21" s="1052" t="s">
        <v>838</v>
      </c>
      <c r="H21" s="740"/>
      <c r="I21" s="1648"/>
      <c r="J21" s="1649"/>
      <c r="K21" s="17"/>
      <c r="L21" s="17"/>
      <c r="M21" s="1655"/>
      <c r="N21" s="472"/>
      <c r="O21" s="472"/>
      <c r="P21" s="1333" t="s">
        <v>754</v>
      </c>
      <c r="Q21" s="1040"/>
    </row>
    <row r="22" spans="2:17" ht="13.9" customHeight="1" x14ac:dyDescent="0.2">
      <c r="B22" s="1405">
        <v>11</v>
      </c>
      <c r="C22" s="727" t="s">
        <v>401</v>
      </c>
      <c r="D22" s="728"/>
      <c r="E22" s="375" t="s">
        <v>16</v>
      </c>
      <c r="F22" s="705" t="s">
        <v>331</v>
      </c>
      <c r="G22" s="732" t="s">
        <v>838</v>
      </c>
      <c r="H22" s="740"/>
      <c r="I22" s="1651"/>
      <c r="J22" s="731"/>
      <c r="K22" s="378"/>
      <c r="L22" s="378"/>
      <c r="M22" s="1638"/>
      <c r="N22" s="472"/>
      <c r="O22" s="472"/>
      <c r="P22" s="1372" t="s">
        <v>754</v>
      </c>
      <c r="Q22" s="1041"/>
    </row>
    <row r="23" spans="2:17" ht="13.9" customHeight="1" x14ac:dyDescent="0.2">
      <c r="B23" s="1405">
        <v>12</v>
      </c>
      <c r="C23" s="727" t="s">
        <v>402</v>
      </c>
      <c r="D23" s="728"/>
      <c r="E23" s="375" t="s">
        <v>16</v>
      </c>
      <c r="F23" s="705" t="s">
        <v>331</v>
      </c>
      <c r="G23" s="732" t="s">
        <v>838</v>
      </c>
      <c r="H23" s="740"/>
      <c r="I23" s="1651"/>
      <c r="J23" s="731"/>
      <c r="K23" s="378"/>
      <c r="L23" s="378"/>
      <c r="M23" s="1638"/>
      <c r="N23" s="472"/>
      <c r="O23" s="472"/>
      <c r="P23" s="1372" t="s">
        <v>754</v>
      </c>
      <c r="Q23" s="1041"/>
    </row>
    <row r="24" spans="2:17" ht="13.9" customHeight="1" x14ac:dyDescent="0.2">
      <c r="B24" s="1405">
        <v>13</v>
      </c>
      <c r="C24" s="727" t="s">
        <v>403</v>
      </c>
      <c r="D24" s="728"/>
      <c r="E24" s="375" t="s">
        <v>16</v>
      </c>
      <c r="F24" s="705" t="s">
        <v>331</v>
      </c>
      <c r="G24" s="732" t="s">
        <v>838</v>
      </c>
      <c r="H24" s="740"/>
      <c r="I24" s="1651"/>
      <c r="J24" s="731"/>
      <c r="K24" s="378"/>
      <c r="L24" s="378"/>
      <c r="M24" s="1638"/>
      <c r="N24" s="472"/>
      <c r="O24" s="472"/>
      <c r="P24" s="1372" t="s">
        <v>754</v>
      </c>
      <c r="Q24" s="1041"/>
    </row>
    <row r="25" spans="2:17" ht="13.9" customHeight="1" thickBot="1" x14ac:dyDescent="0.25">
      <c r="B25" s="1405">
        <v>14</v>
      </c>
      <c r="C25" s="727" t="s">
        <v>404</v>
      </c>
      <c r="D25" s="728"/>
      <c r="E25" s="375" t="s">
        <v>16</v>
      </c>
      <c r="F25" s="705" t="s">
        <v>331</v>
      </c>
      <c r="G25" s="732" t="s">
        <v>838</v>
      </c>
      <c r="H25" s="740"/>
      <c r="I25" s="1653"/>
      <c r="J25" s="1654"/>
      <c r="K25" s="708"/>
      <c r="L25" s="708"/>
      <c r="M25" s="1628"/>
      <c r="N25" s="472"/>
      <c r="O25" s="472"/>
      <c r="P25" s="1372" t="s">
        <v>754</v>
      </c>
      <c r="Q25" s="1041"/>
    </row>
    <row r="26" spans="2:17" ht="13.9" customHeight="1" thickBot="1" x14ac:dyDescent="0.25">
      <c r="B26" s="1406">
        <v>15</v>
      </c>
      <c r="C26" s="729" t="s">
        <v>405</v>
      </c>
      <c r="D26" s="730"/>
      <c r="E26" s="28" t="s">
        <v>16</v>
      </c>
      <c r="F26" s="706" t="s">
        <v>331</v>
      </c>
      <c r="G26" s="1640" t="s">
        <v>1069</v>
      </c>
      <c r="H26" s="1656"/>
      <c r="I26" s="473"/>
      <c r="J26" s="473"/>
      <c r="K26" s="473"/>
      <c r="L26" s="473"/>
      <c r="M26" s="473"/>
      <c r="N26" s="473"/>
      <c r="O26" s="473"/>
      <c r="P26" s="1044" t="s">
        <v>1154</v>
      </c>
      <c r="Q26" s="1045"/>
    </row>
    <row r="27" spans="2:17" ht="13.9" customHeight="1" thickBot="1" x14ac:dyDescent="0.25">
      <c r="B27" s="642"/>
      <c r="C27" s="643"/>
      <c r="D27" s="653"/>
      <c r="E27" s="644"/>
      <c r="F27" s="644"/>
      <c r="G27" s="644"/>
      <c r="H27" s="653"/>
      <c r="I27" s="654"/>
      <c r="J27" s="654"/>
      <c r="K27" s="654"/>
      <c r="L27" s="654"/>
      <c r="M27" s="654"/>
      <c r="N27" s="653"/>
      <c r="O27" s="469"/>
      <c r="P27" s="1031"/>
      <c r="Q27" s="1031"/>
    </row>
    <row r="28" spans="2:17" ht="13.9" customHeight="1" thickBot="1" x14ac:dyDescent="0.25">
      <c r="B28" s="703" t="s">
        <v>21</v>
      </c>
      <c r="C28" s="697" t="s">
        <v>280</v>
      </c>
      <c r="D28" s="624"/>
      <c r="E28" s="624"/>
      <c r="F28" s="736"/>
      <c r="G28" s="720"/>
      <c r="H28" s="460"/>
      <c r="I28" s="460"/>
      <c r="J28" s="460"/>
      <c r="K28" s="460"/>
      <c r="L28" s="460"/>
      <c r="M28" s="460"/>
      <c r="N28" s="460"/>
      <c r="O28" s="460"/>
      <c r="P28" s="711"/>
      <c r="Q28" s="711"/>
    </row>
    <row r="29" spans="2:17" ht="13.9" customHeight="1" thickBot="1" x14ac:dyDescent="0.25">
      <c r="B29" s="1407">
        <v>16</v>
      </c>
      <c r="C29" s="1379" t="s">
        <v>406</v>
      </c>
      <c r="D29" s="1380"/>
      <c r="E29" s="490" t="s">
        <v>19</v>
      </c>
      <c r="F29" s="1381" t="s">
        <v>331</v>
      </c>
      <c r="G29" s="1382" t="s">
        <v>501</v>
      </c>
      <c r="H29" s="646"/>
      <c r="I29" s="1657"/>
      <c r="J29" s="1658"/>
      <c r="K29" s="1658"/>
      <c r="L29" s="1658"/>
      <c r="M29" s="1659"/>
      <c r="N29" s="646"/>
      <c r="O29" s="473"/>
      <c r="P29" s="1385" t="s">
        <v>1153</v>
      </c>
      <c r="Q29" s="1386"/>
    </row>
    <row r="30" spans="2:17" ht="13.9" customHeight="1" thickBot="1" x14ac:dyDescent="0.25">
      <c r="B30" s="642"/>
      <c r="C30" s="643"/>
      <c r="D30" s="653"/>
      <c r="E30" s="644"/>
      <c r="F30" s="644"/>
      <c r="G30" s="644"/>
      <c r="H30" s="653"/>
      <c r="I30" s="654"/>
      <c r="J30" s="654"/>
      <c r="K30" s="654"/>
      <c r="L30" s="654"/>
      <c r="M30" s="654"/>
      <c r="N30" s="653"/>
      <c r="O30" s="469"/>
      <c r="P30" s="1031"/>
      <c r="Q30" s="1031"/>
    </row>
    <row r="31" spans="2:17" ht="13.9" customHeight="1" thickBot="1" x14ac:dyDescent="0.25">
      <c r="B31" s="703" t="s">
        <v>22</v>
      </c>
      <c r="C31" s="697" t="s">
        <v>1156</v>
      </c>
      <c r="D31" s="624"/>
      <c r="E31" s="624"/>
      <c r="F31" s="736"/>
      <c r="G31" s="720"/>
      <c r="H31" s="460"/>
      <c r="I31" s="460"/>
      <c r="J31" s="460"/>
      <c r="K31" s="460"/>
      <c r="L31" s="460"/>
      <c r="M31" s="460"/>
      <c r="N31" s="460"/>
      <c r="O31" s="460"/>
      <c r="P31" s="711"/>
      <c r="Q31" s="711"/>
    </row>
    <row r="32" spans="2:17" ht="13.9" customHeight="1" x14ac:dyDescent="0.2">
      <c r="B32" s="1404">
        <v>17</v>
      </c>
      <c r="C32" s="725" t="s">
        <v>407</v>
      </c>
      <c r="D32" s="726"/>
      <c r="E32" s="14" t="s">
        <v>19</v>
      </c>
      <c r="F32" s="704"/>
      <c r="G32" s="1052" t="s">
        <v>501</v>
      </c>
      <c r="H32" s="646"/>
      <c r="I32" s="646"/>
      <c r="J32" s="646"/>
      <c r="K32" s="646"/>
      <c r="L32" s="646"/>
      <c r="M32" s="646"/>
      <c r="N32" s="1660"/>
      <c r="O32" s="724"/>
      <c r="P32" s="1046"/>
      <c r="Q32" s="1047"/>
    </row>
    <row r="33" spans="2:17" ht="13.9" customHeight="1" x14ac:dyDescent="0.2">
      <c r="B33" s="1405">
        <v>18</v>
      </c>
      <c r="C33" s="727" t="s">
        <v>408</v>
      </c>
      <c r="D33" s="728"/>
      <c r="E33" s="375" t="s">
        <v>350</v>
      </c>
      <c r="F33" s="705" t="s">
        <v>409</v>
      </c>
      <c r="G33" s="1053" t="s">
        <v>501</v>
      </c>
      <c r="H33" s="646"/>
      <c r="I33" s="646"/>
      <c r="J33" s="646"/>
      <c r="K33" s="646"/>
      <c r="L33" s="646"/>
      <c r="M33" s="646"/>
      <c r="N33" s="1642">
        <v>0.49999999999999994</v>
      </c>
      <c r="O33" s="470"/>
      <c r="P33" s="1048"/>
      <c r="Q33" s="1049"/>
    </row>
    <row r="34" spans="2:17" ht="13.9" customHeight="1" thickBot="1" x14ac:dyDescent="0.25">
      <c r="B34" s="1405">
        <v>19</v>
      </c>
      <c r="C34" s="727" t="s">
        <v>410</v>
      </c>
      <c r="D34" s="728"/>
      <c r="E34" s="375" t="s">
        <v>19</v>
      </c>
      <c r="F34" s="705" t="s">
        <v>331</v>
      </c>
      <c r="G34" s="1053" t="s">
        <v>501</v>
      </c>
      <c r="H34" s="646"/>
      <c r="I34" s="646"/>
      <c r="J34" s="646"/>
      <c r="K34" s="646"/>
      <c r="L34" s="646"/>
      <c r="M34" s="646"/>
      <c r="N34" s="1661">
        <v>1</v>
      </c>
      <c r="O34" s="474"/>
      <c r="P34" s="1050"/>
      <c r="Q34" s="1051"/>
    </row>
    <row r="35" spans="2:17" ht="13.9" customHeight="1" x14ac:dyDescent="0.2">
      <c r="B35" s="1405">
        <v>20</v>
      </c>
      <c r="C35" s="727" t="s">
        <v>411</v>
      </c>
      <c r="D35" s="728"/>
      <c r="E35" s="375" t="s">
        <v>350</v>
      </c>
      <c r="F35" s="705" t="s">
        <v>331</v>
      </c>
      <c r="G35" s="732" t="s">
        <v>1069</v>
      </c>
      <c r="H35" s="646"/>
      <c r="I35" s="646"/>
      <c r="J35" s="646"/>
      <c r="K35" s="1662"/>
      <c r="L35" s="1663"/>
      <c r="M35" s="1664"/>
      <c r="N35" s="646"/>
      <c r="O35" s="473"/>
      <c r="P35" s="1042"/>
      <c r="Q35" s="1043"/>
    </row>
    <row r="36" spans="2:17" ht="13.9" customHeight="1" x14ac:dyDescent="0.2">
      <c r="B36" s="1405">
        <v>21</v>
      </c>
      <c r="C36" s="727" t="s">
        <v>411</v>
      </c>
      <c r="D36" s="728"/>
      <c r="E36" s="375" t="s">
        <v>350</v>
      </c>
      <c r="F36" s="705" t="s">
        <v>331</v>
      </c>
      <c r="G36" s="732" t="s">
        <v>412</v>
      </c>
      <c r="H36" s="646"/>
      <c r="I36" s="646"/>
      <c r="J36" s="646"/>
      <c r="K36" s="1665"/>
      <c r="L36" s="742"/>
      <c r="M36" s="1666"/>
      <c r="N36" s="646"/>
      <c r="O36" s="473"/>
      <c r="P36" s="1042" t="s">
        <v>1109</v>
      </c>
      <c r="Q36" s="1043"/>
    </row>
    <row r="37" spans="2:17" ht="13.9" customHeight="1" x14ac:dyDescent="0.2">
      <c r="B37" s="1405">
        <v>22</v>
      </c>
      <c r="C37" s="727" t="s">
        <v>413</v>
      </c>
      <c r="D37" s="728"/>
      <c r="E37" s="375" t="s">
        <v>350</v>
      </c>
      <c r="F37" s="705" t="s">
        <v>331</v>
      </c>
      <c r="G37" s="732" t="s">
        <v>412</v>
      </c>
      <c r="H37" s="646"/>
      <c r="I37" s="646"/>
      <c r="J37" s="646"/>
      <c r="K37" s="1667"/>
      <c r="L37" s="741"/>
      <c r="M37" s="1668"/>
      <c r="N37" s="646"/>
      <c r="O37" s="473"/>
      <c r="P37" s="1042"/>
      <c r="Q37" s="1043"/>
    </row>
    <row r="38" spans="2:17" ht="13.9" customHeight="1" thickBot="1" x14ac:dyDescent="0.25">
      <c r="B38" s="1406">
        <v>23</v>
      </c>
      <c r="C38" s="729" t="s">
        <v>414</v>
      </c>
      <c r="D38" s="730"/>
      <c r="E38" s="28" t="s">
        <v>350</v>
      </c>
      <c r="F38" s="706" t="s">
        <v>331</v>
      </c>
      <c r="G38" s="733" t="s">
        <v>412</v>
      </c>
      <c r="H38" s="646"/>
      <c r="I38" s="646"/>
      <c r="J38" s="646"/>
      <c r="K38" s="1669"/>
      <c r="L38" s="1670"/>
      <c r="M38" s="1671"/>
      <c r="N38" s="646"/>
      <c r="O38" s="473"/>
      <c r="P38" s="1044" t="s">
        <v>1109</v>
      </c>
      <c r="Q38" s="1045"/>
    </row>
    <row r="39" spans="2:17" s="914" customFormat="1" ht="13.9" customHeight="1" thickBot="1" x14ac:dyDescent="0.25">
      <c r="B39" s="1320"/>
      <c r="C39" s="1321"/>
      <c r="D39" s="1322"/>
      <c r="E39" s="1323"/>
      <c r="F39" s="1323"/>
      <c r="G39" s="1324"/>
      <c r="H39" s="646"/>
      <c r="I39" s="646"/>
      <c r="J39" s="646"/>
      <c r="K39" s="722"/>
      <c r="L39" s="722"/>
      <c r="M39" s="722"/>
      <c r="N39" s="646"/>
      <c r="O39" s="473"/>
      <c r="P39" s="1325"/>
      <c r="Q39" s="1325"/>
    </row>
    <row r="40" spans="2:17" s="914" customFormat="1" ht="13.9" customHeight="1" thickBot="1" x14ac:dyDescent="0.25">
      <c r="B40" s="1329" t="s">
        <v>263</v>
      </c>
      <c r="C40" s="1330" t="s">
        <v>979</v>
      </c>
      <c r="D40" s="1322"/>
      <c r="E40" s="1323"/>
      <c r="F40" s="1323"/>
      <c r="G40" s="1324"/>
      <c r="H40" s="646"/>
      <c r="I40" s="646"/>
      <c r="J40" s="646"/>
      <c r="K40" s="722"/>
      <c r="L40" s="722"/>
      <c r="M40" s="722"/>
      <c r="N40" s="646"/>
      <c r="O40" s="473"/>
      <c r="P40" s="1325"/>
      <c r="Q40" s="1325"/>
    </row>
    <row r="41" spans="2:17" s="914" customFormat="1" ht="13.9" customHeight="1" x14ac:dyDescent="0.2">
      <c r="B41" s="1404">
        <v>24</v>
      </c>
      <c r="C41" s="725" t="s">
        <v>981</v>
      </c>
      <c r="D41" s="726"/>
      <c r="E41" s="14" t="s">
        <v>16</v>
      </c>
      <c r="F41" s="704" t="s">
        <v>331</v>
      </c>
      <c r="G41" s="1331" t="s">
        <v>1069</v>
      </c>
      <c r="H41" s="646"/>
      <c r="I41" s="646"/>
      <c r="J41" s="646"/>
      <c r="K41" s="722"/>
      <c r="L41" s="722"/>
      <c r="M41" s="1672"/>
      <c r="N41" s="646"/>
      <c r="O41" s="473"/>
      <c r="P41" s="1046" t="s">
        <v>980</v>
      </c>
      <c r="Q41" s="1047"/>
    </row>
    <row r="42" spans="2:17" s="914" customFormat="1" ht="13.9" customHeight="1" x14ac:dyDescent="0.2">
      <c r="B42" s="1405">
        <v>25</v>
      </c>
      <c r="C42" s="727" t="s">
        <v>982</v>
      </c>
      <c r="D42" s="728"/>
      <c r="E42" s="375" t="s">
        <v>16</v>
      </c>
      <c r="F42" s="705" t="s">
        <v>331</v>
      </c>
      <c r="G42" s="732" t="s">
        <v>1069</v>
      </c>
      <c r="H42" s="646"/>
      <c r="I42" s="646"/>
      <c r="J42" s="646"/>
      <c r="K42" s="722"/>
      <c r="L42" s="722"/>
      <c r="M42" s="1634"/>
      <c r="N42" s="646"/>
      <c r="O42" s="473"/>
      <c r="P42" s="1048" t="s">
        <v>980</v>
      </c>
      <c r="Q42" s="1049"/>
    </row>
    <row r="43" spans="2:17" s="914" customFormat="1" ht="13.9" customHeight="1" x14ac:dyDescent="0.2">
      <c r="B43" s="1405">
        <v>26</v>
      </c>
      <c r="C43" s="727" t="s">
        <v>981</v>
      </c>
      <c r="D43" s="728"/>
      <c r="E43" s="375" t="s">
        <v>16</v>
      </c>
      <c r="F43" s="705" t="s">
        <v>331</v>
      </c>
      <c r="G43" s="732" t="s">
        <v>995</v>
      </c>
      <c r="H43" s="646"/>
      <c r="I43" s="646"/>
      <c r="J43" s="646"/>
      <c r="K43" s="722"/>
      <c r="L43" s="722"/>
      <c r="M43" s="1634"/>
      <c r="N43" s="646"/>
      <c r="O43" s="473"/>
      <c r="P43" s="1327" t="s">
        <v>1479</v>
      </c>
      <c r="Q43" s="1043"/>
    </row>
    <row r="44" spans="2:17" s="914" customFormat="1" ht="13.9" customHeight="1" x14ac:dyDescent="0.2">
      <c r="B44" s="1405">
        <v>27</v>
      </c>
      <c r="C44" s="727" t="s">
        <v>982</v>
      </c>
      <c r="D44" s="728"/>
      <c r="E44" s="375" t="s">
        <v>16</v>
      </c>
      <c r="F44" s="705" t="s">
        <v>331</v>
      </c>
      <c r="G44" s="732" t="s">
        <v>995</v>
      </c>
      <c r="H44" s="646"/>
      <c r="I44" s="646"/>
      <c r="J44" s="646"/>
      <c r="K44" s="722"/>
      <c r="L44" s="722"/>
      <c r="M44" s="1634"/>
      <c r="N44" s="646"/>
      <c r="O44" s="473"/>
      <c r="P44" s="1327" t="s">
        <v>1480</v>
      </c>
      <c r="Q44" s="1043"/>
    </row>
    <row r="45" spans="2:17" s="914" customFormat="1" ht="13.9" customHeight="1" thickBot="1" x14ac:dyDescent="0.25">
      <c r="B45" s="1406">
        <v>28</v>
      </c>
      <c r="C45" s="729" t="s">
        <v>982</v>
      </c>
      <c r="D45" s="730"/>
      <c r="E45" s="28" t="s">
        <v>16</v>
      </c>
      <c r="F45" s="706" t="s">
        <v>331</v>
      </c>
      <c r="G45" s="715" t="s">
        <v>1252</v>
      </c>
      <c r="H45" s="646"/>
      <c r="I45" s="646"/>
      <c r="J45" s="646"/>
      <c r="K45" s="722"/>
      <c r="L45" s="722"/>
      <c r="M45" s="1673"/>
      <c r="N45" s="646"/>
      <c r="O45" s="473"/>
      <c r="P45" s="1328" t="s">
        <v>1480</v>
      </c>
      <c r="Q45" s="1045"/>
    </row>
    <row r="46" spans="2:17" ht="15" customHeight="1" x14ac:dyDescent="0.2">
      <c r="B46" s="642"/>
      <c r="C46" s="721"/>
      <c r="D46" s="469"/>
      <c r="E46" s="644"/>
      <c r="F46" s="644"/>
      <c r="G46" s="644"/>
      <c r="H46" s="469"/>
      <c r="I46" s="722"/>
      <c r="J46" s="722"/>
      <c r="K46" s="722"/>
      <c r="L46" s="722"/>
      <c r="M46" s="722"/>
      <c r="N46" s="469"/>
      <c r="O46" s="469"/>
      <c r="P46" s="469"/>
    </row>
    <row r="47" spans="2:17" ht="15.75" x14ac:dyDescent="0.3">
      <c r="B47" s="33" t="s">
        <v>23</v>
      </c>
      <c r="C47" s="34"/>
      <c r="D47" s="447"/>
      <c r="E47" s="447"/>
      <c r="F47" s="734"/>
      <c r="G47" s="447"/>
      <c r="H47" s="447"/>
      <c r="I47" s="447"/>
      <c r="J47" s="41"/>
      <c r="K47" s="41"/>
      <c r="L47" s="41"/>
      <c r="M47" s="637"/>
      <c r="N47" s="646"/>
      <c r="O47" s="473"/>
      <c r="P47" s="645"/>
    </row>
    <row r="48" spans="2:17" ht="15.75" x14ac:dyDescent="0.3">
      <c r="B48" s="36"/>
      <c r="C48" s="37" t="s">
        <v>24</v>
      </c>
      <c r="D48" s="447"/>
      <c r="E48" s="447"/>
      <c r="F48" s="734"/>
      <c r="G48" s="447"/>
      <c r="H48" s="447"/>
      <c r="I48" s="447"/>
      <c r="J48" s="41"/>
      <c r="K48" s="41"/>
      <c r="L48" s="41"/>
      <c r="M48" s="637"/>
      <c r="N48" s="646"/>
      <c r="O48" s="473"/>
      <c r="P48" s="645"/>
    </row>
    <row r="49" spans="2:16" ht="15.75" x14ac:dyDescent="0.3">
      <c r="B49" s="38"/>
      <c r="C49" s="37" t="s">
        <v>25</v>
      </c>
      <c r="D49" s="447"/>
      <c r="E49" s="447"/>
      <c r="F49" s="734"/>
      <c r="G49" s="447"/>
      <c r="H49" s="447"/>
      <c r="I49" s="447"/>
      <c r="J49" s="41"/>
      <c r="K49" s="41"/>
      <c r="L49" s="41"/>
      <c r="M49" s="637"/>
      <c r="N49" s="646"/>
      <c r="O49" s="473"/>
      <c r="P49" s="645"/>
    </row>
    <row r="50" spans="2:16" ht="15.75" x14ac:dyDescent="0.3">
      <c r="B50" s="39"/>
      <c r="C50" s="37" t="s">
        <v>26</v>
      </c>
      <c r="D50" s="447"/>
      <c r="E50" s="447"/>
      <c r="F50" s="734"/>
      <c r="G50" s="447"/>
      <c r="H50" s="447"/>
      <c r="I50" s="447"/>
      <c r="J50" s="41"/>
      <c r="K50" s="41"/>
      <c r="L50" s="41"/>
      <c r="M50" s="637"/>
      <c r="N50" s="646"/>
      <c r="O50" s="473"/>
      <c r="P50" s="645"/>
    </row>
    <row r="51" spans="2:16" ht="15.75" x14ac:dyDescent="0.3">
      <c r="B51" s="40"/>
      <c r="C51" s="37" t="s">
        <v>27</v>
      </c>
      <c r="D51" s="447"/>
      <c r="E51" s="447"/>
      <c r="F51" s="734"/>
      <c r="G51" s="447"/>
      <c r="H51" s="447"/>
      <c r="I51" s="447"/>
      <c r="J51" s="41"/>
      <c r="K51" s="41"/>
      <c r="L51" s="41"/>
      <c r="M51" s="637"/>
      <c r="N51" s="646"/>
      <c r="O51" s="473"/>
      <c r="P51" s="645"/>
    </row>
    <row r="52" spans="2:16" ht="16.5" thickBot="1" x14ac:dyDescent="0.35">
      <c r="B52" s="633"/>
      <c r="C52" s="448"/>
      <c r="D52" s="447"/>
      <c r="E52" s="447"/>
      <c r="F52" s="734"/>
      <c r="G52" s="447"/>
      <c r="H52" s="447"/>
      <c r="I52" s="447"/>
      <c r="J52" s="41"/>
      <c r="K52" s="41"/>
      <c r="L52" s="41"/>
      <c r="M52" s="637"/>
      <c r="N52" s="646"/>
      <c r="O52" s="473"/>
      <c r="P52" s="646"/>
    </row>
    <row r="53" spans="2:16" ht="16.5" thickBot="1" x14ac:dyDescent="0.25">
      <c r="B53" s="1815" t="s">
        <v>415</v>
      </c>
      <c r="C53" s="1816"/>
      <c r="D53" s="1816"/>
      <c r="E53" s="1816"/>
      <c r="F53" s="1816"/>
      <c r="G53" s="1816"/>
      <c r="H53" s="1816"/>
      <c r="I53" s="1816"/>
      <c r="J53" s="1816"/>
      <c r="K53" s="1816"/>
      <c r="L53" s="1816"/>
      <c r="M53" s="1816"/>
      <c r="N53" s="1817"/>
      <c r="O53" s="473"/>
      <c r="P53" s="646"/>
    </row>
    <row r="54" spans="2:16" ht="16.5" thickBot="1" x14ac:dyDescent="0.25">
      <c r="B54" s="42"/>
      <c r="C54" s="43"/>
      <c r="D54" s="44"/>
      <c r="E54" s="44"/>
      <c r="F54" s="591"/>
      <c r="G54" s="44"/>
      <c r="H54" s="44"/>
      <c r="I54" s="44"/>
      <c r="J54" s="41"/>
      <c r="K54" s="41"/>
      <c r="L54" s="41"/>
      <c r="M54" s="637"/>
      <c r="N54" s="637"/>
      <c r="O54" s="473"/>
      <c r="P54" s="646"/>
    </row>
    <row r="55" spans="2:16" ht="42" customHeight="1" thickBot="1" x14ac:dyDescent="0.25">
      <c r="B55" s="1808" t="s">
        <v>1478</v>
      </c>
      <c r="C55" s="1809"/>
      <c r="D55" s="1809"/>
      <c r="E55" s="1809"/>
      <c r="F55" s="1809"/>
      <c r="G55" s="1809"/>
      <c r="H55" s="1809"/>
      <c r="I55" s="1809"/>
      <c r="J55" s="1809"/>
      <c r="K55" s="1809"/>
      <c r="L55" s="1809"/>
      <c r="M55" s="1809"/>
      <c r="N55" s="1810"/>
      <c r="O55" s="473"/>
      <c r="P55" s="646"/>
    </row>
    <row r="56" spans="2:16" ht="15" thickBot="1" x14ac:dyDescent="0.25">
      <c r="B56" s="45"/>
      <c r="C56" s="46"/>
      <c r="D56" s="45"/>
      <c r="E56" s="45"/>
      <c r="F56" s="602"/>
      <c r="G56" s="47"/>
      <c r="H56" s="47"/>
      <c r="I56" s="47"/>
      <c r="J56" s="41"/>
      <c r="K56" s="41"/>
      <c r="L56" s="41"/>
      <c r="M56" s="637"/>
      <c r="N56" s="637"/>
      <c r="O56" s="473"/>
      <c r="P56" s="646"/>
    </row>
    <row r="57" spans="2:16" x14ac:dyDescent="0.2">
      <c r="B57" s="48" t="s">
        <v>28</v>
      </c>
      <c r="C57" s="1915" t="s">
        <v>29</v>
      </c>
      <c r="D57" s="1916"/>
      <c r="E57" s="1916"/>
      <c r="F57" s="1916"/>
      <c r="G57" s="1916"/>
      <c r="H57" s="1916"/>
      <c r="I57" s="1916"/>
      <c r="J57" s="1916"/>
      <c r="K57" s="1916"/>
      <c r="L57" s="1916"/>
      <c r="M57" s="1916"/>
      <c r="N57" s="1917"/>
      <c r="O57" s="473"/>
      <c r="P57" s="646"/>
    </row>
    <row r="58" spans="2:16" x14ac:dyDescent="0.2">
      <c r="B58" s="1708" t="s">
        <v>1098</v>
      </c>
      <c r="C58" s="1918" t="s">
        <v>1137</v>
      </c>
      <c r="D58" s="1919"/>
      <c r="E58" s="1919"/>
      <c r="F58" s="1919"/>
      <c r="G58" s="1919"/>
      <c r="H58" s="1919"/>
      <c r="I58" s="1919"/>
      <c r="J58" s="1919"/>
      <c r="K58" s="1919"/>
      <c r="L58" s="1919"/>
      <c r="M58" s="1919"/>
      <c r="N58" s="1920"/>
      <c r="O58" s="473"/>
      <c r="P58" s="646"/>
    </row>
    <row r="59" spans="2:16" x14ac:dyDescent="0.2">
      <c r="B59" s="1707" t="s">
        <v>1099</v>
      </c>
      <c r="C59" s="1918" t="s">
        <v>1138</v>
      </c>
      <c r="D59" s="1919"/>
      <c r="E59" s="1919"/>
      <c r="F59" s="1919"/>
      <c r="G59" s="1919"/>
      <c r="H59" s="1919"/>
      <c r="I59" s="1919"/>
      <c r="J59" s="1919"/>
      <c r="K59" s="1919"/>
      <c r="L59" s="1919"/>
      <c r="M59" s="1919"/>
      <c r="N59" s="1920"/>
      <c r="O59" s="473"/>
      <c r="P59" s="646"/>
    </row>
    <row r="60" spans="2:16" x14ac:dyDescent="0.2">
      <c r="B60" s="1707" t="s">
        <v>1100</v>
      </c>
      <c r="C60" s="1918" t="s">
        <v>1139</v>
      </c>
      <c r="D60" s="1919"/>
      <c r="E60" s="1919"/>
      <c r="F60" s="1919"/>
      <c r="G60" s="1919"/>
      <c r="H60" s="1919"/>
      <c r="I60" s="1919"/>
      <c r="J60" s="1919"/>
      <c r="K60" s="1919"/>
      <c r="L60" s="1919"/>
      <c r="M60" s="1919"/>
      <c r="N60" s="1920"/>
      <c r="O60" s="473"/>
      <c r="P60" s="646"/>
    </row>
    <row r="61" spans="2:16" x14ac:dyDescent="0.2">
      <c r="B61" s="1707" t="s">
        <v>1101</v>
      </c>
      <c r="C61" s="1918" t="s">
        <v>1145</v>
      </c>
      <c r="D61" s="1919"/>
      <c r="E61" s="1919"/>
      <c r="F61" s="1919"/>
      <c r="G61" s="1919"/>
      <c r="H61" s="1919"/>
      <c r="I61" s="1919"/>
      <c r="J61" s="1919"/>
      <c r="K61" s="1919"/>
      <c r="L61" s="1919"/>
      <c r="M61" s="1919"/>
      <c r="N61" s="1920"/>
      <c r="O61" s="473"/>
      <c r="P61" s="646"/>
    </row>
    <row r="62" spans="2:16" x14ac:dyDescent="0.2">
      <c r="B62" s="1707" t="s">
        <v>1102</v>
      </c>
      <c r="C62" s="1918" t="s">
        <v>1146</v>
      </c>
      <c r="D62" s="1919"/>
      <c r="E62" s="1919"/>
      <c r="F62" s="1919"/>
      <c r="G62" s="1919"/>
      <c r="H62" s="1919"/>
      <c r="I62" s="1919"/>
      <c r="J62" s="1919"/>
      <c r="K62" s="1919"/>
      <c r="L62" s="1919"/>
      <c r="M62" s="1919"/>
      <c r="N62" s="1920"/>
      <c r="O62" s="473"/>
      <c r="P62" s="646"/>
    </row>
    <row r="63" spans="2:16" x14ac:dyDescent="0.2">
      <c r="B63" s="1707" t="s">
        <v>1103</v>
      </c>
      <c r="C63" s="1918" t="s">
        <v>1147</v>
      </c>
      <c r="D63" s="1919"/>
      <c r="E63" s="1919"/>
      <c r="F63" s="1919"/>
      <c r="G63" s="1919"/>
      <c r="H63" s="1919"/>
      <c r="I63" s="1919"/>
      <c r="J63" s="1919"/>
      <c r="K63" s="1919"/>
      <c r="L63" s="1919"/>
      <c r="M63" s="1919"/>
      <c r="N63" s="1920"/>
      <c r="O63" s="473"/>
      <c r="P63" s="646"/>
    </row>
    <row r="64" spans="2:16" x14ac:dyDescent="0.2">
      <c r="B64" s="1707" t="s">
        <v>1104</v>
      </c>
      <c r="C64" s="1918" t="s">
        <v>1148</v>
      </c>
      <c r="D64" s="1919"/>
      <c r="E64" s="1919"/>
      <c r="F64" s="1919"/>
      <c r="G64" s="1919"/>
      <c r="H64" s="1919"/>
      <c r="I64" s="1919"/>
      <c r="J64" s="1919"/>
      <c r="K64" s="1919"/>
      <c r="L64" s="1919"/>
      <c r="M64" s="1919"/>
      <c r="N64" s="1920"/>
      <c r="O64" s="473"/>
      <c r="P64" s="646"/>
    </row>
    <row r="65" spans="2:16" x14ac:dyDescent="0.2">
      <c r="B65" s="1707" t="s">
        <v>1105</v>
      </c>
      <c r="C65" s="1918" t="s">
        <v>1149</v>
      </c>
      <c r="D65" s="1919"/>
      <c r="E65" s="1919"/>
      <c r="F65" s="1919"/>
      <c r="G65" s="1919"/>
      <c r="H65" s="1919"/>
      <c r="I65" s="1919"/>
      <c r="J65" s="1919"/>
      <c r="K65" s="1919"/>
      <c r="L65" s="1919"/>
      <c r="M65" s="1919"/>
      <c r="N65" s="1920"/>
      <c r="O65" s="473"/>
      <c r="P65" s="646"/>
    </row>
    <row r="66" spans="2:16" x14ac:dyDescent="0.2">
      <c r="B66" s="1707" t="s">
        <v>878</v>
      </c>
      <c r="C66" s="1918" t="s">
        <v>1151</v>
      </c>
      <c r="D66" s="1919"/>
      <c r="E66" s="1919"/>
      <c r="F66" s="1919"/>
      <c r="G66" s="1919"/>
      <c r="H66" s="1919"/>
      <c r="I66" s="1919"/>
      <c r="J66" s="1919"/>
      <c r="K66" s="1919"/>
      <c r="L66" s="1919"/>
      <c r="M66" s="1919"/>
      <c r="N66" s="1920"/>
      <c r="O66" s="473"/>
      <c r="P66" s="646"/>
    </row>
    <row r="67" spans="2:16" ht="15" customHeight="1" x14ac:dyDescent="0.2">
      <c r="B67" s="1707" t="s">
        <v>1140</v>
      </c>
      <c r="C67" s="1918" t="s">
        <v>1150</v>
      </c>
      <c r="D67" s="1919"/>
      <c r="E67" s="1919"/>
      <c r="F67" s="1919"/>
      <c r="G67" s="1919"/>
      <c r="H67" s="1919"/>
      <c r="I67" s="1919"/>
      <c r="J67" s="1919"/>
      <c r="K67" s="1919"/>
      <c r="L67" s="1919"/>
      <c r="M67" s="1919"/>
      <c r="N67" s="1920"/>
      <c r="O67" s="473"/>
      <c r="P67" s="646"/>
    </row>
    <row r="68" spans="2:16" x14ac:dyDescent="0.2">
      <c r="B68" s="1707" t="s">
        <v>1116</v>
      </c>
      <c r="C68" s="1918" t="s">
        <v>1152</v>
      </c>
      <c r="D68" s="1919"/>
      <c r="E68" s="1919"/>
      <c r="F68" s="1919"/>
      <c r="G68" s="1919"/>
      <c r="H68" s="1919"/>
      <c r="I68" s="1919"/>
      <c r="J68" s="1919"/>
      <c r="K68" s="1919"/>
      <c r="L68" s="1919"/>
      <c r="M68" s="1919"/>
      <c r="N68" s="1920"/>
      <c r="O68" s="473"/>
      <c r="P68" s="646"/>
    </row>
    <row r="69" spans="2:16" x14ac:dyDescent="0.2">
      <c r="B69" s="1707" t="s">
        <v>326</v>
      </c>
      <c r="C69" s="1918" t="s">
        <v>1155</v>
      </c>
      <c r="D69" s="1919"/>
      <c r="E69" s="1919"/>
      <c r="F69" s="1919"/>
      <c r="G69" s="1919"/>
      <c r="H69" s="1919"/>
      <c r="I69" s="1919"/>
      <c r="J69" s="1919"/>
      <c r="K69" s="1919"/>
      <c r="L69" s="1919"/>
      <c r="M69" s="1919"/>
      <c r="N69" s="1920"/>
      <c r="O69" s="473"/>
      <c r="P69" s="646"/>
    </row>
    <row r="70" spans="2:16" ht="15" customHeight="1" x14ac:dyDescent="0.2">
      <c r="B70" s="1707" t="s">
        <v>1157</v>
      </c>
      <c r="C70" s="1918" t="s">
        <v>1158</v>
      </c>
      <c r="D70" s="1919"/>
      <c r="E70" s="1919"/>
      <c r="F70" s="1919"/>
      <c r="G70" s="1919"/>
      <c r="H70" s="1919"/>
      <c r="I70" s="1919"/>
      <c r="J70" s="1919"/>
      <c r="K70" s="1919"/>
      <c r="L70" s="1919"/>
      <c r="M70" s="1919"/>
      <c r="N70" s="1920"/>
      <c r="O70" s="473"/>
      <c r="P70" s="646"/>
    </row>
    <row r="71" spans="2:16" x14ac:dyDescent="0.2">
      <c r="B71" s="1707" t="s">
        <v>1141</v>
      </c>
      <c r="C71" s="1918" t="s">
        <v>1159</v>
      </c>
      <c r="D71" s="1919"/>
      <c r="E71" s="1919"/>
      <c r="F71" s="1919"/>
      <c r="G71" s="1919"/>
      <c r="H71" s="1919"/>
      <c r="I71" s="1919"/>
      <c r="J71" s="1919"/>
      <c r="K71" s="1919"/>
      <c r="L71" s="1919"/>
      <c r="M71" s="1919"/>
      <c r="N71" s="1920"/>
      <c r="O71" s="473"/>
      <c r="P71" s="646"/>
    </row>
    <row r="72" spans="2:16" x14ac:dyDescent="0.2">
      <c r="B72" s="1707" t="s">
        <v>1142</v>
      </c>
      <c r="C72" s="1918" t="s">
        <v>1159</v>
      </c>
      <c r="D72" s="1919"/>
      <c r="E72" s="1919"/>
      <c r="F72" s="1919"/>
      <c r="G72" s="1919"/>
      <c r="H72" s="1919"/>
      <c r="I72" s="1919"/>
      <c r="J72" s="1919"/>
      <c r="K72" s="1919"/>
      <c r="L72" s="1919"/>
      <c r="M72" s="1919"/>
      <c r="N72" s="1920"/>
      <c r="O72" s="473"/>
      <c r="P72" s="646"/>
    </row>
    <row r="73" spans="2:16" x14ac:dyDescent="0.2">
      <c r="B73" s="1707" t="s">
        <v>1143</v>
      </c>
      <c r="C73" s="1918" t="s">
        <v>1479</v>
      </c>
      <c r="D73" s="1919"/>
      <c r="E73" s="1919"/>
      <c r="F73" s="1919"/>
      <c r="G73" s="1919"/>
      <c r="H73" s="1919"/>
      <c r="I73" s="1919"/>
      <c r="J73" s="1919"/>
      <c r="K73" s="1919"/>
      <c r="L73" s="1919"/>
      <c r="M73" s="1919"/>
      <c r="N73" s="1920"/>
      <c r="O73" s="473"/>
      <c r="P73" s="646"/>
    </row>
    <row r="74" spans="2:16" x14ac:dyDescent="0.2">
      <c r="B74" s="1707" t="s">
        <v>1144</v>
      </c>
      <c r="C74" s="1918" t="s">
        <v>1480</v>
      </c>
      <c r="D74" s="1919"/>
      <c r="E74" s="1919"/>
      <c r="F74" s="1919"/>
      <c r="G74" s="1919"/>
      <c r="H74" s="1919"/>
      <c r="I74" s="1919"/>
      <c r="J74" s="1919"/>
      <c r="K74" s="1919"/>
      <c r="L74" s="1919"/>
      <c r="M74" s="1919"/>
      <c r="N74" s="1920"/>
      <c r="O74" s="473"/>
      <c r="P74" s="646"/>
    </row>
    <row r="75" spans="2:16" ht="15" thickBot="1" x14ac:dyDescent="0.25">
      <c r="B75" s="1709" t="s">
        <v>1174</v>
      </c>
      <c r="C75" s="1939" t="s">
        <v>1480</v>
      </c>
      <c r="D75" s="1940"/>
      <c r="E75" s="1940"/>
      <c r="F75" s="1940"/>
      <c r="G75" s="1940"/>
      <c r="H75" s="1940"/>
      <c r="I75" s="1940"/>
      <c r="J75" s="1940"/>
      <c r="K75" s="1940"/>
      <c r="L75" s="1940"/>
      <c r="M75" s="1940"/>
      <c r="N75" s="1941"/>
      <c r="O75" s="473"/>
      <c r="P75" s="646"/>
    </row>
  </sheetData>
  <mergeCells count="22">
    <mergeCell ref="C65:N65"/>
    <mergeCell ref="B3:C3"/>
    <mergeCell ref="B53:N53"/>
    <mergeCell ref="B55:N55"/>
    <mergeCell ref="C57:N57"/>
    <mergeCell ref="C58:N58"/>
    <mergeCell ref="C59:N59"/>
    <mergeCell ref="C60:N60"/>
    <mergeCell ref="C61:N61"/>
    <mergeCell ref="C62:N62"/>
    <mergeCell ref="C63:N63"/>
    <mergeCell ref="C64:N64"/>
    <mergeCell ref="C66:N66"/>
    <mergeCell ref="C67:N67"/>
    <mergeCell ref="C68:N68"/>
    <mergeCell ref="C69:N69"/>
    <mergeCell ref="C70:N70"/>
    <mergeCell ref="C71:N71"/>
    <mergeCell ref="C72:N72"/>
    <mergeCell ref="C73:N73"/>
    <mergeCell ref="C74:N74"/>
    <mergeCell ref="C75:N75"/>
  </mergeCells>
  <dataValidations count="1">
    <dataValidation type="list" allowBlank="1" showInputMessage="1" showErrorMessage="1" sqref="N7:Q7">
      <formula1>"Yes,No"</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ignoredErrors>
    <ignoredError sqref="B58:B66 B68:B75" numberStoredAsText="1"/>
    <ignoredError sqref="B67" twoDigitTextYear="1"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
  <sheetViews>
    <sheetView zoomScale="80" zoomScaleNormal="80" workbookViewId="0"/>
  </sheetViews>
  <sheetFormatPr defaultColWidth="9.75" defaultRowHeight="13.9" customHeight="1" x14ac:dyDescent="0.2"/>
  <cols>
    <col min="1" max="16384" width="9.75" style="914"/>
  </cols>
  <sheetData/>
  <pageMargins left="0.70866141732283472" right="0.70866141732283472" top="0.74803149606299213" bottom="0.74803149606299213" header="0.31496062992125984" footer="0.31496062992125984"/>
  <pageSetup paperSize="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AN109"/>
  <sheetViews>
    <sheetView zoomScale="80" zoomScaleNormal="80" workbookViewId="0"/>
  </sheetViews>
  <sheetFormatPr defaultColWidth="9.75" defaultRowHeight="14.25" x14ac:dyDescent="0.2"/>
  <cols>
    <col min="1" max="1" width="1.75" style="2" customWidth="1"/>
    <col min="2" max="2" width="4.75" style="2" customWidth="1"/>
    <col min="3" max="3" width="97.75" style="2" bestFit="1" customWidth="1"/>
    <col min="4" max="4" width="11.75" style="2" customWidth="1"/>
    <col min="5" max="6" width="7.375" style="735" bestFit="1" customWidth="1"/>
    <col min="7" max="7" width="18.375" style="735" bestFit="1" customWidth="1"/>
    <col min="8" max="13" width="9.75" style="2"/>
    <col min="14" max="33" width="9.75" style="2" customWidth="1"/>
    <col min="34" max="35" width="9.75" style="2"/>
    <col min="36" max="36" width="2.75" style="2" customWidth="1"/>
    <col min="37" max="37" width="57.125" style="2" bestFit="1" customWidth="1"/>
    <col min="38" max="38" width="51.5" style="914" bestFit="1" customWidth="1"/>
    <col min="39" max="39" width="2.75" style="2" customWidth="1"/>
    <col min="40" max="40" width="9.75" style="962"/>
    <col min="41" max="16384" width="9.75" style="2"/>
  </cols>
  <sheetData>
    <row r="1" spans="2:40" ht="20.25" x14ac:dyDescent="0.2">
      <c r="B1" s="390" t="s">
        <v>1319</v>
      </c>
      <c r="C1" s="390"/>
      <c r="D1" s="390"/>
      <c r="E1" s="768"/>
      <c r="F1" s="768"/>
      <c r="G1" s="768"/>
      <c r="H1" s="390"/>
      <c r="I1" s="390"/>
      <c r="J1" s="390"/>
      <c r="K1" s="390"/>
      <c r="L1" s="390"/>
      <c r="M1" s="77"/>
      <c r="N1" s="77"/>
      <c r="O1" s="757"/>
      <c r="P1" s="5"/>
      <c r="Q1" s="6"/>
      <c r="R1" s="757"/>
      <c r="S1" s="757"/>
      <c r="T1" s="757"/>
      <c r="U1" s="757"/>
      <c r="V1" s="757"/>
      <c r="W1" s="757"/>
      <c r="X1" s="757"/>
      <c r="Y1" s="757"/>
      <c r="Z1" s="757"/>
      <c r="AA1" s="757"/>
      <c r="AB1" s="757"/>
      <c r="AC1" s="757"/>
      <c r="AD1" s="757"/>
      <c r="AE1" s="757"/>
      <c r="AF1" s="757"/>
      <c r="AG1" s="757"/>
      <c r="AH1" s="757"/>
      <c r="AI1" s="77" t="s">
        <v>0</v>
      </c>
      <c r="AJ1" s="757"/>
      <c r="AK1" s="78" t="s">
        <v>1</v>
      </c>
      <c r="AL1" s="78"/>
      <c r="AM1" s="758"/>
    </row>
    <row r="2" spans="2:40" ht="15" thickBot="1" x14ac:dyDescent="0.25">
      <c r="B2" s="429"/>
      <c r="C2" s="429"/>
      <c r="D2" s="429"/>
      <c r="E2" s="769"/>
      <c r="F2" s="769"/>
      <c r="G2" s="769"/>
      <c r="H2" s="429"/>
      <c r="I2" s="429"/>
      <c r="J2" s="429"/>
      <c r="K2" s="429"/>
      <c r="L2" s="429"/>
      <c r="M2" s="429"/>
      <c r="N2" s="429"/>
      <c r="O2" s="429"/>
      <c r="P2" s="51"/>
      <c r="Q2" s="51"/>
    </row>
    <row r="3" spans="2:40" ht="15" thickBot="1" x14ac:dyDescent="0.25">
      <c r="B3" s="1913" t="s">
        <v>2</v>
      </c>
      <c r="C3" s="1914"/>
      <c r="D3" s="392" t="s">
        <v>3</v>
      </c>
      <c r="E3" s="393" t="s">
        <v>4</v>
      </c>
      <c r="F3" s="696" t="s">
        <v>5</v>
      </c>
      <c r="G3" s="394" t="s">
        <v>327</v>
      </c>
      <c r="H3" s="370" t="s">
        <v>158</v>
      </c>
      <c r="I3" s="8" t="s">
        <v>108</v>
      </c>
      <c r="J3" s="8" t="s">
        <v>109</v>
      </c>
      <c r="K3" s="8" t="s">
        <v>159</v>
      </c>
      <c r="L3" s="8" t="s">
        <v>6</v>
      </c>
      <c r="M3" s="8" t="s">
        <v>7</v>
      </c>
      <c r="N3" s="8" t="s">
        <v>8</v>
      </c>
      <c r="O3" s="8" t="s">
        <v>9</v>
      </c>
      <c r="P3" s="8" t="s">
        <v>10</v>
      </c>
      <c r="Q3" s="8" t="s">
        <v>11</v>
      </c>
      <c r="R3" s="8" t="s">
        <v>12</v>
      </c>
      <c r="S3" s="8" t="s">
        <v>495</v>
      </c>
      <c r="T3" s="8" t="s">
        <v>496</v>
      </c>
      <c r="U3" s="8" t="s">
        <v>497</v>
      </c>
      <c r="V3" s="8" t="s">
        <v>498</v>
      </c>
      <c r="W3" s="8" t="s">
        <v>499</v>
      </c>
      <c r="X3" s="8" t="s">
        <v>526</v>
      </c>
      <c r="Y3" s="8" t="s">
        <v>527</v>
      </c>
      <c r="Z3" s="8" t="s">
        <v>528</v>
      </c>
      <c r="AA3" s="8" t="s">
        <v>529</v>
      </c>
      <c r="AB3" s="8" t="s">
        <v>530</v>
      </c>
      <c r="AC3" s="8" t="s">
        <v>531</v>
      </c>
      <c r="AD3" s="8" t="s">
        <v>532</v>
      </c>
      <c r="AE3" s="8" t="s">
        <v>533</v>
      </c>
      <c r="AF3" s="8" t="s">
        <v>534</v>
      </c>
      <c r="AG3" s="8" t="s">
        <v>535</v>
      </c>
      <c r="AH3" s="8" t="s">
        <v>536</v>
      </c>
      <c r="AI3" s="9" t="s">
        <v>317</v>
      </c>
      <c r="AJ3" s="63"/>
      <c r="AK3" s="833" t="s">
        <v>839</v>
      </c>
      <c r="AL3" s="427" t="s">
        <v>14</v>
      </c>
      <c r="AM3" s="63"/>
      <c r="AN3" s="1062"/>
    </row>
    <row r="4" spans="2:40" ht="15" thickBot="1" x14ac:dyDescent="0.25">
      <c r="B4" s="51"/>
      <c r="C4" s="51"/>
      <c r="D4" s="51"/>
      <c r="E4" s="770"/>
      <c r="F4" s="770"/>
      <c r="G4" s="751"/>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1063" t="s">
        <v>757</v>
      </c>
      <c r="AL4" s="749"/>
      <c r="AM4" s="749"/>
      <c r="AN4" s="1063"/>
    </row>
    <row r="5" spans="2:40" ht="15" thickBot="1" x14ac:dyDescent="0.25">
      <c r="B5" s="396" t="s">
        <v>15</v>
      </c>
      <c r="C5" s="397" t="s">
        <v>765</v>
      </c>
      <c r="D5" s="517"/>
      <c r="E5" s="771"/>
      <c r="F5" s="771"/>
      <c r="G5" s="751"/>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3"/>
      <c r="AJ5" s="749"/>
      <c r="AK5" s="749"/>
      <c r="AL5" s="749"/>
      <c r="AM5" s="749"/>
      <c r="AN5" s="1063"/>
    </row>
    <row r="6" spans="2:40" x14ac:dyDescent="0.2">
      <c r="B6" s="765">
        <v>1</v>
      </c>
      <c r="C6" s="759" t="s">
        <v>766</v>
      </c>
      <c r="D6" s="760"/>
      <c r="E6" s="400" t="s">
        <v>339</v>
      </c>
      <c r="F6" s="776"/>
      <c r="G6" s="401"/>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79" t="b">
        <v>1</v>
      </c>
      <c r="AJ6" s="52"/>
      <c r="AK6" s="1055"/>
      <c r="AL6" s="1056" t="s">
        <v>758</v>
      </c>
      <c r="AM6" s="52"/>
      <c r="AN6" s="1063"/>
    </row>
    <row r="7" spans="2:40" ht="15" thickBot="1" x14ac:dyDescent="0.25">
      <c r="B7" s="766">
        <v>2</v>
      </c>
      <c r="C7" s="761" t="s">
        <v>767</v>
      </c>
      <c r="D7" s="762"/>
      <c r="E7" s="404" t="s">
        <v>339</v>
      </c>
      <c r="F7" s="777"/>
      <c r="G7" s="405"/>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79" t="b">
        <v>1</v>
      </c>
      <c r="AJ7" s="52"/>
      <c r="AK7" s="1057"/>
      <c r="AL7" s="1058" t="s">
        <v>758</v>
      </c>
      <c r="AM7" s="52"/>
      <c r="AN7" s="1063"/>
    </row>
    <row r="8" spans="2:40" ht="15" thickBot="1" x14ac:dyDescent="0.25">
      <c r="B8" s="773"/>
      <c r="C8" s="749"/>
      <c r="D8" s="749"/>
      <c r="E8" s="774"/>
      <c r="F8" s="774"/>
      <c r="G8" s="774"/>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80"/>
      <c r="AJ8" s="749"/>
      <c r="AK8" s="790"/>
      <c r="AL8" s="790"/>
      <c r="AM8" s="749"/>
      <c r="AN8" s="1063"/>
    </row>
    <row r="9" spans="2:40" ht="15" thickBot="1" x14ac:dyDescent="0.25">
      <c r="B9" s="396" t="s">
        <v>17</v>
      </c>
      <c r="C9" s="397" t="s">
        <v>781</v>
      </c>
      <c r="D9" s="517"/>
      <c r="E9" s="771"/>
      <c r="F9" s="771"/>
      <c r="G9" s="771"/>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81"/>
      <c r="AJ9" s="749"/>
      <c r="AK9" s="1059"/>
      <c r="AL9" s="1059"/>
      <c r="AM9" s="749"/>
      <c r="AN9" s="1063"/>
    </row>
    <row r="10" spans="2:40" x14ac:dyDescent="0.2">
      <c r="B10" s="765">
        <v>3</v>
      </c>
      <c r="C10" s="759" t="s">
        <v>782</v>
      </c>
      <c r="D10" s="760"/>
      <c r="E10" s="400" t="s">
        <v>19</v>
      </c>
      <c r="F10" s="776" t="s">
        <v>409</v>
      </c>
      <c r="G10" s="401"/>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86"/>
      <c r="AJ10" s="755"/>
      <c r="AK10" s="1055" t="s">
        <v>763</v>
      </c>
      <c r="AL10" s="1056"/>
      <c r="AM10" s="755"/>
      <c r="AN10" s="716"/>
    </row>
    <row r="11" spans="2:40" ht="15" thickBot="1" x14ac:dyDescent="0.25">
      <c r="B11" s="766">
        <v>4</v>
      </c>
      <c r="C11" s="761" t="s">
        <v>783</v>
      </c>
      <c r="D11" s="762"/>
      <c r="E11" s="404" t="s">
        <v>350</v>
      </c>
      <c r="F11" s="777" t="s">
        <v>354</v>
      </c>
      <c r="G11" s="405"/>
      <c r="H11" s="749"/>
      <c r="I11" s="699">
        <v>5</v>
      </c>
      <c r="J11" s="699">
        <v>4</v>
      </c>
      <c r="K11" s="699">
        <v>3</v>
      </c>
      <c r="L11" s="699">
        <v>2</v>
      </c>
      <c r="M11" s="699">
        <v>1</v>
      </c>
      <c r="N11" s="749"/>
      <c r="O11" s="749"/>
      <c r="P11" s="749"/>
      <c r="Q11" s="749"/>
      <c r="R11" s="749"/>
      <c r="S11" s="749"/>
      <c r="T11" s="749"/>
      <c r="U11" s="749"/>
      <c r="V11" s="749"/>
      <c r="W11" s="749"/>
      <c r="X11" s="749"/>
      <c r="Y11" s="749"/>
      <c r="Z11" s="749"/>
      <c r="AA11" s="749"/>
      <c r="AB11" s="749"/>
      <c r="AC11" s="749"/>
      <c r="AD11" s="749"/>
      <c r="AE11" s="749"/>
      <c r="AF11" s="749"/>
      <c r="AG11" s="749"/>
      <c r="AH11" s="749"/>
      <c r="AI11" s="780"/>
      <c r="AJ11" s="749"/>
      <c r="AK11" s="1057" t="s">
        <v>761</v>
      </c>
      <c r="AL11" s="1058"/>
      <c r="AM11" s="749"/>
      <c r="AN11" s="716"/>
    </row>
    <row r="12" spans="2:40" s="914" customFormat="1" ht="15" thickBot="1" x14ac:dyDescent="0.25">
      <c r="B12" s="773"/>
      <c r="C12" s="749"/>
      <c r="D12" s="749"/>
      <c r="E12" s="774"/>
      <c r="F12" s="774"/>
      <c r="G12" s="774"/>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80"/>
      <c r="AJ12" s="749"/>
      <c r="AK12" s="790"/>
      <c r="AL12" s="790"/>
      <c r="AM12" s="749"/>
      <c r="AN12" s="1063"/>
    </row>
    <row r="13" spans="2:40" ht="15" thickBot="1" x14ac:dyDescent="0.25">
      <c r="B13" s="396" t="s">
        <v>18</v>
      </c>
      <c r="C13" s="397" t="s">
        <v>768</v>
      </c>
      <c r="D13" s="517"/>
      <c r="E13" s="771"/>
      <c r="F13" s="771"/>
      <c r="G13" s="771"/>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81"/>
      <c r="AJ13" s="749"/>
      <c r="AK13" s="1059"/>
      <c r="AL13" s="1059"/>
      <c r="AM13" s="749"/>
      <c r="AN13" s="1063"/>
    </row>
    <row r="14" spans="2:40" ht="13.9" customHeight="1" x14ac:dyDescent="0.2">
      <c r="B14" s="765">
        <v>5</v>
      </c>
      <c r="C14" s="759" t="s">
        <v>769</v>
      </c>
      <c r="D14" s="760"/>
      <c r="E14" s="400" t="s">
        <v>339</v>
      </c>
      <c r="F14" s="776"/>
      <c r="G14" s="401"/>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82" t="b">
        <v>1</v>
      </c>
      <c r="AJ14" s="52"/>
      <c r="AK14" s="1055"/>
      <c r="AL14" s="1056" t="s">
        <v>758</v>
      </c>
      <c r="AM14" s="52"/>
      <c r="AN14" s="1063"/>
    </row>
    <row r="15" spans="2:40" ht="15" thickBot="1" x14ac:dyDescent="0.25">
      <c r="B15" s="766">
        <v>6</v>
      </c>
      <c r="C15" s="761" t="s">
        <v>770</v>
      </c>
      <c r="D15" s="762"/>
      <c r="E15" s="404" t="s">
        <v>16</v>
      </c>
      <c r="F15" s="777" t="s">
        <v>331</v>
      </c>
      <c r="G15" s="405" t="s">
        <v>1069</v>
      </c>
      <c r="H15" s="749"/>
      <c r="I15" s="378"/>
      <c r="J15" s="378"/>
      <c r="K15" s="378"/>
      <c r="L15" s="378"/>
      <c r="M15" s="378"/>
      <c r="N15" s="749"/>
      <c r="O15" s="749"/>
      <c r="P15" s="749"/>
      <c r="Q15" s="749"/>
      <c r="R15" s="749"/>
      <c r="S15" s="749"/>
      <c r="T15" s="749"/>
      <c r="U15" s="749"/>
      <c r="V15" s="749"/>
      <c r="W15" s="749"/>
      <c r="X15" s="749"/>
      <c r="Y15" s="749"/>
      <c r="Z15" s="749"/>
      <c r="AA15" s="749"/>
      <c r="AB15" s="749"/>
      <c r="AC15" s="749"/>
      <c r="AD15" s="749"/>
      <c r="AE15" s="749"/>
      <c r="AF15" s="749"/>
      <c r="AG15" s="749"/>
      <c r="AH15" s="749"/>
      <c r="AI15" s="783">
        <f>SUM(H15:M15)</f>
        <v>0</v>
      </c>
      <c r="AJ15" s="753"/>
      <c r="AK15" s="1057"/>
      <c r="AL15" s="1058"/>
      <c r="AM15" s="753"/>
      <c r="AN15" s="1063"/>
    </row>
    <row r="16" spans="2:40" ht="15" thickBot="1" x14ac:dyDescent="0.25">
      <c r="B16" s="773"/>
      <c r="C16" s="749"/>
      <c r="D16" s="749"/>
      <c r="E16" s="774"/>
      <c r="F16" s="774"/>
      <c r="G16" s="774"/>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80"/>
      <c r="AJ16" s="749"/>
      <c r="AK16" s="790"/>
      <c r="AL16" s="790"/>
      <c r="AM16" s="749"/>
      <c r="AN16" s="1063"/>
    </row>
    <row r="17" spans="2:40" ht="15" thickBot="1" x14ac:dyDescent="0.25">
      <c r="B17" s="396" t="s">
        <v>20</v>
      </c>
      <c r="C17" s="397" t="s">
        <v>771</v>
      </c>
      <c r="D17" s="517"/>
      <c r="E17" s="771"/>
      <c r="F17" s="771"/>
      <c r="G17" s="771"/>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81"/>
      <c r="AJ17" s="749"/>
      <c r="AK17" s="1059"/>
      <c r="AL17" s="1059"/>
      <c r="AM17" s="749"/>
      <c r="AN17" s="1063"/>
    </row>
    <row r="18" spans="2:40" ht="13.9" customHeight="1" x14ac:dyDescent="0.2">
      <c r="B18" s="765">
        <v>7</v>
      </c>
      <c r="C18" s="759" t="s">
        <v>769</v>
      </c>
      <c r="D18" s="760"/>
      <c r="E18" s="400" t="s">
        <v>339</v>
      </c>
      <c r="F18" s="776"/>
      <c r="G18" s="401"/>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82" t="b">
        <v>1</v>
      </c>
      <c r="AJ18" s="52"/>
      <c r="AK18" s="1055"/>
      <c r="AL18" s="1056" t="s">
        <v>758</v>
      </c>
      <c r="AM18" s="52"/>
      <c r="AN18" s="1063"/>
    </row>
    <row r="19" spans="2:40" ht="15" thickBot="1" x14ac:dyDescent="0.25">
      <c r="B19" s="766">
        <v>8</v>
      </c>
      <c r="C19" s="761" t="s">
        <v>772</v>
      </c>
      <c r="D19" s="762"/>
      <c r="E19" s="404" t="s">
        <v>16</v>
      </c>
      <c r="F19" s="777" t="s">
        <v>331</v>
      </c>
      <c r="G19" s="405" t="s">
        <v>1069</v>
      </c>
      <c r="H19" s="749"/>
      <c r="I19" s="378"/>
      <c r="J19" s="378"/>
      <c r="K19" s="378"/>
      <c r="L19" s="378"/>
      <c r="M19" s="378"/>
      <c r="N19" s="749"/>
      <c r="O19" s="749"/>
      <c r="P19" s="749"/>
      <c r="Q19" s="749"/>
      <c r="R19" s="749"/>
      <c r="S19" s="749"/>
      <c r="T19" s="749"/>
      <c r="U19" s="749"/>
      <c r="V19" s="749"/>
      <c r="W19" s="749"/>
      <c r="X19" s="749"/>
      <c r="Y19" s="749"/>
      <c r="Z19" s="749"/>
      <c r="AA19" s="749"/>
      <c r="AB19" s="749"/>
      <c r="AC19" s="749"/>
      <c r="AD19" s="749"/>
      <c r="AE19" s="749"/>
      <c r="AF19" s="749"/>
      <c r="AG19" s="749"/>
      <c r="AH19" s="749"/>
      <c r="AI19" s="783">
        <f>SUM(H19:M19)</f>
        <v>0</v>
      </c>
      <c r="AJ19" s="753"/>
      <c r="AK19" s="1057"/>
      <c r="AL19" s="1058"/>
      <c r="AM19" s="753"/>
      <c r="AN19" s="1063"/>
    </row>
    <row r="20" spans="2:40" ht="15" thickBot="1" x14ac:dyDescent="0.25">
      <c r="B20" s="773"/>
      <c r="C20" s="749"/>
      <c r="D20" s="749"/>
      <c r="E20" s="774"/>
      <c r="F20" s="774"/>
      <c r="G20" s="774"/>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80"/>
      <c r="AJ20" s="749"/>
      <c r="AK20" s="790"/>
      <c r="AL20" s="790"/>
      <c r="AM20" s="749"/>
      <c r="AN20" s="1063"/>
    </row>
    <row r="21" spans="2:40" ht="15" thickBot="1" x14ac:dyDescent="0.25">
      <c r="B21" s="396" t="s">
        <v>21</v>
      </c>
      <c r="C21" s="397" t="s">
        <v>773</v>
      </c>
      <c r="D21" s="517"/>
      <c r="E21" s="771"/>
      <c r="F21" s="771"/>
      <c r="G21" s="771"/>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80"/>
      <c r="AJ21" s="749"/>
      <c r="AK21" s="1059"/>
      <c r="AL21" s="1059"/>
      <c r="AM21" s="749"/>
      <c r="AN21" s="1063"/>
    </row>
    <row r="22" spans="2:40" x14ac:dyDescent="0.2">
      <c r="B22" s="765">
        <v>9</v>
      </c>
      <c r="C22" s="759" t="s">
        <v>774</v>
      </c>
      <c r="D22" s="760"/>
      <c r="E22" s="400" t="s">
        <v>19</v>
      </c>
      <c r="F22" s="776" t="s">
        <v>354</v>
      </c>
      <c r="G22" s="401"/>
      <c r="H22" s="749"/>
      <c r="I22" s="744">
        <v>0.05</v>
      </c>
      <c r="J22" s="744">
        <v>0.05</v>
      </c>
      <c r="K22" s="744">
        <v>0.05</v>
      </c>
      <c r="L22" s="745">
        <v>0.05</v>
      </c>
      <c r="M22" s="744">
        <v>0.05</v>
      </c>
      <c r="N22" s="749"/>
      <c r="O22" s="749"/>
      <c r="P22" s="749"/>
      <c r="Q22" s="749"/>
      <c r="R22" s="749"/>
      <c r="S22" s="749"/>
      <c r="T22" s="749"/>
      <c r="U22" s="749"/>
      <c r="V22" s="749"/>
      <c r="W22" s="749"/>
      <c r="X22" s="749"/>
      <c r="Y22" s="749"/>
      <c r="Z22" s="749"/>
      <c r="AA22" s="749"/>
      <c r="AB22" s="749"/>
      <c r="AC22" s="749"/>
      <c r="AD22" s="749"/>
      <c r="AE22" s="749"/>
      <c r="AF22" s="749"/>
      <c r="AG22" s="749"/>
      <c r="AH22" s="749"/>
      <c r="AI22" s="784"/>
      <c r="AJ22" s="749"/>
      <c r="AK22" s="1055" t="s">
        <v>759</v>
      </c>
      <c r="AL22" s="1056"/>
      <c r="AM22" s="749"/>
      <c r="AN22" s="716"/>
    </row>
    <row r="23" spans="2:40" x14ac:dyDescent="0.2">
      <c r="B23" s="767">
        <v>10</v>
      </c>
      <c r="C23" s="763" t="s">
        <v>775</v>
      </c>
      <c r="D23" s="764"/>
      <c r="E23" s="406" t="s">
        <v>16</v>
      </c>
      <c r="F23" s="778" t="s">
        <v>331</v>
      </c>
      <c r="G23" s="407" t="s">
        <v>838</v>
      </c>
      <c r="H23" s="749"/>
      <c r="I23" s="746"/>
      <c r="J23" s="746"/>
      <c r="K23" s="746"/>
      <c r="L23" s="702"/>
      <c r="M23" s="378"/>
      <c r="N23" s="749"/>
      <c r="O23" s="749"/>
      <c r="P23" s="749"/>
      <c r="Q23" s="749"/>
      <c r="R23" s="749"/>
      <c r="S23" s="749"/>
      <c r="T23" s="749"/>
      <c r="U23" s="749"/>
      <c r="V23" s="749"/>
      <c r="W23" s="749"/>
      <c r="X23" s="749"/>
      <c r="Y23" s="749"/>
      <c r="Z23" s="749"/>
      <c r="AA23" s="749"/>
      <c r="AB23" s="749"/>
      <c r="AC23" s="749"/>
      <c r="AD23" s="749"/>
      <c r="AE23" s="749"/>
      <c r="AF23" s="749"/>
      <c r="AG23" s="749"/>
      <c r="AH23" s="749"/>
      <c r="AI23" s="780"/>
      <c r="AJ23" s="749"/>
      <c r="AK23" s="1060" t="s">
        <v>867</v>
      </c>
      <c r="AL23" s="1061"/>
      <c r="AM23" s="749"/>
      <c r="AN23" s="716"/>
    </row>
    <row r="24" spans="2:40" x14ac:dyDescent="0.2">
      <c r="B24" s="767">
        <v>11</v>
      </c>
      <c r="C24" s="763" t="s">
        <v>775</v>
      </c>
      <c r="D24" s="764"/>
      <c r="E24" s="406" t="s">
        <v>16</v>
      </c>
      <c r="F24" s="778" t="s">
        <v>331</v>
      </c>
      <c r="G24" s="407" t="s">
        <v>1069</v>
      </c>
      <c r="H24" s="749"/>
      <c r="I24" s="742"/>
      <c r="J24" s="742"/>
      <c r="K24" s="742"/>
      <c r="L24" s="742"/>
      <c r="M24" s="742"/>
      <c r="N24" s="749"/>
      <c r="O24" s="749"/>
      <c r="P24" s="749"/>
      <c r="Q24" s="749"/>
      <c r="R24" s="749"/>
      <c r="S24" s="749"/>
      <c r="T24" s="749"/>
      <c r="U24" s="749"/>
      <c r="V24" s="749"/>
      <c r="W24" s="749"/>
      <c r="X24" s="749"/>
      <c r="Y24" s="749"/>
      <c r="Z24" s="749"/>
      <c r="AA24" s="749"/>
      <c r="AB24" s="749"/>
      <c r="AC24" s="749"/>
      <c r="AD24" s="749"/>
      <c r="AE24" s="749"/>
      <c r="AF24" s="749"/>
      <c r="AG24" s="749"/>
      <c r="AH24" s="749"/>
      <c r="AI24" s="783">
        <f>SUM(H24:M24)</f>
        <v>0</v>
      </c>
      <c r="AJ24" s="753"/>
      <c r="AK24" s="1060"/>
      <c r="AL24" s="1061"/>
      <c r="AM24" s="753"/>
      <c r="AN24" s="1063"/>
    </row>
    <row r="25" spans="2:40" ht="15" thickBot="1" x14ac:dyDescent="0.25">
      <c r="B25" s="766">
        <v>12</v>
      </c>
      <c r="C25" s="761" t="s">
        <v>776</v>
      </c>
      <c r="D25" s="762"/>
      <c r="E25" s="404" t="s">
        <v>19</v>
      </c>
      <c r="F25" s="777" t="s">
        <v>777</v>
      </c>
      <c r="G25" s="405"/>
      <c r="H25" s="749"/>
      <c r="I25" s="701">
        <v>1E-3</v>
      </c>
      <c r="J25" s="701">
        <v>1E-3</v>
      </c>
      <c r="K25" s="701">
        <v>1E-3</v>
      </c>
      <c r="L25" s="747">
        <v>1E-3</v>
      </c>
      <c r="M25" s="701">
        <v>1E-3</v>
      </c>
      <c r="N25" s="749"/>
      <c r="O25" s="749"/>
      <c r="P25" s="749"/>
      <c r="Q25" s="749"/>
      <c r="R25" s="749"/>
      <c r="S25" s="749"/>
      <c r="T25" s="749"/>
      <c r="U25" s="749"/>
      <c r="V25" s="749"/>
      <c r="W25" s="749"/>
      <c r="X25" s="749"/>
      <c r="Y25" s="749"/>
      <c r="Z25" s="749"/>
      <c r="AA25" s="749"/>
      <c r="AB25" s="749"/>
      <c r="AC25" s="749"/>
      <c r="AD25" s="749"/>
      <c r="AE25" s="749"/>
      <c r="AF25" s="749"/>
      <c r="AG25" s="749"/>
      <c r="AH25" s="749"/>
      <c r="AI25" s="784"/>
      <c r="AJ25" s="749"/>
      <c r="AK25" s="1057" t="s">
        <v>760</v>
      </c>
      <c r="AL25" s="1058"/>
      <c r="AM25" s="749"/>
      <c r="AN25" s="716"/>
    </row>
    <row r="26" spans="2:40" ht="15" thickBot="1" x14ac:dyDescent="0.25">
      <c r="B26" s="773"/>
      <c r="C26" s="749"/>
      <c r="D26" s="749"/>
      <c r="E26" s="774"/>
      <c r="F26" s="774"/>
      <c r="G26" s="774"/>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80"/>
      <c r="AJ26" s="749"/>
      <c r="AK26" s="790"/>
      <c r="AL26" s="790"/>
      <c r="AM26" s="749"/>
      <c r="AN26" s="1063"/>
    </row>
    <row r="27" spans="2:40" ht="15" thickBot="1" x14ac:dyDescent="0.25">
      <c r="B27" s="396" t="s">
        <v>22</v>
      </c>
      <c r="C27" s="397" t="s">
        <v>778</v>
      </c>
      <c r="D27" s="517"/>
      <c r="E27" s="771"/>
      <c r="F27" s="771"/>
      <c r="G27" s="771"/>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81"/>
      <c r="AJ27" s="749"/>
      <c r="AK27" s="1059"/>
      <c r="AL27" s="1059"/>
      <c r="AM27" s="749"/>
      <c r="AN27" s="1063"/>
    </row>
    <row r="28" spans="2:40" x14ac:dyDescent="0.2">
      <c r="B28" s="765">
        <v>13</v>
      </c>
      <c r="C28" s="759" t="s">
        <v>779</v>
      </c>
      <c r="D28" s="760"/>
      <c r="E28" s="400" t="s">
        <v>350</v>
      </c>
      <c r="F28" s="776" t="s">
        <v>354</v>
      </c>
      <c r="G28" s="401"/>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85">
        <v>2018</v>
      </c>
      <c r="AJ28" s="754"/>
      <c r="AK28" s="1055" t="s">
        <v>761</v>
      </c>
      <c r="AL28" s="1056"/>
      <c r="AM28" s="754"/>
      <c r="AN28" s="716"/>
    </row>
    <row r="29" spans="2:40" ht="15" thickBot="1" x14ac:dyDescent="0.25">
      <c r="B29" s="766">
        <v>14</v>
      </c>
      <c r="C29" s="761" t="s">
        <v>780</v>
      </c>
      <c r="D29" s="762" t="s">
        <v>1190</v>
      </c>
      <c r="E29" s="404" t="s">
        <v>350</v>
      </c>
      <c r="F29" s="777" t="s">
        <v>354</v>
      </c>
      <c r="G29" s="405"/>
      <c r="H29" s="748"/>
      <c r="I29" s="748"/>
      <c r="J29" s="748"/>
      <c r="K29" s="748"/>
      <c r="L29" s="748"/>
      <c r="M29" s="748"/>
      <c r="N29" s="749"/>
      <c r="O29" s="749"/>
      <c r="P29" s="749"/>
      <c r="Q29" s="749"/>
      <c r="R29" s="749"/>
      <c r="S29" s="749"/>
      <c r="T29" s="749"/>
      <c r="U29" s="749"/>
      <c r="V29" s="749"/>
      <c r="W29" s="749"/>
      <c r="X29" s="749"/>
      <c r="Y29" s="749"/>
      <c r="Z29" s="749"/>
      <c r="AA29" s="749"/>
      <c r="AB29" s="749"/>
      <c r="AC29" s="749"/>
      <c r="AD29" s="749"/>
      <c r="AE29" s="749"/>
      <c r="AF29" s="749"/>
      <c r="AG29" s="749"/>
      <c r="AH29" s="749"/>
      <c r="AI29" s="780"/>
      <c r="AJ29" s="749"/>
      <c r="AK29" s="1057" t="s">
        <v>1191</v>
      </c>
      <c r="AL29" s="1058" t="s">
        <v>762</v>
      </c>
      <c r="AM29" s="749"/>
      <c r="AN29" s="1063"/>
    </row>
    <row r="30" spans="2:40" ht="15" thickBot="1" x14ac:dyDescent="0.25">
      <c r="B30" s="773"/>
      <c r="C30" s="749"/>
      <c r="D30" s="749"/>
      <c r="E30" s="774"/>
      <c r="F30" s="774"/>
      <c r="G30" s="774"/>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80"/>
      <c r="AJ30" s="749"/>
      <c r="AK30" s="790"/>
      <c r="AL30" s="790"/>
      <c r="AM30" s="749"/>
      <c r="AN30" s="1063"/>
    </row>
    <row r="31" spans="2:40" s="914" customFormat="1" ht="15" thickBot="1" x14ac:dyDescent="0.25">
      <c r="B31" s="1334" t="s">
        <v>263</v>
      </c>
      <c r="C31" s="1335" t="s">
        <v>985</v>
      </c>
      <c r="D31" s="517"/>
      <c r="E31" s="771"/>
      <c r="F31" s="771"/>
      <c r="G31" s="771"/>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81"/>
      <c r="AJ31" s="749"/>
      <c r="AK31" s="1059"/>
      <c r="AL31" s="1059"/>
      <c r="AM31" s="749"/>
      <c r="AN31" s="1063"/>
    </row>
    <row r="32" spans="2:40" s="914" customFormat="1" ht="15" thickBot="1" x14ac:dyDescent="0.25">
      <c r="B32" s="765">
        <v>15</v>
      </c>
      <c r="C32" s="759" t="s">
        <v>984</v>
      </c>
      <c r="D32" s="760"/>
      <c r="E32" s="893" t="s">
        <v>16</v>
      </c>
      <c r="F32" s="893" t="s">
        <v>331</v>
      </c>
      <c r="G32" s="894" t="s">
        <v>1070</v>
      </c>
      <c r="H32" s="749"/>
      <c r="I32" s="749"/>
      <c r="J32" s="749"/>
      <c r="K32" s="749"/>
      <c r="L32" s="749"/>
      <c r="M32" s="786"/>
      <c r="N32" s="749"/>
      <c r="O32" s="749"/>
      <c r="P32" s="749"/>
      <c r="Q32" s="749"/>
      <c r="R32" s="749"/>
      <c r="S32" s="749"/>
      <c r="T32" s="749"/>
      <c r="U32" s="749"/>
      <c r="V32" s="749"/>
      <c r="W32" s="749"/>
      <c r="X32" s="749"/>
      <c r="Y32" s="749"/>
      <c r="Z32" s="749"/>
      <c r="AA32" s="749"/>
      <c r="AB32" s="749"/>
      <c r="AC32" s="749"/>
      <c r="AD32" s="749"/>
      <c r="AE32" s="749"/>
      <c r="AF32" s="749"/>
      <c r="AG32" s="749"/>
      <c r="AH32" s="749"/>
      <c r="AJ32" s="755"/>
      <c r="AK32" s="1055" t="s">
        <v>986</v>
      </c>
      <c r="AL32" s="1056"/>
      <c r="AM32" s="755"/>
      <c r="AN32" s="716"/>
    </row>
    <row r="33" spans="2:40" s="914" customFormat="1" ht="15" thickBot="1" x14ac:dyDescent="0.25">
      <c r="B33" s="766">
        <v>16</v>
      </c>
      <c r="C33" s="761" t="s">
        <v>984</v>
      </c>
      <c r="D33" s="762"/>
      <c r="E33" s="899" t="s">
        <v>16</v>
      </c>
      <c r="F33" s="899" t="s">
        <v>331</v>
      </c>
      <c r="G33" s="900" t="s">
        <v>1254</v>
      </c>
      <c r="H33" s="749"/>
      <c r="I33" s="749"/>
      <c r="J33" s="749"/>
      <c r="K33" s="749"/>
      <c r="L33" s="749"/>
      <c r="M33" s="786"/>
      <c r="N33" s="749"/>
      <c r="O33" s="749"/>
      <c r="P33" s="749"/>
      <c r="Q33" s="749"/>
      <c r="R33" s="749"/>
      <c r="S33" s="749"/>
      <c r="T33" s="749"/>
      <c r="U33" s="749"/>
      <c r="V33" s="749"/>
      <c r="W33" s="749"/>
      <c r="X33" s="749"/>
      <c r="Y33" s="749"/>
      <c r="Z33" s="749"/>
      <c r="AA33" s="749"/>
      <c r="AB33" s="749"/>
      <c r="AC33" s="749"/>
      <c r="AD33" s="749"/>
      <c r="AE33" s="749"/>
      <c r="AF33" s="749"/>
      <c r="AG33" s="749"/>
      <c r="AH33" s="749"/>
      <c r="AJ33" s="755"/>
      <c r="AK33" s="1057" t="s">
        <v>1481</v>
      </c>
      <c r="AL33" s="1056"/>
      <c r="AM33" s="755"/>
      <c r="AN33" s="716"/>
    </row>
    <row r="34" spans="2:40" ht="15" thickBot="1" x14ac:dyDescent="0.25">
      <c r="B34" s="773"/>
      <c r="C34" s="749"/>
      <c r="D34" s="749"/>
      <c r="E34" s="774"/>
      <c r="F34" s="774"/>
      <c r="G34" s="774"/>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80"/>
      <c r="AJ34" s="749"/>
      <c r="AK34" s="790"/>
      <c r="AL34" s="790"/>
      <c r="AM34" s="749"/>
      <c r="AN34" s="1063"/>
    </row>
    <row r="35" spans="2:40" ht="15" thickBot="1" x14ac:dyDescent="0.25">
      <c r="B35" s="396" t="s">
        <v>264</v>
      </c>
      <c r="C35" s="397" t="s">
        <v>784</v>
      </c>
      <c r="D35" s="517"/>
      <c r="E35" s="771"/>
      <c r="F35" s="771"/>
      <c r="G35" s="771"/>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88"/>
      <c r="AJ35" s="756"/>
      <c r="AK35" s="1059"/>
      <c r="AL35" s="1059"/>
      <c r="AM35" s="756"/>
      <c r="AN35" s="1063"/>
    </row>
    <row r="36" spans="2:40" x14ac:dyDescent="0.2">
      <c r="B36" s="765">
        <v>17</v>
      </c>
      <c r="C36" s="759" t="s">
        <v>782</v>
      </c>
      <c r="D36" s="760"/>
      <c r="E36" s="400" t="s">
        <v>19</v>
      </c>
      <c r="F36" s="776" t="s">
        <v>409</v>
      </c>
      <c r="G36" s="401"/>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89">
        <f>AI10</f>
        <v>0</v>
      </c>
      <c r="AJ36" s="755"/>
      <c r="AK36" s="1055" t="s">
        <v>764</v>
      </c>
      <c r="AL36" s="1056"/>
      <c r="AM36" s="755"/>
      <c r="AN36" s="1063"/>
    </row>
    <row r="37" spans="2:40" ht="15" thickBot="1" x14ac:dyDescent="0.25">
      <c r="B37" s="766">
        <v>18</v>
      </c>
      <c r="C37" s="761" t="s">
        <v>866</v>
      </c>
      <c r="D37" s="762"/>
      <c r="E37" s="404" t="s">
        <v>350</v>
      </c>
      <c r="F37" s="777" t="s">
        <v>354</v>
      </c>
      <c r="G37" s="405"/>
      <c r="H37" s="699">
        <v>-1</v>
      </c>
      <c r="I37" s="699">
        <f>H37+1</f>
        <v>0</v>
      </c>
      <c r="J37" s="699">
        <f t="shared" ref="J37:AH37" si="0">I37+1</f>
        <v>1</v>
      </c>
      <c r="K37" s="699">
        <f t="shared" si="0"/>
        <v>2</v>
      </c>
      <c r="L37" s="699">
        <f t="shared" si="0"/>
        <v>3</v>
      </c>
      <c r="M37" s="699">
        <f t="shared" si="0"/>
        <v>4</v>
      </c>
      <c r="N37" s="699">
        <f t="shared" si="0"/>
        <v>5</v>
      </c>
      <c r="O37" s="699">
        <f t="shared" si="0"/>
        <v>6</v>
      </c>
      <c r="P37" s="699">
        <f t="shared" si="0"/>
        <v>7</v>
      </c>
      <c r="Q37" s="699">
        <f t="shared" si="0"/>
        <v>8</v>
      </c>
      <c r="R37" s="699">
        <f t="shared" si="0"/>
        <v>9</v>
      </c>
      <c r="S37" s="699">
        <f t="shared" si="0"/>
        <v>10</v>
      </c>
      <c r="T37" s="699">
        <f t="shared" si="0"/>
        <v>11</v>
      </c>
      <c r="U37" s="699">
        <f t="shared" si="0"/>
        <v>12</v>
      </c>
      <c r="V37" s="699">
        <f t="shared" si="0"/>
        <v>13</v>
      </c>
      <c r="W37" s="699">
        <f t="shared" si="0"/>
        <v>14</v>
      </c>
      <c r="X37" s="699">
        <f t="shared" si="0"/>
        <v>15</v>
      </c>
      <c r="Y37" s="699">
        <f t="shared" si="0"/>
        <v>16</v>
      </c>
      <c r="Z37" s="699">
        <f t="shared" si="0"/>
        <v>17</v>
      </c>
      <c r="AA37" s="699">
        <f t="shared" si="0"/>
        <v>18</v>
      </c>
      <c r="AB37" s="699">
        <f t="shared" si="0"/>
        <v>19</v>
      </c>
      <c r="AC37" s="699">
        <f t="shared" si="0"/>
        <v>20</v>
      </c>
      <c r="AD37" s="699">
        <f t="shared" si="0"/>
        <v>21</v>
      </c>
      <c r="AE37" s="699">
        <f t="shared" si="0"/>
        <v>22</v>
      </c>
      <c r="AF37" s="699">
        <f t="shared" si="0"/>
        <v>23</v>
      </c>
      <c r="AG37" s="699">
        <f t="shared" si="0"/>
        <v>24</v>
      </c>
      <c r="AH37" s="699">
        <f t="shared" si="0"/>
        <v>25</v>
      </c>
      <c r="AI37" s="788"/>
      <c r="AJ37" s="756"/>
      <c r="AK37" s="1057" t="s">
        <v>761</v>
      </c>
      <c r="AL37" s="1058"/>
      <c r="AM37" s="756"/>
      <c r="AN37" s="716"/>
    </row>
    <row r="38" spans="2:40" ht="15" thickBot="1" x14ac:dyDescent="0.25">
      <c r="B38" s="775"/>
      <c r="C38" s="749"/>
      <c r="D38" s="749"/>
      <c r="E38" s="774"/>
      <c r="F38" s="774"/>
      <c r="G38" s="774"/>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87"/>
      <c r="AJ38" s="756"/>
      <c r="AK38" s="790"/>
      <c r="AL38" s="790"/>
      <c r="AM38" s="756"/>
      <c r="AN38" s="1063"/>
    </row>
    <row r="39" spans="2:40" ht="15" thickBot="1" x14ac:dyDescent="0.25">
      <c r="B39" s="396" t="s">
        <v>265</v>
      </c>
      <c r="C39" s="397" t="s">
        <v>785</v>
      </c>
      <c r="D39" s="517"/>
      <c r="E39" s="771"/>
      <c r="F39" s="771"/>
      <c r="G39" s="771"/>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81"/>
      <c r="AJ39" s="749"/>
      <c r="AK39" s="1059"/>
      <c r="AL39" s="1059"/>
      <c r="AM39" s="749"/>
      <c r="AN39" s="1063"/>
    </row>
    <row r="40" spans="2:40" ht="13.9" customHeight="1" x14ac:dyDescent="0.2">
      <c r="B40" s="765">
        <v>19</v>
      </c>
      <c r="C40" s="759" t="s">
        <v>786</v>
      </c>
      <c r="D40" s="760"/>
      <c r="E40" s="400" t="s">
        <v>339</v>
      </c>
      <c r="F40" s="776"/>
      <c r="G40" s="401"/>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79" t="b">
        <v>1</v>
      </c>
      <c r="AJ40" s="52"/>
      <c r="AK40" s="1055"/>
      <c r="AL40" s="1056" t="s">
        <v>758</v>
      </c>
      <c r="AM40" s="52"/>
      <c r="AN40" s="1063"/>
    </row>
    <row r="41" spans="2:40" x14ac:dyDescent="0.2">
      <c r="B41" s="767">
        <v>20</v>
      </c>
      <c r="C41" s="763" t="s">
        <v>787</v>
      </c>
      <c r="D41" s="764"/>
      <c r="E41" s="406" t="s">
        <v>16</v>
      </c>
      <c r="F41" s="778" t="s">
        <v>331</v>
      </c>
      <c r="G41" s="407" t="s">
        <v>1069</v>
      </c>
      <c r="H41" s="749"/>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780"/>
      <c r="AJ41" s="749"/>
      <c r="AK41" s="1060"/>
      <c r="AL41" s="1061"/>
      <c r="AM41" s="749"/>
      <c r="AN41" s="1063"/>
    </row>
    <row r="42" spans="2:40" x14ac:dyDescent="0.2">
      <c r="B42" s="767">
        <v>21</v>
      </c>
      <c r="C42" s="763" t="s">
        <v>788</v>
      </c>
      <c r="D42" s="764"/>
      <c r="E42" s="406" t="s">
        <v>16</v>
      </c>
      <c r="F42" s="778" t="s">
        <v>331</v>
      </c>
      <c r="G42" s="407" t="s">
        <v>1069</v>
      </c>
      <c r="H42" s="749"/>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780"/>
      <c r="AJ42" s="749"/>
      <c r="AK42" s="1060"/>
      <c r="AL42" s="1061"/>
      <c r="AM42" s="749"/>
      <c r="AN42" s="1063"/>
    </row>
    <row r="43" spans="2:40" ht="13.9" customHeight="1" x14ac:dyDescent="0.2">
      <c r="B43" s="767">
        <v>22</v>
      </c>
      <c r="C43" s="763" t="s">
        <v>789</v>
      </c>
      <c r="D43" s="764"/>
      <c r="E43" s="406" t="s">
        <v>16</v>
      </c>
      <c r="F43" s="778" t="s">
        <v>331</v>
      </c>
      <c r="G43" s="407" t="s">
        <v>1069</v>
      </c>
      <c r="H43" s="749"/>
      <c r="I43" s="742">
        <f>I41-I42</f>
        <v>0</v>
      </c>
      <c r="J43" s="742">
        <f t="shared" ref="J43:AH43" si="1">J41-J42</f>
        <v>0</v>
      </c>
      <c r="K43" s="742">
        <f t="shared" si="1"/>
        <v>0</v>
      </c>
      <c r="L43" s="742">
        <f t="shared" si="1"/>
        <v>0</v>
      </c>
      <c r="M43" s="742">
        <f t="shared" si="1"/>
        <v>0</v>
      </c>
      <c r="N43" s="742">
        <f t="shared" si="1"/>
        <v>0</v>
      </c>
      <c r="O43" s="742">
        <f t="shared" si="1"/>
        <v>0</v>
      </c>
      <c r="P43" s="742">
        <f t="shared" si="1"/>
        <v>0</v>
      </c>
      <c r="Q43" s="742">
        <f t="shared" si="1"/>
        <v>0</v>
      </c>
      <c r="R43" s="742">
        <f t="shared" si="1"/>
        <v>0</v>
      </c>
      <c r="S43" s="742">
        <f t="shared" si="1"/>
        <v>0</v>
      </c>
      <c r="T43" s="742">
        <f t="shared" si="1"/>
        <v>0</v>
      </c>
      <c r="U43" s="742">
        <f t="shared" si="1"/>
        <v>0</v>
      </c>
      <c r="V43" s="742">
        <f t="shared" si="1"/>
        <v>0</v>
      </c>
      <c r="W43" s="742">
        <f t="shared" si="1"/>
        <v>0</v>
      </c>
      <c r="X43" s="742">
        <f t="shared" si="1"/>
        <v>0</v>
      </c>
      <c r="Y43" s="742">
        <f t="shared" si="1"/>
        <v>0</v>
      </c>
      <c r="Z43" s="742">
        <f t="shared" si="1"/>
        <v>0</v>
      </c>
      <c r="AA43" s="742">
        <f t="shared" si="1"/>
        <v>0</v>
      </c>
      <c r="AB43" s="742">
        <f t="shared" si="1"/>
        <v>0</v>
      </c>
      <c r="AC43" s="742">
        <f t="shared" si="1"/>
        <v>0</v>
      </c>
      <c r="AD43" s="742">
        <f t="shared" si="1"/>
        <v>0</v>
      </c>
      <c r="AE43" s="742">
        <f t="shared" si="1"/>
        <v>0</v>
      </c>
      <c r="AF43" s="742">
        <f t="shared" si="1"/>
        <v>0</v>
      </c>
      <c r="AG43" s="742">
        <f>AG41-AG42</f>
        <v>0</v>
      </c>
      <c r="AH43" s="742">
        <f t="shared" si="1"/>
        <v>0</v>
      </c>
      <c r="AI43" s="780"/>
      <c r="AJ43" s="749"/>
      <c r="AK43" s="1060"/>
      <c r="AL43" s="1061"/>
      <c r="AM43" s="749"/>
      <c r="AN43" s="1063"/>
    </row>
    <row r="44" spans="2:40" x14ac:dyDescent="0.2">
      <c r="B44" s="767">
        <v>23</v>
      </c>
      <c r="C44" s="763" t="s">
        <v>790</v>
      </c>
      <c r="D44" s="764"/>
      <c r="E44" s="406" t="s">
        <v>350</v>
      </c>
      <c r="F44" s="778" t="s">
        <v>354</v>
      </c>
      <c r="G44" s="407"/>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85">
        <v>2016</v>
      </c>
      <c r="AJ44" s="754"/>
      <c r="AK44" s="1060" t="s">
        <v>759</v>
      </c>
      <c r="AL44" s="1061"/>
      <c r="AM44" s="754"/>
      <c r="AN44" s="716"/>
    </row>
    <row r="45" spans="2:40" ht="15" thickBot="1" x14ac:dyDescent="0.25">
      <c r="B45" s="766">
        <v>24</v>
      </c>
      <c r="C45" s="761" t="s">
        <v>791</v>
      </c>
      <c r="D45" s="762"/>
      <c r="E45" s="404" t="s">
        <v>350</v>
      </c>
      <c r="F45" s="777" t="s">
        <v>354</v>
      </c>
      <c r="G45" s="405"/>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85">
        <v>2020</v>
      </c>
      <c r="AJ45" s="754"/>
      <c r="AK45" s="1057" t="s">
        <v>759</v>
      </c>
      <c r="AL45" s="1058"/>
      <c r="AM45" s="754"/>
      <c r="AN45" s="716"/>
    </row>
    <row r="46" spans="2:40" ht="15" customHeight="1" thickBot="1" x14ac:dyDescent="0.25">
      <c r="B46" s="773"/>
      <c r="C46" s="749"/>
      <c r="D46" s="749"/>
      <c r="E46" s="774"/>
      <c r="F46" s="774"/>
      <c r="G46" s="774"/>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80"/>
      <c r="AJ46" s="749"/>
      <c r="AK46" s="790"/>
      <c r="AL46" s="790"/>
      <c r="AM46" s="749"/>
      <c r="AN46" s="1063"/>
    </row>
    <row r="47" spans="2:40" ht="15" customHeight="1" thickBot="1" x14ac:dyDescent="0.25">
      <c r="B47" s="396" t="s">
        <v>266</v>
      </c>
      <c r="C47" s="397" t="s">
        <v>792</v>
      </c>
      <c r="D47" s="517"/>
      <c r="E47" s="771"/>
      <c r="F47" s="771"/>
      <c r="G47" s="771"/>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81"/>
      <c r="AJ47" s="749"/>
      <c r="AK47" s="1059"/>
      <c r="AL47" s="1059"/>
      <c r="AM47" s="749"/>
      <c r="AN47" s="1063"/>
    </row>
    <row r="48" spans="2:40" ht="15" customHeight="1" x14ac:dyDescent="0.2">
      <c r="B48" s="765">
        <v>25</v>
      </c>
      <c r="C48" s="759" t="s">
        <v>786</v>
      </c>
      <c r="D48" s="760"/>
      <c r="E48" s="400" t="s">
        <v>758</v>
      </c>
      <c r="F48" s="776" t="s">
        <v>758</v>
      </c>
      <c r="G48" s="401"/>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79" t="b">
        <v>1</v>
      </c>
      <c r="AJ48" s="52"/>
      <c r="AK48" s="1055"/>
      <c r="AL48" s="1056" t="s">
        <v>758</v>
      </c>
      <c r="AM48" s="52"/>
      <c r="AN48" s="1063"/>
    </row>
    <row r="49" spans="2:40" ht="15" customHeight="1" x14ac:dyDescent="0.2">
      <c r="B49" s="767">
        <v>26</v>
      </c>
      <c r="C49" s="763" t="s">
        <v>793</v>
      </c>
      <c r="D49" s="764"/>
      <c r="E49" s="406" t="s">
        <v>794</v>
      </c>
      <c r="F49" s="778" t="s">
        <v>794</v>
      </c>
      <c r="G49" s="407" t="s">
        <v>1069</v>
      </c>
      <c r="H49" s="749"/>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780"/>
      <c r="AJ49" s="749"/>
      <c r="AK49" s="1060"/>
      <c r="AL49" s="1061"/>
      <c r="AM49" s="749"/>
      <c r="AN49" s="1063"/>
    </row>
    <row r="50" spans="2:40" ht="15" customHeight="1" x14ac:dyDescent="0.2">
      <c r="B50" s="767">
        <v>27</v>
      </c>
      <c r="C50" s="763" t="s">
        <v>795</v>
      </c>
      <c r="D50" s="764"/>
      <c r="E50" s="406" t="s">
        <v>794</v>
      </c>
      <c r="F50" s="778" t="s">
        <v>794</v>
      </c>
      <c r="G50" s="407" t="s">
        <v>1069</v>
      </c>
      <c r="H50" s="749"/>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780"/>
      <c r="AJ50" s="749"/>
      <c r="AK50" s="1060"/>
      <c r="AL50" s="1061"/>
      <c r="AM50" s="749"/>
      <c r="AN50" s="1063"/>
    </row>
    <row r="51" spans="2:40" ht="15" customHeight="1" x14ac:dyDescent="0.2">
      <c r="B51" s="767">
        <v>28</v>
      </c>
      <c r="C51" s="763" t="s">
        <v>796</v>
      </c>
      <c r="D51" s="764"/>
      <c r="E51" s="406" t="s">
        <v>794</v>
      </c>
      <c r="F51" s="778" t="s">
        <v>794</v>
      </c>
      <c r="G51" s="407" t="s">
        <v>1069</v>
      </c>
      <c r="H51" s="749"/>
      <c r="I51" s="742">
        <f>I49-I50</f>
        <v>0</v>
      </c>
      <c r="J51" s="742">
        <f t="shared" ref="J51:AH51" si="2">J49-J50</f>
        <v>0</v>
      </c>
      <c r="K51" s="742">
        <f t="shared" si="2"/>
        <v>0</v>
      </c>
      <c r="L51" s="742">
        <f t="shared" si="2"/>
        <v>0</v>
      </c>
      <c r="M51" s="742">
        <f t="shared" si="2"/>
        <v>0</v>
      </c>
      <c r="N51" s="742">
        <f t="shared" si="2"/>
        <v>0</v>
      </c>
      <c r="O51" s="742">
        <f t="shared" si="2"/>
        <v>0</v>
      </c>
      <c r="P51" s="742">
        <f t="shared" si="2"/>
        <v>0</v>
      </c>
      <c r="Q51" s="742">
        <f t="shared" si="2"/>
        <v>0</v>
      </c>
      <c r="R51" s="742">
        <f t="shared" si="2"/>
        <v>0</v>
      </c>
      <c r="S51" s="742">
        <f t="shared" si="2"/>
        <v>0</v>
      </c>
      <c r="T51" s="742">
        <f t="shared" si="2"/>
        <v>0</v>
      </c>
      <c r="U51" s="742">
        <f t="shared" si="2"/>
        <v>0</v>
      </c>
      <c r="V51" s="742">
        <f t="shared" si="2"/>
        <v>0</v>
      </c>
      <c r="W51" s="742">
        <f t="shared" si="2"/>
        <v>0</v>
      </c>
      <c r="X51" s="742">
        <f t="shared" si="2"/>
        <v>0</v>
      </c>
      <c r="Y51" s="742">
        <f t="shared" si="2"/>
        <v>0</v>
      </c>
      <c r="Z51" s="742">
        <f t="shared" si="2"/>
        <v>0</v>
      </c>
      <c r="AA51" s="742">
        <f t="shared" si="2"/>
        <v>0</v>
      </c>
      <c r="AB51" s="742">
        <f t="shared" si="2"/>
        <v>0</v>
      </c>
      <c r="AC51" s="742">
        <f t="shared" si="2"/>
        <v>0</v>
      </c>
      <c r="AD51" s="742">
        <f t="shared" si="2"/>
        <v>0</v>
      </c>
      <c r="AE51" s="742">
        <f t="shared" si="2"/>
        <v>0</v>
      </c>
      <c r="AF51" s="742">
        <f t="shared" si="2"/>
        <v>0</v>
      </c>
      <c r="AG51" s="742">
        <f t="shared" si="2"/>
        <v>0</v>
      </c>
      <c r="AH51" s="742">
        <f t="shared" si="2"/>
        <v>0</v>
      </c>
      <c r="AI51" s="780"/>
      <c r="AJ51" s="749"/>
      <c r="AK51" s="1060"/>
      <c r="AL51" s="1061"/>
      <c r="AM51" s="749"/>
      <c r="AN51" s="1063"/>
    </row>
    <row r="52" spans="2:40" ht="15" customHeight="1" x14ac:dyDescent="0.2">
      <c r="B52" s="767">
        <v>29</v>
      </c>
      <c r="C52" s="763" t="s">
        <v>790</v>
      </c>
      <c r="D52" s="764"/>
      <c r="E52" s="406" t="s">
        <v>797</v>
      </c>
      <c r="F52" s="778" t="s">
        <v>797</v>
      </c>
      <c r="G52" s="407"/>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85">
        <v>2016</v>
      </c>
      <c r="AJ52" s="754"/>
      <c r="AK52" s="1060" t="s">
        <v>759</v>
      </c>
      <c r="AL52" s="1061"/>
      <c r="AM52" s="754"/>
      <c r="AN52" s="716"/>
    </row>
    <row r="53" spans="2:40" ht="15" customHeight="1" thickBot="1" x14ac:dyDescent="0.25">
      <c r="B53" s="766">
        <v>30</v>
      </c>
      <c r="C53" s="761" t="s">
        <v>791</v>
      </c>
      <c r="D53" s="762"/>
      <c r="E53" s="404" t="s">
        <v>797</v>
      </c>
      <c r="F53" s="777" t="s">
        <v>797</v>
      </c>
      <c r="G53" s="405"/>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85">
        <v>2020</v>
      </c>
      <c r="AJ53" s="754"/>
      <c r="AK53" s="1057" t="s">
        <v>759</v>
      </c>
      <c r="AL53" s="1058"/>
      <c r="AM53" s="754"/>
      <c r="AN53" s="716"/>
    </row>
    <row r="54" spans="2:40" s="914" customFormat="1" ht="15" thickBot="1" x14ac:dyDescent="0.25">
      <c r="B54" s="773"/>
      <c r="C54" s="749"/>
      <c r="D54" s="749"/>
      <c r="E54" s="774"/>
      <c r="F54" s="774"/>
      <c r="G54" s="774"/>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80"/>
      <c r="AJ54" s="749"/>
      <c r="AK54" s="790"/>
      <c r="AL54" s="790"/>
      <c r="AM54" s="749"/>
      <c r="AN54" s="1063"/>
    </row>
    <row r="55" spans="2:40" s="914" customFormat="1" ht="15" thickBot="1" x14ac:dyDescent="0.25">
      <c r="B55" s="1334" t="s">
        <v>267</v>
      </c>
      <c r="C55" s="1335" t="s">
        <v>987</v>
      </c>
      <c r="D55" s="517"/>
      <c r="E55" s="771"/>
      <c r="F55" s="771"/>
      <c r="G55" s="771"/>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81"/>
      <c r="AJ55" s="749"/>
      <c r="AK55" s="1059"/>
      <c r="AL55" s="1059"/>
      <c r="AM55" s="749"/>
      <c r="AN55" s="1063"/>
    </row>
    <row r="56" spans="2:40" s="914" customFormat="1" x14ac:dyDescent="0.2">
      <c r="B56" s="765">
        <v>31</v>
      </c>
      <c r="C56" s="759" t="s">
        <v>988</v>
      </c>
      <c r="D56" s="760"/>
      <c r="E56" s="893" t="s">
        <v>16</v>
      </c>
      <c r="F56" s="912" t="s">
        <v>331</v>
      </c>
      <c r="G56" s="894" t="s">
        <v>1070</v>
      </c>
      <c r="H56" s="749"/>
      <c r="I56" s="749"/>
      <c r="J56" s="749"/>
      <c r="K56" s="749"/>
      <c r="L56" s="749"/>
      <c r="M56" s="786"/>
      <c r="N56" s="749"/>
      <c r="O56" s="749"/>
      <c r="P56" s="749"/>
      <c r="Q56" s="749"/>
      <c r="R56" s="749"/>
      <c r="S56" s="749"/>
      <c r="T56" s="749"/>
      <c r="U56" s="749"/>
      <c r="V56" s="749"/>
      <c r="W56" s="749"/>
      <c r="X56" s="749"/>
      <c r="Y56" s="749"/>
      <c r="Z56" s="749"/>
      <c r="AA56" s="749"/>
      <c r="AB56" s="749"/>
      <c r="AC56" s="749"/>
      <c r="AD56" s="749"/>
      <c r="AE56" s="749"/>
      <c r="AF56" s="749"/>
      <c r="AG56" s="749"/>
      <c r="AH56" s="749"/>
      <c r="AJ56" s="755"/>
      <c r="AK56" s="1055" t="s">
        <v>986</v>
      </c>
      <c r="AL56" s="1056"/>
      <c r="AM56" s="755"/>
      <c r="AN56" s="716"/>
    </row>
    <row r="57" spans="2:40" s="914" customFormat="1" ht="15" thickBot="1" x14ac:dyDescent="0.25">
      <c r="B57" s="767">
        <v>32</v>
      </c>
      <c r="C57" s="763" t="s">
        <v>989</v>
      </c>
      <c r="D57" s="764"/>
      <c r="E57" s="895" t="s">
        <v>16</v>
      </c>
      <c r="F57" s="895" t="s">
        <v>331</v>
      </c>
      <c r="G57" s="896" t="s">
        <v>1070</v>
      </c>
      <c r="H57" s="749"/>
      <c r="I57" s="749"/>
      <c r="J57" s="749"/>
      <c r="K57" s="749"/>
      <c r="L57" s="749"/>
      <c r="M57" s="786"/>
      <c r="N57" s="749"/>
      <c r="O57" s="749"/>
      <c r="P57" s="749"/>
      <c r="Q57" s="749"/>
      <c r="R57" s="749"/>
      <c r="S57" s="749"/>
      <c r="T57" s="749"/>
      <c r="U57" s="749"/>
      <c r="V57" s="749"/>
      <c r="W57" s="749"/>
      <c r="X57" s="749"/>
      <c r="Y57" s="749"/>
      <c r="Z57" s="749"/>
      <c r="AA57" s="749"/>
      <c r="AB57" s="749"/>
      <c r="AC57" s="749"/>
      <c r="AD57" s="749"/>
      <c r="AE57" s="749"/>
      <c r="AF57" s="749"/>
      <c r="AG57" s="749"/>
      <c r="AH57" s="749"/>
      <c r="AJ57" s="755"/>
      <c r="AK57" s="1057" t="s">
        <v>986</v>
      </c>
      <c r="AL57" s="1058"/>
      <c r="AM57" s="755"/>
      <c r="AN57" s="716"/>
    </row>
    <row r="58" spans="2:40" s="914" customFormat="1" x14ac:dyDescent="0.2">
      <c r="B58" s="767">
        <v>33</v>
      </c>
      <c r="C58" s="763" t="s">
        <v>988</v>
      </c>
      <c r="D58" s="764"/>
      <c r="E58" s="895" t="s">
        <v>16</v>
      </c>
      <c r="F58" s="895" t="s">
        <v>331</v>
      </c>
      <c r="G58" s="896" t="s">
        <v>1254</v>
      </c>
      <c r="H58" s="749"/>
      <c r="I58" s="749"/>
      <c r="J58" s="749"/>
      <c r="K58" s="749"/>
      <c r="L58" s="749"/>
      <c r="M58" s="786"/>
      <c r="N58" s="749"/>
      <c r="O58" s="749"/>
      <c r="P58" s="749"/>
      <c r="Q58" s="749"/>
      <c r="R58" s="749"/>
      <c r="S58" s="749"/>
      <c r="T58" s="749"/>
      <c r="U58" s="749"/>
      <c r="V58" s="749"/>
      <c r="W58" s="749"/>
      <c r="X58" s="749"/>
      <c r="Y58" s="749"/>
      <c r="Z58" s="749"/>
      <c r="AA58" s="749"/>
      <c r="AB58" s="749"/>
      <c r="AC58" s="749"/>
      <c r="AD58" s="749"/>
      <c r="AE58" s="749"/>
      <c r="AF58" s="749"/>
      <c r="AG58" s="749"/>
      <c r="AH58" s="749"/>
      <c r="AJ58" s="755"/>
      <c r="AK58" s="1055" t="s">
        <v>1481</v>
      </c>
      <c r="AL58" s="1056"/>
      <c r="AM58" s="755"/>
      <c r="AN58" s="716"/>
    </row>
    <row r="59" spans="2:40" s="914" customFormat="1" ht="15" thickBot="1" x14ac:dyDescent="0.25">
      <c r="B59" s="766">
        <v>34</v>
      </c>
      <c r="C59" s="761" t="s">
        <v>989</v>
      </c>
      <c r="D59" s="762"/>
      <c r="E59" s="899" t="s">
        <v>16</v>
      </c>
      <c r="F59" s="913" t="s">
        <v>331</v>
      </c>
      <c r="G59" s="900" t="s">
        <v>1254</v>
      </c>
      <c r="H59" s="749"/>
      <c r="I59" s="749"/>
      <c r="J59" s="749"/>
      <c r="K59" s="749"/>
      <c r="L59" s="749"/>
      <c r="M59" s="786"/>
      <c r="N59" s="749"/>
      <c r="O59" s="749"/>
      <c r="P59" s="749"/>
      <c r="Q59" s="749"/>
      <c r="R59" s="749"/>
      <c r="S59" s="749"/>
      <c r="T59" s="749"/>
      <c r="U59" s="749"/>
      <c r="V59" s="749"/>
      <c r="W59" s="749"/>
      <c r="X59" s="749"/>
      <c r="Y59" s="749"/>
      <c r="Z59" s="749"/>
      <c r="AA59" s="749"/>
      <c r="AB59" s="749"/>
      <c r="AC59" s="749"/>
      <c r="AD59" s="749"/>
      <c r="AE59" s="749"/>
      <c r="AF59" s="749"/>
      <c r="AG59" s="749"/>
      <c r="AH59" s="749"/>
      <c r="AJ59" s="755"/>
      <c r="AK59" s="1057" t="s">
        <v>1481</v>
      </c>
      <c r="AL59" s="1058"/>
      <c r="AM59" s="755"/>
      <c r="AN59" s="716"/>
    </row>
    <row r="60" spans="2:40" ht="15" customHeight="1" x14ac:dyDescent="0.2">
      <c r="B60" s="70"/>
      <c r="C60" s="73"/>
      <c r="D60" s="73"/>
      <c r="E60" s="772"/>
      <c r="F60" s="772"/>
      <c r="G60" s="752"/>
      <c r="H60" s="73"/>
      <c r="I60" s="73"/>
      <c r="J60" s="73"/>
      <c r="K60" s="73"/>
      <c r="L60" s="73"/>
      <c r="M60" s="73"/>
      <c r="N60" s="73"/>
      <c r="O60" s="73"/>
      <c r="P60" s="51"/>
      <c r="Q60" s="51"/>
      <c r="AK60" s="914"/>
    </row>
    <row r="61" spans="2:40" ht="15" customHeight="1" x14ac:dyDescent="0.3">
      <c r="B61" s="33" t="s">
        <v>23</v>
      </c>
      <c r="C61" s="902"/>
      <c r="D61" s="447"/>
      <c r="E61" s="447"/>
      <c r="F61" s="447"/>
      <c r="G61" s="447"/>
      <c r="H61" s="447"/>
      <c r="I61" s="447"/>
      <c r="J61" s="903"/>
      <c r="K61" s="903"/>
      <c r="L61" s="903"/>
      <c r="M61" s="914"/>
      <c r="N61" s="73"/>
      <c r="O61" s="73"/>
      <c r="P61" s="51"/>
      <c r="Q61" s="51"/>
      <c r="AK61" s="914"/>
    </row>
    <row r="62" spans="2:40" ht="15" customHeight="1" x14ac:dyDescent="0.3">
      <c r="B62" s="36"/>
      <c r="C62" s="37" t="s">
        <v>24</v>
      </c>
      <c r="D62" s="447"/>
      <c r="E62" s="447"/>
      <c r="F62" s="447"/>
      <c r="G62" s="447"/>
      <c r="H62" s="447"/>
      <c r="I62" s="447"/>
      <c r="J62" s="903"/>
      <c r="K62" s="903"/>
      <c r="L62" s="903"/>
      <c r="M62" s="914"/>
      <c r="N62" s="73"/>
      <c r="O62" s="73"/>
      <c r="P62" s="51"/>
      <c r="Q62" s="51"/>
      <c r="AK62" s="914"/>
    </row>
    <row r="63" spans="2:40" ht="15" customHeight="1" x14ac:dyDescent="0.3">
      <c r="B63" s="38"/>
      <c r="C63" s="37" t="s">
        <v>25</v>
      </c>
      <c r="D63" s="447"/>
      <c r="E63" s="447"/>
      <c r="F63" s="447"/>
      <c r="G63" s="447"/>
      <c r="H63" s="447"/>
      <c r="I63" s="447"/>
      <c r="J63" s="903"/>
      <c r="K63" s="903"/>
      <c r="L63" s="903"/>
      <c r="M63" s="914"/>
      <c r="N63" s="73"/>
      <c r="O63" s="73"/>
      <c r="P63" s="51"/>
      <c r="Q63" s="51"/>
      <c r="AK63" s="914"/>
    </row>
    <row r="64" spans="2:40" ht="15" customHeight="1" x14ac:dyDescent="0.3">
      <c r="B64" s="39"/>
      <c r="C64" s="37" t="s">
        <v>26</v>
      </c>
      <c r="D64" s="447"/>
      <c r="E64" s="447"/>
      <c r="F64" s="447"/>
      <c r="G64" s="447"/>
      <c r="H64" s="447"/>
      <c r="I64" s="447"/>
      <c r="J64" s="903"/>
      <c r="K64" s="903"/>
      <c r="L64" s="903"/>
      <c r="M64" s="914"/>
      <c r="N64" s="73"/>
      <c r="O64" s="73"/>
      <c r="P64" s="51"/>
      <c r="Q64" s="51"/>
      <c r="AK64" s="914"/>
    </row>
    <row r="65" spans="2:40" ht="15" customHeight="1" x14ac:dyDescent="0.3">
      <c r="B65" s="40"/>
      <c r="C65" s="37" t="s">
        <v>27</v>
      </c>
      <c r="D65" s="447"/>
      <c r="E65" s="447"/>
      <c r="F65" s="447"/>
      <c r="G65" s="447"/>
      <c r="H65" s="447"/>
      <c r="I65" s="447"/>
      <c r="J65" s="903"/>
      <c r="K65" s="903"/>
      <c r="L65" s="903"/>
      <c r="M65" s="914"/>
      <c r="N65" s="73"/>
      <c r="O65" s="73"/>
      <c r="P65" s="51"/>
      <c r="Q65" s="51"/>
      <c r="AK65" s="914"/>
    </row>
    <row r="66" spans="2:40" ht="15" customHeight="1" thickBot="1" x14ac:dyDescent="0.35">
      <c r="B66" s="422"/>
      <c r="C66" s="448"/>
      <c r="D66" s="447"/>
      <c r="E66" s="447"/>
      <c r="F66" s="447"/>
      <c r="G66" s="447"/>
      <c r="H66" s="447"/>
      <c r="I66" s="447"/>
      <c r="J66" s="903"/>
      <c r="K66" s="903"/>
      <c r="L66" s="903"/>
      <c r="M66" s="914"/>
      <c r="N66" s="73"/>
      <c r="O66" s="73"/>
      <c r="P66" s="51"/>
      <c r="Q66" s="51"/>
    </row>
    <row r="67" spans="2:40" ht="15" customHeight="1" thickBot="1" x14ac:dyDescent="0.25">
      <c r="B67" s="1815" t="s">
        <v>1272</v>
      </c>
      <c r="C67" s="1816"/>
      <c r="D67" s="1816"/>
      <c r="E67" s="1816"/>
      <c r="F67" s="1816"/>
      <c r="G67" s="1816"/>
      <c r="H67" s="1816"/>
      <c r="I67" s="1816"/>
      <c r="J67" s="1816"/>
      <c r="K67" s="1816"/>
      <c r="L67" s="1816"/>
      <c r="M67" s="1817"/>
      <c r="N67" s="73"/>
      <c r="O67" s="73"/>
      <c r="P67" s="51"/>
      <c r="Q67" s="51"/>
    </row>
    <row r="68" spans="2:40" ht="15" customHeight="1" thickBot="1" x14ac:dyDescent="0.25">
      <c r="B68" s="42"/>
      <c r="C68" s="43"/>
      <c r="D68" s="44"/>
      <c r="E68" s="44"/>
      <c r="F68" s="44"/>
      <c r="G68" s="44"/>
      <c r="H68" s="44"/>
      <c r="I68" s="44"/>
      <c r="J68" s="903"/>
      <c r="K68" s="903"/>
      <c r="L68" s="903"/>
      <c r="M68" s="914"/>
      <c r="N68" s="73"/>
      <c r="O68" s="73"/>
      <c r="P68" s="51"/>
      <c r="Q68" s="51"/>
    </row>
    <row r="69" spans="2:40" ht="44.45" customHeight="1" thickBot="1" x14ac:dyDescent="0.25">
      <c r="B69" s="1808" t="s">
        <v>1475</v>
      </c>
      <c r="C69" s="1809"/>
      <c r="D69" s="1809"/>
      <c r="E69" s="1809"/>
      <c r="F69" s="1809"/>
      <c r="G69" s="1809"/>
      <c r="H69" s="1809"/>
      <c r="I69" s="1809"/>
      <c r="J69" s="1809"/>
      <c r="K69" s="1809"/>
      <c r="L69" s="1809"/>
      <c r="M69" s="1810"/>
      <c r="N69" s="73"/>
      <c r="O69" s="73"/>
      <c r="P69" s="51"/>
      <c r="Q69" s="51"/>
    </row>
    <row r="70" spans="2:40" ht="15" thickBot="1" x14ac:dyDescent="0.25">
      <c r="B70" s="45"/>
      <c r="C70" s="46"/>
      <c r="D70" s="45"/>
      <c r="E70" s="45"/>
      <c r="F70" s="45"/>
      <c r="G70" s="47"/>
      <c r="H70" s="47"/>
      <c r="I70" s="47"/>
      <c r="J70" s="903"/>
      <c r="K70" s="903"/>
      <c r="L70" s="903"/>
      <c r="M70" s="914"/>
    </row>
    <row r="71" spans="2:40" x14ac:dyDescent="0.2">
      <c r="B71" s="48" t="s">
        <v>28</v>
      </c>
      <c r="C71" s="1811" t="s">
        <v>29</v>
      </c>
      <c r="D71" s="1811"/>
      <c r="E71" s="1811"/>
      <c r="F71" s="1811"/>
      <c r="G71" s="1811"/>
      <c r="H71" s="1811"/>
      <c r="I71" s="1811"/>
      <c r="J71" s="1811"/>
      <c r="K71" s="1811"/>
      <c r="L71" s="1811"/>
      <c r="M71" s="1812"/>
    </row>
    <row r="72" spans="2:40" s="914" customFormat="1" x14ac:dyDescent="0.2">
      <c r="B72" s="449" t="s">
        <v>1098</v>
      </c>
      <c r="C72" s="1797" t="s">
        <v>1163</v>
      </c>
      <c r="D72" s="1797"/>
      <c r="E72" s="1797"/>
      <c r="F72" s="1797"/>
      <c r="G72" s="1797"/>
      <c r="H72" s="1797"/>
      <c r="I72" s="1797"/>
      <c r="J72" s="1797"/>
      <c r="K72" s="1797"/>
      <c r="L72" s="1797"/>
      <c r="M72" s="1798"/>
      <c r="AN72" s="962"/>
    </row>
    <row r="73" spans="2:40" s="914" customFormat="1" x14ac:dyDescent="0.2">
      <c r="B73" s="449" t="s">
        <v>1099</v>
      </c>
      <c r="C73" s="1797" t="s">
        <v>1164</v>
      </c>
      <c r="D73" s="1797"/>
      <c r="E73" s="1797"/>
      <c r="F73" s="1797"/>
      <c r="G73" s="1797"/>
      <c r="H73" s="1797"/>
      <c r="I73" s="1797"/>
      <c r="J73" s="1797"/>
      <c r="K73" s="1797"/>
      <c r="L73" s="1797"/>
      <c r="M73" s="1798"/>
      <c r="AN73" s="962"/>
    </row>
    <row r="74" spans="2:40" s="914" customFormat="1" x14ac:dyDescent="0.2">
      <c r="B74" s="449" t="s">
        <v>1100</v>
      </c>
      <c r="C74" s="1797" t="s">
        <v>1165</v>
      </c>
      <c r="D74" s="1797"/>
      <c r="E74" s="1797"/>
      <c r="F74" s="1797"/>
      <c r="G74" s="1797"/>
      <c r="H74" s="1797"/>
      <c r="I74" s="1797"/>
      <c r="J74" s="1797"/>
      <c r="K74" s="1797"/>
      <c r="L74" s="1797"/>
      <c r="M74" s="1798"/>
      <c r="AN74" s="962"/>
    </row>
    <row r="75" spans="2:40" s="914" customFormat="1" x14ac:dyDescent="0.2">
      <c r="B75" s="449" t="s">
        <v>1101</v>
      </c>
      <c r="C75" s="1950" t="s">
        <v>1180</v>
      </c>
      <c r="D75" s="1797"/>
      <c r="E75" s="1797"/>
      <c r="F75" s="1797"/>
      <c r="G75" s="1797"/>
      <c r="H75" s="1797"/>
      <c r="I75" s="1797"/>
      <c r="J75" s="1797"/>
      <c r="K75" s="1797"/>
      <c r="L75" s="1797"/>
      <c r="M75" s="1798"/>
      <c r="AN75" s="962"/>
    </row>
    <row r="76" spans="2:40" x14ac:dyDescent="0.2">
      <c r="B76" s="449" t="s">
        <v>1102</v>
      </c>
      <c r="C76" s="1797" t="s">
        <v>1182</v>
      </c>
      <c r="D76" s="1797"/>
      <c r="E76" s="1797"/>
      <c r="F76" s="1797"/>
      <c r="G76" s="1797"/>
      <c r="H76" s="1797"/>
      <c r="I76" s="1797"/>
      <c r="J76" s="1797"/>
      <c r="K76" s="1797"/>
      <c r="L76" s="1797"/>
      <c r="M76" s="1798"/>
    </row>
    <row r="77" spans="2:40" x14ac:dyDescent="0.2">
      <c r="B77" s="449" t="s">
        <v>1103</v>
      </c>
      <c r="C77" s="1797" t="s">
        <v>1183</v>
      </c>
      <c r="D77" s="1797"/>
      <c r="E77" s="1797"/>
      <c r="F77" s="1797"/>
      <c r="G77" s="1797"/>
      <c r="H77" s="1797"/>
      <c r="I77" s="1797"/>
      <c r="J77" s="1797"/>
      <c r="K77" s="1797"/>
      <c r="L77" s="1797"/>
      <c r="M77" s="1798"/>
    </row>
    <row r="78" spans="2:40" s="914" customFormat="1" x14ac:dyDescent="0.2">
      <c r="B78" s="449" t="s">
        <v>1104</v>
      </c>
      <c r="C78" s="1797" t="s">
        <v>1182</v>
      </c>
      <c r="D78" s="1797"/>
      <c r="E78" s="1797"/>
      <c r="F78" s="1797"/>
      <c r="G78" s="1797"/>
      <c r="H78" s="1797"/>
      <c r="I78" s="1797"/>
      <c r="J78" s="1797"/>
      <c r="K78" s="1797"/>
      <c r="L78" s="1797"/>
      <c r="M78" s="1798"/>
      <c r="AN78" s="962"/>
    </row>
    <row r="79" spans="2:40" s="914" customFormat="1" x14ac:dyDescent="0.2">
      <c r="B79" s="449" t="s">
        <v>1105</v>
      </c>
      <c r="C79" s="1797" t="s">
        <v>1184</v>
      </c>
      <c r="D79" s="1797"/>
      <c r="E79" s="1797"/>
      <c r="F79" s="1797"/>
      <c r="G79" s="1797"/>
      <c r="H79" s="1797"/>
      <c r="I79" s="1797"/>
      <c r="J79" s="1797"/>
      <c r="K79" s="1797"/>
      <c r="L79" s="1797"/>
      <c r="M79" s="1798"/>
      <c r="AN79" s="962"/>
    </row>
    <row r="80" spans="2:40" s="914" customFormat="1" x14ac:dyDescent="0.2">
      <c r="B80" s="449" t="s">
        <v>878</v>
      </c>
      <c r="C80" s="1797" t="s">
        <v>1185</v>
      </c>
      <c r="D80" s="1797"/>
      <c r="E80" s="1797"/>
      <c r="F80" s="1797"/>
      <c r="G80" s="1797"/>
      <c r="H80" s="1797"/>
      <c r="I80" s="1797"/>
      <c r="J80" s="1797"/>
      <c r="K80" s="1797"/>
      <c r="L80" s="1797"/>
      <c r="M80" s="1798"/>
      <c r="AN80" s="962"/>
    </row>
    <row r="81" spans="2:40" s="914" customFormat="1" x14ac:dyDescent="0.2">
      <c r="B81" s="449" t="s">
        <v>879</v>
      </c>
      <c r="C81" s="1797" t="s">
        <v>1186</v>
      </c>
      <c r="D81" s="1797"/>
      <c r="E81" s="1797"/>
      <c r="F81" s="1797"/>
      <c r="G81" s="1797"/>
      <c r="H81" s="1797"/>
      <c r="I81" s="1797"/>
      <c r="J81" s="1797"/>
      <c r="K81" s="1797"/>
      <c r="L81" s="1797"/>
      <c r="M81" s="1798"/>
      <c r="AN81" s="962"/>
    </row>
    <row r="82" spans="2:40" s="914" customFormat="1" x14ac:dyDescent="0.2">
      <c r="B82" s="449" t="s">
        <v>880</v>
      </c>
      <c r="C82" s="1797" t="s">
        <v>1187</v>
      </c>
      <c r="D82" s="1797"/>
      <c r="E82" s="1797"/>
      <c r="F82" s="1797"/>
      <c r="G82" s="1797"/>
      <c r="H82" s="1797"/>
      <c r="I82" s="1797"/>
      <c r="J82" s="1797"/>
      <c r="K82" s="1797"/>
      <c r="L82" s="1797"/>
      <c r="M82" s="1798"/>
      <c r="AN82" s="962"/>
    </row>
    <row r="83" spans="2:40" s="914" customFormat="1" x14ac:dyDescent="0.2">
      <c r="B83" s="449" t="s">
        <v>1113</v>
      </c>
      <c r="C83" s="1797" t="s">
        <v>1188</v>
      </c>
      <c r="D83" s="1797"/>
      <c r="E83" s="1797"/>
      <c r="F83" s="1797"/>
      <c r="G83" s="1797"/>
      <c r="H83" s="1797"/>
      <c r="I83" s="1797"/>
      <c r="J83" s="1797"/>
      <c r="K83" s="1797"/>
      <c r="L83" s="1797"/>
      <c r="M83" s="1798"/>
      <c r="AN83" s="962"/>
    </row>
    <row r="84" spans="2:40" s="914" customFormat="1" x14ac:dyDescent="0.2">
      <c r="B84" s="449" t="s">
        <v>1114</v>
      </c>
      <c r="C84" s="1797" t="s">
        <v>1189</v>
      </c>
      <c r="D84" s="1797"/>
      <c r="E84" s="1797"/>
      <c r="F84" s="1797"/>
      <c r="G84" s="1797"/>
      <c r="H84" s="1797"/>
      <c r="I84" s="1797"/>
      <c r="J84" s="1797"/>
      <c r="K84" s="1797"/>
      <c r="L84" s="1797"/>
      <c r="M84" s="1798"/>
      <c r="AN84" s="962"/>
    </row>
    <row r="85" spans="2:40" s="914" customFormat="1" x14ac:dyDescent="0.2">
      <c r="B85" s="449" t="s">
        <v>1115</v>
      </c>
      <c r="C85" s="1797" t="s">
        <v>1449</v>
      </c>
      <c r="D85" s="1797"/>
      <c r="E85" s="1797"/>
      <c r="F85" s="1797"/>
      <c r="G85" s="1797"/>
      <c r="H85" s="1797"/>
      <c r="I85" s="1797"/>
      <c r="J85" s="1797"/>
      <c r="K85" s="1797"/>
      <c r="L85" s="1797"/>
      <c r="M85" s="1798"/>
      <c r="AN85" s="962"/>
    </row>
    <row r="86" spans="2:40" s="914" customFormat="1" x14ac:dyDescent="0.2">
      <c r="B86" s="449" t="s">
        <v>1116</v>
      </c>
      <c r="C86" s="1797" t="s">
        <v>1199</v>
      </c>
      <c r="D86" s="1797"/>
      <c r="E86" s="1797"/>
      <c r="F86" s="1797"/>
      <c r="G86" s="1797"/>
      <c r="H86" s="1797"/>
      <c r="I86" s="1797"/>
      <c r="J86" s="1797"/>
      <c r="K86" s="1797"/>
      <c r="L86" s="1797"/>
      <c r="M86" s="1798"/>
      <c r="AN86" s="962"/>
    </row>
    <row r="87" spans="2:40" s="914" customFormat="1" x14ac:dyDescent="0.2">
      <c r="B87" s="449" t="s">
        <v>326</v>
      </c>
      <c r="C87" s="1797" t="s">
        <v>1482</v>
      </c>
      <c r="D87" s="1797"/>
      <c r="E87" s="1797"/>
      <c r="F87" s="1797"/>
      <c r="G87" s="1797"/>
      <c r="H87" s="1797"/>
      <c r="I87" s="1797"/>
      <c r="J87" s="1797"/>
      <c r="K87" s="1797"/>
      <c r="L87" s="1797"/>
      <c r="M87" s="1798"/>
      <c r="AN87" s="962"/>
    </row>
    <row r="88" spans="2:40" s="914" customFormat="1" x14ac:dyDescent="0.2">
      <c r="B88" s="449" t="s">
        <v>1167</v>
      </c>
      <c r="C88" s="1797" t="s">
        <v>1165</v>
      </c>
      <c r="D88" s="1797"/>
      <c r="E88" s="1797"/>
      <c r="F88" s="1797"/>
      <c r="G88" s="1797"/>
      <c r="H88" s="1797"/>
      <c r="I88" s="1797"/>
      <c r="J88" s="1797"/>
      <c r="K88" s="1797"/>
      <c r="L88" s="1797"/>
      <c r="M88" s="1798"/>
      <c r="AN88" s="962"/>
    </row>
    <row r="89" spans="2:40" s="914" customFormat="1" x14ac:dyDescent="0.2">
      <c r="B89" s="449" t="s">
        <v>1168</v>
      </c>
      <c r="C89" s="1950" t="s">
        <v>1192</v>
      </c>
      <c r="D89" s="1797"/>
      <c r="E89" s="1797"/>
      <c r="F89" s="1797"/>
      <c r="G89" s="1797"/>
      <c r="H89" s="1797"/>
      <c r="I89" s="1797"/>
      <c r="J89" s="1797"/>
      <c r="K89" s="1797"/>
      <c r="L89" s="1797"/>
      <c r="M89" s="1798"/>
      <c r="AN89" s="962"/>
    </row>
    <row r="90" spans="2:40" s="914" customFormat="1" x14ac:dyDescent="0.2">
      <c r="B90" s="449" t="s">
        <v>1169</v>
      </c>
      <c r="C90" s="1797" t="s">
        <v>1166</v>
      </c>
      <c r="D90" s="1797"/>
      <c r="E90" s="1797"/>
      <c r="F90" s="1797"/>
      <c r="G90" s="1797"/>
      <c r="H90" s="1797"/>
      <c r="I90" s="1797"/>
      <c r="J90" s="1797"/>
      <c r="K90" s="1797"/>
      <c r="L90" s="1797"/>
      <c r="M90" s="1798"/>
      <c r="AN90" s="962"/>
    </row>
    <row r="91" spans="2:40" s="914" customFormat="1" x14ac:dyDescent="0.2">
      <c r="B91" s="449" t="s">
        <v>1170</v>
      </c>
      <c r="C91" s="1797" t="s">
        <v>1177</v>
      </c>
      <c r="D91" s="1797"/>
      <c r="E91" s="1797"/>
      <c r="F91" s="1797"/>
      <c r="G91" s="1797"/>
      <c r="H91" s="1797"/>
      <c r="I91" s="1797"/>
      <c r="J91" s="1797"/>
      <c r="K91" s="1797"/>
      <c r="L91" s="1797"/>
      <c r="M91" s="1798"/>
      <c r="AN91" s="962"/>
    </row>
    <row r="92" spans="2:40" s="914" customFormat="1" x14ac:dyDescent="0.2">
      <c r="B92" s="449" t="s">
        <v>1171</v>
      </c>
      <c r="C92" s="1797" t="s">
        <v>1178</v>
      </c>
      <c r="D92" s="1797"/>
      <c r="E92" s="1797"/>
      <c r="F92" s="1797"/>
      <c r="G92" s="1797"/>
      <c r="H92" s="1797"/>
      <c r="I92" s="1797"/>
      <c r="J92" s="1797"/>
      <c r="K92" s="1797"/>
      <c r="L92" s="1797"/>
      <c r="M92" s="1798"/>
      <c r="AN92" s="962"/>
    </row>
    <row r="93" spans="2:40" s="914" customFormat="1" x14ac:dyDescent="0.2">
      <c r="B93" s="449" t="s">
        <v>1172</v>
      </c>
      <c r="C93" s="1797" t="s">
        <v>1196</v>
      </c>
      <c r="D93" s="1797"/>
      <c r="E93" s="1797"/>
      <c r="F93" s="1797"/>
      <c r="G93" s="1797"/>
      <c r="H93" s="1797"/>
      <c r="I93" s="1797"/>
      <c r="J93" s="1797"/>
      <c r="K93" s="1797"/>
      <c r="L93" s="1797"/>
      <c r="M93" s="1798"/>
      <c r="AN93" s="962"/>
    </row>
    <row r="94" spans="2:40" s="914" customFormat="1" x14ac:dyDescent="0.2">
      <c r="B94" s="449" t="s">
        <v>1173</v>
      </c>
      <c r="C94" s="1797" t="s">
        <v>1179</v>
      </c>
      <c r="D94" s="1797"/>
      <c r="E94" s="1797"/>
      <c r="F94" s="1797"/>
      <c r="G94" s="1797"/>
      <c r="H94" s="1797"/>
      <c r="I94" s="1797"/>
      <c r="J94" s="1797"/>
      <c r="K94" s="1797"/>
      <c r="L94" s="1797"/>
      <c r="M94" s="1798"/>
      <c r="AN94" s="962"/>
    </row>
    <row r="95" spans="2:40" s="914" customFormat="1" x14ac:dyDescent="0.2">
      <c r="B95" s="449" t="s">
        <v>1141</v>
      </c>
      <c r="C95" s="1797" t="s">
        <v>1181</v>
      </c>
      <c r="D95" s="1797"/>
      <c r="E95" s="1797"/>
      <c r="F95" s="1797"/>
      <c r="G95" s="1797"/>
      <c r="H95" s="1797"/>
      <c r="I95" s="1797"/>
      <c r="J95" s="1797"/>
      <c r="K95" s="1797"/>
      <c r="L95" s="1797"/>
      <c r="M95" s="1798"/>
      <c r="AN95" s="962"/>
    </row>
    <row r="96" spans="2:40" s="914" customFormat="1" x14ac:dyDescent="0.2">
      <c r="B96" s="449" t="s">
        <v>1142</v>
      </c>
      <c r="C96" s="1797" t="s">
        <v>1166</v>
      </c>
      <c r="D96" s="1797"/>
      <c r="E96" s="1797"/>
      <c r="F96" s="1797"/>
      <c r="G96" s="1797"/>
      <c r="H96" s="1797"/>
      <c r="I96" s="1797"/>
      <c r="J96" s="1797"/>
      <c r="K96" s="1797"/>
      <c r="L96" s="1797"/>
      <c r="M96" s="1798"/>
      <c r="AN96" s="962"/>
    </row>
    <row r="97" spans="2:40" s="914" customFormat="1" x14ac:dyDescent="0.2">
      <c r="B97" s="449" t="s">
        <v>1143</v>
      </c>
      <c r="C97" s="1797" t="s">
        <v>1193</v>
      </c>
      <c r="D97" s="1797"/>
      <c r="E97" s="1797"/>
      <c r="F97" s="1797"/>
      <c r="G97" s="1797"/>
      <c r="H97" s="1797"/>
      <c r="I97" s="1797"/>
      <c r="J97" s="1797"/>
      <c r="K97" s="1797"/>
      <c r="L97" s="1797"/>
      <c r="M97" s="1798"/>
      <c r="AN97" s="962"/>
    </row>
    <row r="98" spans="2:40" s="914" customFormat="1" x14ac:dyDescent="0.2">
      <c r="B98" s="449" t="s">
        <v>1144</v>
      </c>
      <c r="C98" s="1797" t="s">
        <v>1194</v>
      </c>
      <c r="D98" s="1797"/>
      <c r="E98" s="1797"/>
      <c r="F98" s="1797"/>
      <c r="G98" s="1797"/>
      <c r="H98" s="1797"/>
      <c r="I98" s="1797"/>
      <c r="J98" s="1797"/>
      <c r="K98" s="1797"/>
      <c r="L98" s="1797"/>
      <c r="M98" s="1798"/>
      <c r="AN98" s="962"/>
    </row>
    <row r="99" spans="2:40" s="914" customFormat="1" x14ac:dyDescent="0.2">
      <c r="B99" s="449" t="s">
        <v>1174</v>
      </c>
      <c r="C99" s="1797" t="s">
        <v>1195</v>
      </c>
      <c r="D99" s="1797"/>
      <c r="E99" s="1797"/>
      <c r="F99" s="1797"/>
      <c r="G99" s="1797"/>
      <c r="H99" s="1797"/>
      <c r="I99" s="1797"/>
      <c r="J99" s="1797"/>
      <c r="K99" s="1797"/>
      <c r="L99" s="1797"/>
      <c r="M99" s="1798"/>
      <c r="AN99" s="962"/>
    </row>
    <row r="100" spans="2:40" s="914" customFormat="1" x14ac:dyDescent="0.2">
      <c r="B100" s="449" t="s">
        <v>871</v>
      </c>
      <c r="C100" s="1797" t="s">
        <v>1179</v>
      </c>
      <c r="D100" s="1797"/>
      <c r="E100" s="1797"/>
      <c r="F100" s="1797"/>
      <c r="G100" s="1797"/>
      <c r="H100" s="1797"/>
      <c r="I100" s="1797"/>
      <c r="J100" s="1797"/>
      <c r="K100" s="1797"/>
      <c r="L100" s="1797"/>
      <c r="M100" s="1798"/>
      <c r="AN100" s="962"/>
    </row>
    <row r="101" spans="2:40" s="914" customFormat="1" x14ac:dyDescent="0.2">
      <c r="B101" s="449" t="s">
        <v>1175</v>
      </c>
      <c r="C101" s="1797" t="s">
        <v>1181</v>
      </c>
      <c r="D101" s="1797"/>
      <c r="E101" s="1797"/>
      <c r="F101" s="1797"/>
      <c r="G101" s="1797"/>
      <c r="H101" s="1797"/>
      <c r="I101" s="1797"/>
      <c r="J101" s="1797"/>
      <c r="K101" s="1797"/>
      <c r="L101" s="1797"/>
      <c r="M101" s="1798"/>
      <c r="AN101" s="962"/>
    </row>
    <row r="102" spans="2:40" s="914" customFormat="1" x14ac:dyDescent="0.2">
      <c r="B102" s="449" t="s">
        <v>1176</v>
      </c>
      <c r="C102" s="1797" t="s">
        <v>1197</v>
      </c>
      <c r="D102" s="1797"/>
      <c r="E102" s="1797"/>
      <c r="F102" s="1797"/>
      <c r="G102" s="1797"/>
      <c r="H102" s="1797"/>
      <c r="I102" s="1797"/>
      <c r="J102" s="1797"/>
      <c r="K102" s="1797"/>
      <c r="L102" s="1797"/>
      <c r="M102" s="1798"/>
      <c r="AN102" s="962"/>
    </row>
    <row r="103" spans="2:40" s="914" customFormat="1" x14ac:dyDescent="0.2">
      <c r="B103" s="449" t="s">
        <v>1255</v>
      </c>
      <c r="C103" s="1797" t="s">
        <v>1198</v>
      </c>
      <c r="D103" s="1797"/>
      <c r="E103" s="1797"/>
      <c r="F103" s="1797"/>
      <c r="G103" s="1797"/>
      <c r="H103" s="1797"/>
      <c r="I103" s="1797"/>
      <c r="J103" s="1797"/>
      <c r="K103" s="1797"/>
      <c r="L103" s="1797"/>
      <c r="M103" s="1798"/>
      <c r="AN103" s="962"/>
    </row>
    <row r="104" spans="2:40" s="914" customFormat="1" x14ac:dyDescent="0.2">
      <c r="B104" s="449" t="s">
        <v>1160</v>
      </c>
      <c r="C104" s="1797" t="s">
        <v>1482</v>
      </c>
      <c r="D104" s="1797"/>
      <c r="E104" s="1797"/>
      <c r="F104" s="1797"/>
      <c r="G104" s="1797"/>
      <c r="H104" s="1797"/>
      <c r="I104" s="1797"/>
      <c r="J104" s="1797"/>
      <c r="K104" s="1797"/>
      <c r="L104" s="1797"/>
      <c r="M104" s="1798"/>
      <c r="AN104" s="962"/>
    </row>
    <row r="105" spans="2:40" s="914" customFormat="1" ht="15" thickBot="1" x14ac:dyDescent="0.25">
      <c r="B105" s="451" t="s">
        <v>973</v>
      </c>
      <c r="C105" s="1799" t="s">
        <v>1482</v>
      </c>
      <c r="D105" s="1799"/>
      <c r="E105" s="1799"/>
      <c r="F105" s="1799"/>
      <c r="G105" s="1799"/>
      <c r="H105" s="1799"/>
      <c r="I105" s="1799"/>
      <c r="J105" s="1799"/>
      <c r="K105" s="1799"/>
      <c r="L105" s="1799"/>
      <c r="M105" s="1800"/>
      <c r="AN105" s="962"/>
    </row>
    <row r="106" spans="2:40" x14ac:dyDescent="0.2">
      <c r="G106" s="750"/>
    </row>
    <row r="107" spans="2:40" x14ac:dyDescent="0.2">
      <c r="G107" s="750"/>
    </row>
    <row r="108" spans="2:40" x14ac:dyDescent="0.2">
      <c r="G108" s="750"/>
    </row>
    <row r="109" spans="2:40" x14ac:dyDescent="0.2">
      <c r="G109" s="750"/>
    </row>
  </sheetData>
  <mergeCells count="38">
    <mergeCell ref="B3:C3"/>
    <mergeCell ref="B67:M67"/>
    <mergeCell ref="B69:M69"/>
    <mergeCell ref="C71:M71"/>
    <mergeCell ref="C76:M76"/>
    <mergeCell ref="C78:M78"/>
    <mergeCell ref="C79:M79"/>
    <mergeCell ref="C72:M72"/>
    <mergeCell ref="C73:M73"/>
    <mergeCell ref="C74:M74"/>
    <mergeCell ref="C75:M75"/>
    <mergeCell ref="C77:M77"/>
    <mergeCell ref="C80:M80"/>
    <mergeCell ref="C81:M81"/>
    <mergeCell ref="C82:M82"/>
    <mergeCell ref="C83:M83"/>
    <mergeCell ref="C84:M84"/>
    <mergeCell ref="C85:M85"/>
    <mergeCell ref="C86:M86"/>
    <mergeCell ref="C88:M88"/>
    <mergeCell ref="C87:M87"/>
    <mergeCell ref="C89:M89"/>
    <mergeCell ref="C90:M90"/>
    <mergeCell ref="C91:M91"/>
    <mergeCell ref="C92:M92"/>
    <mergeCell ref="C93:M93"/>
    <mergeCell ref="C94:M94"/>
    <mergeCell ref="C95:M95"/>
    <mergeCell ref="C96:M96"/>
    <mergeCell ref="C97:M97"/>
    <mergeCell ref="C98:M98"/>
    <mergeCell ref="C104:M104"/>
    <mergeCell ref="C105:M105"/>
    <mergeCell ref="C99:M99"/>
    <mergeCell ref="C100:M100"/>
    <mergeCell ref="C101:M101"/>
    <mergeCell ref="C102:M102"/>
    <mergeCell ref="C103:M103"/>
  </mergeCells>
  <pageMargins left="0.70866141732283472" right="0.70866141732283472" top="0.74803149606299213" bottom="0.74803149606299213" header="0.31496062992125984" footer="0.31496062992125984"/>
  <pageSetup paperSize="8" scale="3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ignoredErrors>
    <ignoredError sqref="B72:B10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T51"/>
  <sheetViews>
    <sheetView zoomScale="80" zoomScaleNormal="80" workbookViewId="0"/>
  </sheetViews>
  <sheetFormatPr defaultColWidth="9.75" defaultRowHeight="14.25" x14ac:dyDescent="0.2"/>
  <cols>
    <col min="1" max="1" width="1.75" style="914" customWidth="1"/>
    <col min="2" max="2" width="4.75" style="914" customWidth="1"/>
    <col min="3" max="3" width="84.625" style="914" bestFit="1" customWidth="1"/>
    <col min="4" max="4" width="11.75" style="914" customWidth="1"/>
    <col min="5" max="5" width="7.875" style="735" bestFit="1" customWidth="1"/>
    <col min="6" max="6" width="7.375" style="735" bestFit="1" customWidth="1"/>
    <col min="7" max="11" width="9.75" style="735" customWidth="1"/>
    <col min="12" max="17" width="9.75" style="914" customWidth="1"/>
    <col min="18" max="18" width="2.75" style="914" customWidth="1"/>
    <col min="19" max="19" width="30" style="914" bestFit="1" customWidth="1"/>
    <col min="20" max="20" width="27.75" style="914" bestFit="1" customWidth="1"/>
    <col min="21" max="16384" width="9.75" style="914"/>
  </cols>
  <sheetData>
    <row r="1" spans="2:20" ht="20.25" x14ac:dyDescent="0.2">
      <c r="B1" s="390" t="s">
        <v>1320</v>
      </c>
      <c r="C1" s="390"/>
      <c r="D1" s="390"/>
      <c r="E1" s="768"/>
      <c r="F1" s="768"/>
      <c r="G1" s="768"/>
      <c r="H1" s="768"/>
      <c r="I1" s="768"/>
      <c r="J1" s="768"/>
      <c r="K1" s="768"/>
      <c r="L1" s="77"/>
      <c r="M1" s="757"/>
      <c r="N1" s="5"/>
      <c r="O1" s="6"/>
      <c r="P1" s="77"/>
      <c r="Q1" s="77" t="s">
        <v>0</v>
      </c>
      <c r="R1" s="757"/>
      <c r="S1" s="78" t="s">
        <v>1</v>
      </c>
      <c r="T1" s="78"/>
    </row>
    <row r="2" spans="2:20" ht="15" thickBot="1" x14ac:dyDescent="0.25">
      <c r="B2" s="901"/>
      <c r="C2" s="901"/>
      <c r="D2" s="901"/>
      <c r="E2" s="769"/>
      <c r="F2" s="769"/>
      <c r="G2" s="769"/>
      <c r="H2" s="769"/>
      <c r="I2" s="769"/>
      <c r="J2" s="769"/>
      <c r="K2" s="769"/>
      <c r="L2" s="901"/>
      <c r="M2" s="901"/>
      <c r="N2" s="909"/>
      <c r="O2" s="909"/>
    </row>
    <row r="3" spans="2:20" ht="15" thickBot="1" x14ac:dyDescent="0.25">
      <c r="B3" s="1913" t="s">
        <v>2</v>
      </c>
      <c r="C3" s="1914"/>
      <c r="D3" s="392" t="s">
        <v>3</v>
      </c>
      <c r="E3" s="393" t="s">
        <v>4</v>
      </c>
      <c r="F3" s="394" t="s">
        <v>5</v>
      </c>
      <c r="G3" s="1770" t="s">
        <v>108</v>
      </c>
      <c r="H3" s="393" t="s">
        <v>109</v>
      </c>
      <c r="I3" s="393" t="s">
        <v>159</v>
      </c>
      <c r="J3" s="1770" t="s">
        <v>6</v>
      </c>
      <c r="K3" s="394" t="s">
        <v>7</v>
      </c>
      <c r="L3" s="370" t="s">
        <v>8</v>
      </c>
      <c r="M3" s="8" t="s">
        <v>9</v>
      </c>
      <c r="N3" s="8" t="s">
        <v>10</v>
      </c>
      <c r="O3" s="8" t="s">
        <v>11</v>
      </c>
      <c r="P3" s="8" t="s">
        <v>12</v>
      </c>
      <c r="Q3" s="9" t="s">
        <v>13</v>
      </c>
      <c r="R3" s="63"/>
      <c r="S3" s="833" t="s">
        <v>839</v>
      </c>
      <c r="T3" s="427" t="s">
        <v>14</v>
      </c>
    </row>
    <row r="4" spans="2:20" ht="15" thickBot="1" x14ac:dyDescent="0.25">
      <c r="B4" s="909"/>
      <c r="C4" s="909"/>
      <c r="D4" s="909"/>
      <c r="E4" s="770"/>
      <c r="F4" s="770"/>
      <c r="G4" s="770"/>
      <c r="H4" s="770"/>
      <c r="I4" s="770"/>
      <c r="J4" s="770"/>
      <c r="K4" s="770"/>
      <c r="L4" s="749"/>
      <c r="M4" s="749"/>
      <c r="N4" s="749"/>
      <c r="O4" s="749"/>
      <c r="P4" s="749"/>
      <c r="Q4" s="749"/>
      <c r="R4" s="749"/>
      <c r="S4" s="749"/>
      <c r="T4" s="749"/>
    </row>
    <row r="5" spans="2:20" ht="15" thickBot="1" x14ac:dyDescent="0.25">
      <c r="B5" s="890" t="s">
        <v>15</v>
      </c>
      <c r="C5" s="891" t="s">
        <v>1091</v>
      </c>
      <c r="D5" s="517"/>
      <c r="E5" s="771"/>
      <c r="F5" s="771"/>
      <c r="G5" s="771"/>
      <c r="H5" s="771"/>
      <c r="I5" s="771"/>
      <c r="J5" s="771"/>
      <c r="K5" s="771"/>
      <c r="L5" s="749"/>
      <c r="M5" s="749"/>
      <c r="N5" s="749"/>
      <c r="O5" s="749"/>
      <c r="P5" s="749"/>
      <c r="Q5" s="749"/>
      <c r="R5" s="749"/>
      <c r="S5" s="749"/>
      <c r="T5" s="749"/>
    </row>
    <row r="6" spans="2:20" x14ac:dyDescent="0.2">
      <c r="B6" s="765">
        <v>1</v>
      </c>
      <c r="C6" s="759" t="s">
        <v>1688</v>
      </c>
      <c r="D6" s="760"/>
      <c r="E6" s="893"/>
      <c r="F6" s="894"/>
      <c r="G6" s="1777"/>
      <c r="H6" s="1778"/>
      <c r="I6" s="1778"/>
      <c r="J6" s="1777"/>
      <c r="K6" s="1771"/>
      <c r="L6" s="1753"/>
      <c r="M6" s="1754"/>
      <c r="N6" s="1754"/>
      <c r="O6" s="1754"/>
      <c r="P6" s="1754"/>
      <c r="Q6" s="1752">
        <f>SUM(L6:P6)</f>
        <v>0</v>
      </c>
      <c r="R6" s="52"/>
      <c r="S6" s="1055"/>
      <c r="T6" s="1056"/>
    </row>
    <row r="7" spans="2:20" x14ac:dyDescent="0.2">
      <c r="B7" s="767">
        <v>2</v>
      </c>
      <c r="C7" s="1743" t="s">
        <v>1687</v>
      </c>
      <c r="D7" s="764"/>
      <c r="E7" s="895" t="s">
        <v>19</v>
      </c>
      <c r="F7" s="896">
        <v>2</v>
      </c>
      <c r="G7" s="1779"/>
      <c r="H7" s="1780"/>
      <c r="I7" s="1780"/>
      <c r="J7" s="1779"/>
      <c r="K7" s="1772"/>
      <c r="L7" s="1755"/>
      <c r="M7" s="1756"/>
      <c r="N7" s="1756"/>
      <c r="O7" s="1756"/>
      <c r="P7" s="1756"/>
      <c r="Q7" s="1757">
        <f t="shared" ref="Q7:Q8" si="0">SUM(L7:P7)</f>
        <v>0</v>
      </c>
      <c r="R7" s="52"/>
      <c r="S7" s="1060"/>
      <c r="T7" s="1061"/>
    </row>
    <row r="8" spans="2:20" ht="15" thickBot="1" x14ac:dyDescent="0.25">
      <c r="B8" s="766">
        <v>3</v>
      </c>
      <c r="C8" s="761" t="s">
        <v>1685</v>
      </c>
      <c r="D8" s="762"/>
      <c r="E8" s="899" t="s">
        <v>350</v>
      </c>
      <c r="F8" s="900">
        <v>0</v>
      </c>
      <c r="G8" s="1781"/>
      <c r="H8" s="1782"/>
      <c r="I8" s="1782"/>
      <c r="J8" s="1781"/>
      <c r="K8" s="1773"/>
      <c r="L8" s="1699"/>
      <c r="M8" s="1700"/>
      <c r="N8" s="1700"/>
      <c r="O8" s="1700"/>
      <c r="P8" s="1700"/>
      <c r="Q8" s="1758">
        <f t="shared" si="0"/>
        <v>0</v>
      </c>
      <c r="R8" s="52"/>
      <c r="S8" s="1057"/>
      <c r="T8" s="1058"/>
    </row>
    <row r="9" spans="2:20" ht="15" thickBot="1" x14ac:dyDescent="0.25">
      <c r="B9" s="773"/>
      <c r="C9" s="749"/>
      <c r="D9" s="749"/>
      <c r="E9" s="774"/>
      <c r="F9" s="774"/>
      <c r="G9" s="774"/>
      <c r="H9" s="774"/>
      <c r="I9" s="774"/>
      <c r="J9" s="774"/>
      <c r="K9" s="1759"/>
      <c r="L9" s="1759"/>
      <c r="M9" s="1759"/>
      <c r="N9" s="1759"/>
      <c r="O9" s="1759"/>
      <c r="P9" s="1759"/>
      <c r="Q9" s="1759"/>
      <c r="R9" s="749"/>
      <c r="S9" s="790"/>
      <c r="T9" s="790"/>
    </row>
    <row r="10" spans="2:20" ht="15" thickBot="1" x14ac:dyDescent="0.25">
      <c r="B10" s="890" t="s">
        <v>17</v>
      </c>
      <c r="C10" s="891" t="s">
        <v>133</v>
      </c>
      <c r="D10" s="517"/>
      <c r="E10" s="771"/>
      <c r="F10" s="771"/>
      <c r="G10" s="771"/>
      <c r="H10" s="771"/>
      <c r="I10" s="771"/>
      <c r="J10" s="771"/>
      <c r="K10" s="1696"/>
      <c r="L10" s="1759"/>
      <c r="M10" s="1759"/>
      <c r="N10" s="1759"/>
      <c r="O10" s="1759"/>
      <c r="P10" s="1759"/>
      <c r="Q10" s="1759"/>
      <c r="R10" s="749"/>
      <c r="S10" s="1059"/>
      <c r="T10" s="1059"/>
    </row>
    <row r="11" spans="2:20" ht="13.9" customHeight="1" x14ac:dyDescent="0.2">
      <c r="B11" s="765">
        <v>4</v>
      </c>
      <c r="C11" s="759" t="s">
        <v>1689</v>
      </c>
      <c r="D11" s="760"/>
      <c r="E11" s="893" t="s">
        <v>350</v>
      </c>
      <c r="F11" s="894">
        <v>0</v>
      </c>
      <c r="G11" s="1777"/>
      <c r="H11" s="1778"/>
      <c r="I11" s="1778"/>
      <c r="J11" s="1777"/>
      <c r="K11" s="1771"/>
      <c r="L11" s="1753"/>
      <c r="M11" s="1754"/>
      <c r="N11" s="1754"/>
      <c r="O11" s="1754"/>
      <c r="P11" s="1754"/>
      <c r="Q11" s="1752">
        <f t="shared" ref="Q11:Q15" si="1">SUM(L11:P11)</f>
        <v>0</v>
      </c>
      <c r="R11" s="52"/>
      <c r="S11" s="1055"/>
      <c r="T11" s="1056"/>
    </row>
    <row r="12" spans="2:20" ht="13.9" customHeight="1" x14ac:dyDescent="0.2">
      <c r="B12" s="1373">
        <v>5</v>
      </c>
      <c r="C12" s="1374" t="s">
        <v>1683</v>
      </c>
      <c r="D12" s="1375"/>
      <c r="E12" s="413" t="s">
        <v>350</v>
      </c>
      <c r="F12" s="414">
        <v>0</v>
      </c>
      <c r="G12" s="1783"/>
      <c r="H12" s="1784"/>
      <c r="I12" s="1784"/>
      <c r="J12" s="1783"/>
      <c r="K12" s="1774"/>
      <c r="L12" s="1755"/>
      <c r="M12" s="1756"/>
      <c r="N12" s="1756"/>
      <c r="O12" s="1756"/>
      <c r="P12" s="1756"/>
      <c r="Q12" s="1757">
        <f t="shared" si="1"/>
        <v>0</v>
      </c>
      <c r="R12" s="52"/>
      <c r="S12" s="1376"/>
      <c r="T12" s="1377"/>
    </row>
    <row r="13" spans="2:20" ht="13.9" customHeight="1" x14ac:dyDescent="0.2">
      <c r="B13" s="767">
        <v>6</v>
      </c>
      <c r="C13" s="763" t="s">
        <v>1463</v>
      </c>
      <c r="D13" s="764"/>
      <c r="E13" s="895" t="s">
        <v>185</v>
      </c>
      <c r="F13" s="896">
        <v>1</v>
      </c>
      <c r="G13" s="1779"/>
      <c r="H13" s="1780"/>
      <c r="I13" s="1780"/>
      <c r="J13" s="1779"/>
      <c r="K13" s="1772"/>
      <c r="L13" s="1755"/>
      <c r="M13" s="1756"/>
      <c r="N13" s="1756"/>
      <c r="O13" s="1756"/>
      <c r="P13" s="1756"/>
      <c r="Q13" s="1757">
        <f t="shared" si="1"/>
        <v>0</v>
      </c>
      <c r="R13" s="52"/>
      <c r="S13" s="1060"/>
      <c r="T13" s="1061"/>
    </row>
    <row r="14" spans="2:20" ht="13.9" customHeight="1" x14ac:dyDescent="0.2">
      <c r="B14" s="1373">
        <v>7</v>
      </c>
      <c r="C14" s="1374" t="s">
        <v>1692</v>
      </c>
      <c r="D14" s="1375"/>
      <c r="E14" s="413" t="s">
        <v>350</v>
      </c>
      <c r="F14" s="414">
        <v>0</v>
      </c>
      <c r="G14" s="1783"/>
      <c r="H14" s="1784"/>
      <c r="I14" s="1784"/>
      <c r="J14" s="1783"/>
      <c r="K14" s="1774"/>
      <c r="L14" s="1767"/>
      <c r="M14" s="1768"/>
      <c r="N14" s="1768"/>
      <c r="O14" s="1768"/>
      <c r="P14" s="1768"/>
      <c r="Q14" s="1757">
        <f t="shared" si="1"/>
        <v>0</v>
      </c>
      <c r="R14" s="52"/>
      <c r="S14" s="1376"/>
      <c r="T14" s="1377"/>
    </row>
    <row r="15" spans="2:20" ht="15" thickBot="1" x14ac:dyDescent="0.25">
      <c r="B15" s="766">
        <v>8</v>
      </c>
      <c r="C15" s="1695" t="s">
        <v>1464</v>
      </c>
      <c r="D15" s="762"/>
      <c r="E15" s="899" t="s">
        <v>1686</v>
      </c>
      <c r="F15" s="900">
        <v>2</v>
      </c>
      <c r="G15" s="1781"/>
      <c r="H15" s="1782"/>
      <c r="I15" s="1782"/>
      <c r="J15" s="1781"/>
      <c r="K15" s="1773"/>
      <c r="L15" s="1699"/>
      <c r="M15" s="1700"/>
      <c r="N15" s="1700"/>
      <c r="O15" s="1700"/>
      <c r="P15" s="1700"/>
      <c r="Q15" s="1758">
        <f t="shared" si="1"/>
        <v>0</v>
      </c>
      <c r="R15" s="753"/>
      <c r="S15" s="1057"/>
      <c r="T15" s="1058"/>
    </row>
    <row r="16" spans="2:20" ht="15" thickBot="1" x14ac:dyDescent="0.25">
      <c r="B16" s="773"/>
      <c r="C16" s="749"/>
      <c r="D16" s="749"/>
      <c r="E16" s="774"/>
      <c r="F16" s="774"/>
      <c r="G16" s="774"/>
      <c r="H16" s="774"/>
      <c r="I16" s="774"/>
      <c r="J16" s="774"/>
      <c r="K16" s="1759"/>
      <c r="L16" s="1759"/>
      <c r="M16" s="1759"/>
      <c r="N16" s="1759"/>
      <c r="O16" s="1759"/>
      <c r="P16" s="1759"/>
      <c r="Q16" s="1759"/>
      <c r="R16" s="749"/>
      <c r="S16" s="790"/>
      <c r="T16" s="790"/>
    </row>
    <row r="17" spans="2:20" ht="15" thickBot="1" x14ac:dyDescent="0.25">
      <c r="B17" s="890" t="s">
        <v>18</v>
      </c>
      <c r="C17" s="891" t="s">
        <v>1092</v>
      </c>
      <c r="D17" s="517"/>
      <c r="E17" s="771"/>
      <c r="F17" s="771"/>
      <c r="G17" s="771"/>
      <c r="H17" s="771"/>
      <c r="I17" s="771"/>
      <c r="J17" s="771"/>
      <c r="K17" s="1696"/>
      <c r="L17" s="1759"/>
      <c r="M17" s="1759"/>
      <c r="N17" s="1759"/>
      <c r="O17" s="1759"/>
      <c r="P17" s="1759"/>
      <c r="Q17" s="1759"/>
      <c r="R17" s="749"/>
      <c r="S17" s="1059"/>
      <c r="T17" s="1059"/>
    </row>
    <row r="18" spans="2:20" ht="13.9" customHeight="1" thickBot="1" x14ac:dyDescent="0.25">
      <c r="B18" s="766">
        <v>9</v>
      </c>
      <c r="C18" s="1769" t="s">
        <v>1693</v>
      </c>
      <c r="D18" s="1765"/>
      <c r="E18" s="1549" t="s">
        <v>350</v>
      </c>
      <c r="F18" s="1550">
        <v>0</v>
      </c>
      <c r="G18" s="1785"/>
      <c r="H18" s="1786"/>
      <c r="I18" s="1786"/>
      <c r="J18" s="1785"/>
      <c r="K18" s="1775"/>
      <c r="L18" s="1760"/>
      <c r="M18" s="1761"/>
      <c r="N18" s="1761"/>
      <c r="O18" s="1761"/>
      <c r="P18" s="1761"/>
      <c r="Q18" s="1762">
        <f t="shared" ref="Q18" si="2">SUM(L18:P18)</f>
        <v>0</v>
      </c>
      <c r="R18" s="753"/>
      <c r="S18" s="1748"/>
      <c r="T18" s="1749"/>
    </row>
    <row r="19" spans="2:20" ht="15" thickBot="1" x14ac:dyDescent="0.25">
      <c r="B19" s="773"/>
      <c r="C19" s="749"/>
      <c r="D19" s="749"/>
      <c r="E19" s="774"/>
      <c r="F19" s="774"/>
      <c r="G19" s="774"/>
      <c r="H19" s="774"/>
      <c r="I19" s="774"/>
      <c r="J19" s="774"/>
      <c r="K19" s="1759"/>
      <c r="L19" s="1759"/>
      <c r="M19" s="1759"/>
      <c r="N19" s="1759"/>
      <c r="O19" s="1759"/>
      <c r="P19" s="1759"/>
      <c r="Q19" s="1759"/>
      <c r="R19" s="749"/>
      <c r="S19" s="790"/>
      <c r="T19" s="790"/>
    </row>
    <row r="20" spans="2:20" ht="15" thickBot="1" x14ac:dyDescent="0.25">
      <c r="B20" s="890" t="s">
        <v>20</v>
      </c>
      <c r="C20" s="891" t="s">
        <v>1093</v>
      </c>
      <c r="D20" s="517"/>
      <c r="E20" s="771"/>
      <c r="F20" s="771"/>
      <c r="G20" s="771"/>
      <c r="H20" s="771"/>
      <c r="I20" s="771"/>
      <c r="J20" s="771"/>
      <c r="K20" s="1696"/>
      <c r="L20" s="1759"/>
      <c r="M20" s="1759"/>
      <c r="N20" s="1759"/>
      <c r="O20" s="1759"/>
      <c r="P20" s="1759"/>
      <c r="Q20" s="1759"/>
      <c r="R20" s="749"/>
      <c r="S20" s="1059"/>
      <c r="T20" s="1059"/>
    </row>
    <row r="21" spans="2:20" x14ac:dyDescent="0.2">
      <c r="B21" s="765">
        <v>10</v>
      </c>
      <c r="C21" s="1742" t="s">
        <v>1690</v>
      </c>
      <c r="D21" s="760"/>
      <c r="E21" s="893" t="s">
        <v>350</v>
      </c>
      <c r="F21" s="894">
        <v>0</v>
      </c>
      <c r="G21" s="1777"/>
      <c r="H21" s="1778"/>
      <c r="I21" s="1778"/>
      <c r="J21" s="1777"/>
      <c r="K21" s="1771"/>
      <c r="L21" s="1753"/>
      <c r="M21" s="1754"/>
      <c r="N21" s="1754"/>
      <c r="O21" s="1754"/>
      <c r="P21" s="1754"/>
      <c r="Q21" s="1752">
        <f t="shared" ref="Q21:Q23" si="3">SUM(L21:P21)</f>
        <v>0</v>
      </c>
      <c r="R21" s="749"/>
      <c r="S21" s="1055"/>
      <c r="T21" s="1056"/>
    </row>
    <row r="22" spans="2:20" x14ac:dyDescent="0.2">
      <c r="B22" s="767">
        <v>11</v>
      </c>
      <c r="C22" s="1743" t="s">
        <v>1465</v>
      </c>
      <c r="D22" s="764"/>
      <c r="E22" s="895" t="s">
        <v>19</v>
      </c>
      <c r="F22" s="896">
        <v>2</v>
      </c>
      <c r="G22" s="1779"/>
      <c r="H22" s="1780"/>
      <c r="I22" s="1780"/>
      <c r="J22" s="1779"/>
      <c r="K22" s="1772"/>
      <c r="L22" s="1755"/>
      <c r="M22" s="1756"/>
      <c r="N22" s="1756"/>
      <c r="O22" s="1756"/>
      <c r="P22" s="1756"/>
      <c r="Q22" s="1757">
        <f t="shared" si="3"/>
        <v>0</v>
      </c>
      <c r="R22" s="749"/>
      <c r="S22" s="1060"/>
      <c r="T22" s="1061"/>
    </row>
    <row r="23" spans="2:20" ht="15" thickBot="1" x14ac:dyDescent="0.25">
      <c r="B23" s="766">
        <v>12</v>
      </c>
      <c r="C23" s="1695" t="s">
        <v>1684</v>
      </c>
      <c r="D23" s="762"/>
      <c r="E23" s="899" t="s">
        <v>350</v>
      </c>
      <c r="F23" s="900">
        <v>0</v>
      </c>
      <c r="G23" s="1781"/>
      <c r="H23" s="1782"/>
      <c r="I23" s="1782"/>
      <c r="J23" s="1781"/>
      <c r="K23" s="1773"/>
      <c r="L23" s="1699"/>
      <c r="M23" s="1700"/>
      <c r="N23" s="1700"/>
      <c r="O23" s="1700"/>
      <c r="P23" s="1700"/>
      <c r="Q23" s="1758">
        <f t="shared" si="3"/>
        <v>0</v>
      </c>
      <c r="R23" s="749"/>
      <c r="S23" s="1057"/>
      <c r="T23" s="1058"/>
    </row>
    <row r="24" spans="2:20" ht="15" thickBot="1" x14ac:dyDescent="0.25">
      <c r="B24" s="773"/>
      <c r="C24" s="749"/>
      <c r="D24" s="749"/>
      <c r="E24" s="774"/>
      <c r="F24" s="774"/>
      <c r="G24" s="774"/>
      <c r="H24" s="774"/>
      <c r="I24" s="774"/>
      <c r="J24" s="774"/>
      <c r="K24" s="1759"/>
      <c r="L24" s="1759"/>
      <c r="M24" s="1759"/>
      <c r="N24" s="1759"/>
      <c r="O24" s="1759"/>
      <c r="P24" s="1759"/>
      <c r="Q24" s="1759"/>
      <c r="R24" s="749"/>
      <c r="S24" s="790"/>
      <c r="T24" s="790"/>
    </row>
    <row r="25" spans="2:20" ht="15" thickBot="1" x14ac:dyDescent="0.25">
      <c r="B25" s="1334" t="s">
        <v>21</v>
      </c>
      <c r="C25" s="1335" t="s">
        <v>1691</v>
      </c>
      <c r="D25" s="517"/>
      <c r="E25" s="771"/>
      <c r="F25" s="771"/>
      <c r="G25" s="771"/>
      <c r="H25" s="771"/>
      <c r="I25" s="771"/>
      <c r="J25" s="771"/>
      <c r="K25" s="1696"/>
      <c r="L25" s="1759"/>
      <c r="M25" s="1759"/>
      <c r="N25" s="1759"/>
      <c r="O25" s="1759"/>
      <c r="P25" s="1759"/>
      <c r="Q25" s="1759"/>
      <c r="R25" s="749"/>
      <c r="S25" s="1059"/>
      <c r="T25" s="1059"/>
    </row>
    <row r="26" spans="2:20" ht="15" thickBot="1" x14ac:dyDescent="0.25">
      <c r="B26" s="1744">
        <v>13</v>
      </c>
      <c r="C26" s="1747" t="s">
        <v>1467</v>
      </c>
      <c r="D26" s="1746"/>
      <c r="E26" s="1549" t="s">
        <v>19</v>
      </c>
      <c r="F26" s="1550">
        <v>2</v>
      </c>
      <c r="G26" s="1785"/>
      <c r="H26" s="1786"/>
      <c r="I26" s="1786"/>
      <c r="J26" s="1785"/>
      <c r="K26" s="1775"/>
      <c r="L26" s="1760"/>
      <c r="M26" s="1761"/>
      <c r="N26" s="1761"/>
      <c r="O26" s="1761"/>
      <c r="P26" s="1761"/>
      <c r="Q26" s="1762">
        <f t="shared" ref="Q26" si="4">SUM(L26:P26)</f>
        <v>0</v>
      </c>
      <c r="R26" s="749"/>
      <c r="S26" s="1748"/>
      <c r="T26" s="1749"/>
    </row>
    <row r="27" spans="2:20" ht="15" thickBot="1" x14ac:dyDescent="0.25">
      <c r="B27" s="773"/>
      <c r="C27" s="749"/>
      <c r="D27" s="749"/>
      <c r="E27" s="774"/>
      <c r="F27" s="774"/>
      <c r="G27" s="774"/>
      <c r="H27" s="774"/>
      <c r="I27" s="774"/>
      <c r="J27" s="774"/>
      <c r="K27" s="1759"/>
      <c r="L27" s="1759"/>
      <c r="M27" s="1759"/>
      <c r="N27" s="1759"/>
      <c r="O27" s="1759"/>
      <c r="P27" s="1759"/>
      <c r="Q27" s="1759"/>
      <c r="R27" s="749"/>
      <c r="S27" s="790"/>
      <c r="T27" s="790"/>
    </row>
    <row r="28" spans="2:20" ht="15" thickBot="1" x14ac:dyDescent="0.25">
      <c r="B28" s="890" t="s">
        <v>22</v>
      </c>
      <c r="C28" s="891" t="s">
        <v>1094</v>
      </c>
      <c r="D28" s="517"/>
      <c r="E28" s="771"/>
      <c r="F28" s="771"/>
      <c r="G28" s="771"/>
      <c r="H28" s="771"/>
      <c r="I28" s="771"/>
      <c r="J28" s="771"/>
      <c r="K28" s="1696"/>
      <c r="L28" s="1759"/>
      <c r="M28" s="1759"/>
      <c r="N28" s="1759"/>
      <c r="O28" s="1759"/>
      <c r="P28" s="1759"/>
      <c r="Q28" s="1759"/>
      <c r="R28" s="749"/>
      <c r="S28" s="1059"/>
      <c r="T28" s="1059"/>
    </row>
    <row r="29" spans="2:20" ht="15" thickBot="1" x14ac:dyDescent="0.25">
      <c r="B29" s="1744">
        <v>14</v>
      </c>
      <c r="C29" s="1745" t="s">
        <v>1466</v>
      </c>
      <c r="D29" s="1746"/>
      <c r="E29" s="1549" t="s">
        <v>19</v>
      </c>
      <c r="F29" s="1550">
        <v>2</v>
      </c>
      <c r="G29" s="1785"/>
      <c r="H29" s="1786"/>
      <c r="I29" s="1786"/>
      <c r="J29" s="1785"/>
      <c r="K29" s="1775"/>
      <c r="L29" s="1760"/>
      <c r="M29" s="1761"/>
      <c r="N29" s="1761"/>
      <c r="O29" s="1761"/>
      <c r="P29" s="1761"/>
      <c r="Q29" s="1762">
        <f t="shared" ref="Q29" si="5">SUM(L29:P29)</f>
        <v>0</v>
      </c>
      <c r="R29" s="754"/>
      <c r="S29" s="1748"/>
      <c r="T29" s="1749"/>
    </row>
    <row r="30" spans="2:20" ht="15" thickBot="1" x14ac:dyDescent="0.25">
      <c r="B30" s="773"/>
      <c r="C30" s="749"/>
      <c r="D30" s="749"/>
      <c r="E30" s="774"/>
      <c r="F30" s="774"/>
      <c r="G30" s="774"/>
      <c r="H30" s="774"/>
      <c r="I30" s="774"/>
      <c r="J30" s="774"/>
      <c r="K30" s="1759"/>
      <c r="L30" s="1759"/>
      <c r="M30" s="1759"/>
      <c r="N30" s="1759"/>
      <c r="O30" s="1759"/>
      <c r="P30" s="1759"/>
      <c r="Q30" s="1759"/>
      <c r="R30" s="749"/>
      <c r="S30" s="790"/>
      <c r="T30" s="790"/>
    </row>
    <row r="31" spans="2:20" ht="15" thickBot="1" x14ac:dyDescent="0.25">
      <c r="B31" s="890" t="s">
        <v>263</v>
      </c>
      <c r="C31" s="891" t="s">
        <v>1095</v>
      </c>
      <c r="D31" s="517"/>
      <c r="E31" s="771"/>
      <c r="F31" s="771"/>
      <c r="G31" s="771"/>
      <c r="H31" s="771"/>
      <c r="I31" s="771"/>
      <c r="J31" s="771"/>
      <c r="K31" s="1696"/>
      <c r="L31" s="1759"/>
      <c r="M31" s="1759"/>
      <c r="N31" s="1759"/>
      <c r="O31" s="1759"/>
      <c r="P31" s="1759"/>
      <c r="Q31" s="1759"/>
      <c r="R31" s="749"/>
      <c r="S31" s="1059"/>
      <c r="T31" s="1059"/>
    </row>
    <row r="32" spans="2:20" ht="15" thickBot="1" x14ac:dyDescent="0.25">
      <c r="B32" s="766">
        <v>15</v>
      </c>
      <c r="C32" s="1764" t="s">
        <v>1096</v>
      </c>
      <c r="D32" s="1765"/>
      <c r="E32" s="1549" t="s">
        <v>350</v>
      </c>
      <c r="F32" s="1550">
        <v>0</v>
      </c>
      <c r="G32" s="1785"/>
      <c r="H32" s="1786"/>
      <c r="I32" s="1786"/>
      <c r="J32" s="1785"/>
      <c r="K32" s="1775"/>
      <c r="L32" s="1760"/>
      <c r="M32" s="1761"/>
      <c r="N32" s="1761"/>
      <c r="O32" s="1761"/>
      <c r="P32" s="1761"/>
      <c r="Q32" s="1762">
        <f t="shared" ref="Q32" si="6">SUM(L32:P32)</f>
        <v>0</v>
      </c>
      <c r="R32" s="749"/>
      <c r="S32" s="1748"/>
      <c r="T32" s="1749"/>
    </row>
    <row r="33" spans="2:20" ht="15" thickBot="1" x14ac:dyDescent="0.25">
      <c r="B33" s="773"/>
      <c r="C33" s="749"/>
      <c r="D33" s="749"/>
      <c r="E33" s="774"/>
      <c r="F33" s="774"/>
      <c r="G33" s="774"/>
      <c r="H33" s="774"/>
      <c r="I33" s="774"/>
      <c r="J33" s="774"/>
      <c r="K33" s="1759"/>
      <c r="L33" s="1759"/>
      <c r="M33" s="1759"/>
      <c r="N33" s="1759"/>
      <c r="O33" s="1759"/>
      <c r="P33" s="1759"/>
      <c r="Q33" s="1759"/>
      <c r="R33" s="749"/>
      <c r="S33" s="790"/>
      <c r="T33" s="790"/>
    </row>
    <row r="34" spans="2:20" ht="15" thickBot="1" x14ac:dyDescent="0.25">
      <c r="B34" s="1334" t="s">
        <v>264</v>
      </c>
      <c r="C34" s="1335" t="s">
        <v>1697</v>
      </c>
      <c r="D34" s="517"/>
      <c r="E34" s="771"/>
      <c r="F34" s="771"/>
      <c r="G34" s="771"/>
      <c r="H34" s="771"/>
      <c r="I34" s="771"/>
      <c r="J34" s="771"/>
      <c r="K34" s="1696"/>
      <c r="L34" s="1759"/>
      <c r="M34" s="1759"/>
      <c r="N34" s="1759"/>
      <c r="O34" s="1759"/>
      <c r="P34" s="1759"/>
      <c r="Q34" s="1759"/>
      <c r="R34" s="749"/>
      <c r="S34" s="1059"/>
      <c r="T34" s="1059"/>
    </row>
    <row r="35" spans="2:20" ht="13.9" customHeight="1" x14ac:dyDescent="0.2">
      <c r="B35" s="765">
        <v>16</v>
      </c>
      <c r="C35" s="759" t="s">
        <v>1470</v>
      </c>
      <c r="D35" s="760"/>
      <c r="E35" s="893" t="s">
        <v>16</v>
      </c>
      <c r="F35" s="894">
        <v>3</v>
      </c>
      <c r="G35" s="1777"/>
      <c r="H35" s="1778"/>
      <c r="I35" s="1778"/>
      <c r="J35" s="1777"/>
      <c r="K35" s="1790">
        <f>'WS1'!$AY$29 - 'WS1'!$AY$32</f>
        <v>0</v>
      </c>
      <c r="L35" s="1791">
        <f>'WS1'!$BD$29 - 'WS1'!$BD$32</f>
        <v>0</v>
      </c>
      <c r="M35" s="1792">
        <f>'WS1'!$BI$29 - 'WS1'!$BI$32</f>
        <v>0</v>
      </c>
      <c r="N35" s="1792">
        <f>'WS1'!$BN$29 - 'WS1'!$BN$32</f>
        <v>0</v>
      </c>
      <c r="O35" s="1792">
        <f>'WS1'!$BS$29 - 'WS1'!$BS$32</f>
        <v>0</v>
      </c>
      <c r="P35" s="1792">
        <f>'WS1'!$BX$29 - 'WS1'!$BX$32</f>
        <v>0</v>
      </c>
      <c r="Q35" s="1766">
        <f t="shared" ref="Q35:Q36" si="7">SUM(L35:P35)</f>
        <v>0</v>
      </c>
      <c r="R35" s="749"/>
      <c r="S35" s="1055" t="s">
        <v>1694</v>
      </c>
      <c r="T35" s="1056" t="s">
        <v>1471</v>
      </c>
    </row>
    <row r="36" spans="2:20" x14ac:dyDescent="0.2">
      <c r="B36" s="767">
        <v>17</v>
      </c>
      <c r="C36" s="763" t="s">
        <v>1468</v>
      </c>
      <c r="D36" s="764"/>
      <c r="E36" s="895" t="s">
        <v>161</v>
      </c>
      <c r="F36" s="896">
        <v>3</v>
      </c>
      <c r="G36" s="1779"/>
      <c r="H36" s="1780"/>
      <c r="I36" s="1780"/>
      <c r="J36" s="1779"/>
      <c r="K36" s="1793">
        <f>SUM('WS3'!O$5:O$9)</f>
        <v>0</v>
      </c>
      <c r="L36" s="1794">
        <f>SUM('WS3'!P$5:P$9)</f>
        <v>0</v>
      </c>
      <c r="M36" s="1795">
        <f>SUM('WS3'!Q$5:Q$9)</f>
        <v>0</v>
      </c>
      <c r="N36" s="1795">
        <f>SUM('WS3'!R$5:R$9)</f>
        <v>0</v>
      </c>
      <c r="O36" s="1795">
        <f>SUM('WS3'!S$5:S$9)</f>
        <v>0</v>
      </c>
      <c r="P36" s="1795">
        <f>SUM('WS3'!T$5:T$9)</f>
        <v>0</v>
      </c>
      <c r="Q36" s="1789">
        <f t="shared" si="7"/>
        <v>0</v>
      </c>
      <c r="R36" s="749"/>
      <c r="S36" s="1060" t="s">
        <v>1469</v>
      </c>
      <c r="T36" s="1061" t="s">
        <v>1472</v>
      </c>
    </row>
    <row r="37" spans="2:20" ht="15" thickBot="1" x14ac:dyDescent="0.25">
      <c r="B37" s="766">
        <v>18</v>
      </c>
      <c r="C37" s="761" t="s">
        <v>1473</v>
      </c>
      <c r="D37" s="762"/>
      <c r="E37" s="899" t="s">
        <v>1474</v>
      </c>
      <c r="F37" s="900">
        <v>1</v>
      </c>
      <c r="G37" s="1787" t="e">
        <f t="shared" ref="G37:J37" si="8">(G35 * 1000) / G36</f>
        <v>#DIV/0!</v>
      </c>
      <c r="H37" s="1788" t="e">
        <f t="shared" si="8"/>
        <v>#DIV/0!</v>
      </c>
      <c r="I37" s="1788" t="e">
        <f t="shared" si="8"/>
        <v>#DIV/0!</v>
      </c>
      <c r="J37" s="1787" t="e">
        <f t="shared" si="8"/>
        <v>#DIV/0!</v>
      </c>
      <c r="K37" s="1776" t="e">
        <f>(K35 * 1000) / K36</f>
        <v>#DIV/0!</v>
      </c>
      <c r="L37" s="1750" t="e">
        <f t="shared" ref="L37:Q37" si="9">(L35 * 1000) / L36</f>
        <v>#DIV/0!</v>
      </c>
      <c r="M37" s="1751" t="e">
        <f t="shared" si="9"/>
        <v>#DIV/0!</v>
      </c>
      <c r="N37" s="1751" t="e">
        <f t="shared" si="9"/>
        <v>#DIV/0!</v>
      </c>
      <c r="O37" s="1751" t="e">
        <f t="shared" si="9"/>
        <v>#DIV/0!</v>
      </c>
      <c r="P37" s="1751" t="e">
        <f t="shared" si="9"/>
        <v>#DIV/0!</v>
      </c>
      <c r="Q37" s="1758" t="e">
        <f t="shared" si="9"/>
        <v>#DIV/0!</v>
      </c>
      <c r="R37" s="753"/>
      <c r="S37" s="1057" t="s">
        <v>1695</v>
      </c>
      <c r="T37" s="1058"/>
    </row>
    <row r="38" spans="2:20" ht="15" thickBot="1" x14ac:dyDescent="0.25">
      <c r="B38" s="1692"/>
      <c r="C38" s="1693"/>
      <c r="D38" s="1694"/>
      <c r="E38" s="630"/>
      <c r="F38" s="630"/>
      <c r="G38" s="630"/>
      <c r="H38" s="630"/>
      <c r="I38" s="630"/>
      <c r="J38" s="630"/>
      <c r="K38" s="1698"/>
      <c r="L38" s="1763"/>
      <c r="M38" s="1763"/>
      <c r="N38" s="1763"/>
      <c r="O38" s="1763"/>
      <c r="P38" s="1763"/>
      <c r="Q38" s="1763"/>
      <c r="R38" s="749"/>
      <c r="S38" s="1691"/>
      <c r="T38" s="1691"/>
    </row>
    <row r="39" spans="2:20" ht="15" thickBot="1" x14ac:dyDescent="0.25">
      <c r="B39" s="890" t="s">
        <v>265</v>
      </c>
      <c r="C39" s="891" t="s">
        <v>1461</v>
      </c>
      <c r="D39" s="517"/>
      <c r="E39" s="771"/>
      <c r="F39" s="771"/>
      <c r="G39" s="771"/>
      <c r="H39" s="771"/>
      <c r="I39" s="771"/>
      <c r="J39" s="771"/>
      <c r="K39" s="1696"/>
      <c r="L39" s="1759"/>
      <c r="M39" s="1759"/>
      <c r="N39" s="1759"/>
      <c r="O39" s="1759"/>
      <c r="P39" s="1759"/>
      <c r="Q39" s="1759"/>
      <c r="R39" s="749"/>
      <c r="S39" s="1059"/>
      <c r="T39" s="1059"/>
    </row>
    <row r="40" spans="2:20" ht="15" thickBot="1" x14ac:dyDescent="0.25">
      <c r="B40" s="1744">
        <v>19</v>
      </c>
      <c r="C40" s="1747" t="s">
        <v>1462</v>
      </c>
      <c r="D40" s="1746"/>
      <c r="E40" s="1549" t="s">
        <v>350</v>
      </c>
      <c r="F40" s="1550">
        <v>0</v>
      </c>
      <c r="G40" s="1785"/>
      <c r="H40" s="1786"/>
      <c r="I40" s="1786"/>
      <c r="J40" s="1785"/>
      <c r="K40" s="1775"/>
      <c r="L40" s="1763"/>
      <c r="M40" s="1763"/>
      <c r="N40" s="1763"/>
      <c r="O40" s="1763"/>
      <c r="P40" s="1763"/>
      <c r="Q40" s="1763"/>
      <c r="R40" s="749"/>
      <c r="S40" s="1748"/>
      <c r="T40" s="1749"/>
    </row>
    <row r="41" spans="2:20" x14ac:dyDescent="0.2">
      <c r="B41" s="773"/>
      <c r="C41" s="749"/>
      <c r="D41" s="749"/>
      <c r="E41" s="774"/>
      <c r="F41" s="774"/>
      <c r="G41" s="774"/>
      <c r="H41" s="774"/>
      <c r="I41" s="774"/>
      <c r="J41" s="774"/>
      <c r="K41" s="774"/>
      <c r="L41" s="749"/>
      <c r="M41" s="749"/>
      <c r="N41" s="749"/>
      <c r="O41" s="749"/>
      <c r="P41" s="749"/>
      <c r="Q41" s="749"/>
      <c r="R41" s="749"/>
      <c r="S41" s="790"/>
      <c r="T41" s="790"/>
    </row>
    <row r="42" spans="2:20" ht="15" customHeight="1" x14ac:dyDescent="0.3">
      <c r="B42" s="33" t="s">
        <v>23</v>
      </c>
      <c r="C42" s="902"/>
      <c r="D42" s="447"/>
      <c r="E42" s="447"/>
      <c r="F42" s="447"/>
      <c r="G42" s="447"/>
      <c r="H42" s="447"/>
      <c r="I42" s="447"/>
      <c r="J42" s="447"/>
      <c r="K42" s="447"/>
      <c r="L42" s="73"/>
      <c r="M42" s="73"/>
      <c r="N42" s="909"/>
      <c r="O42" s="909"/>
    </row>
    <row r="43" spans="2:20" ht="15" customHeight="1" x14ac:dyDescent="0.3">
      <c r="B43" s="36"/>
      <c r="C43" s="37" t="s">
        <v>24</v>
      </c>
      <c r="D43" s="447"/>
      <c r="E43" s="447"/>
      <c r="F43" s="447"/>
      <c r="G43" s="447"/>
      <c r="H43" s="447"/>
      <c r="I43" s="447"/>
      <c r="J43" s="447"/>
      <c r="K43" s="447"/>
      <c r="L43" s="73"/>
      <c r="M43" s="73"/>
      <c r="N43" s="909"/>
      <c r="O43" s="909"/>
    </row>
    <row r="44" spans="2:20" ht="15" customHeight="1" x14ac:dyDescent="0.3">
      <c r="B44" s="38"/>
      <c r="C44" s="37" t="s">
        <v>25</v>
      </c>
      <c r="D44" s="447"/>
      <c r="E44" s="447"/>
      <c r="F44" s="447"/>
      <c r="G44" s="447"/>
      <c r="H44" s="447"/>
      <c r="I44" s="447"/>
      <c r="J44" s="447"/>
      <c r="K44" s="447"/>
      <c r="L44" s="73"/>
      <c r="M44" s="73"/>
      <c r="N44" s="909"/>
      <c r="O44" s="909"/>
    </row>
    <row r="45" spans="2:20" ht="15" customHeight="1" x14ac:dyDescent="0.3">
      <c r="B45" s="39"/>
      <c r="C45" s="37" t="s">
        <v>26</v>
      </c>
      <c r="D45" s="447"/>
      <c r="E45" s="447"/>
      <c r="F45" s="447"/>
      <c r="G45" s="447"/>
      <c r="H45" s="447"/>
      <c r="I45" s="447"/>
      <c r="J45" s="447"/>
      <c r="K45" s="447"/>
      <c r="L45" s="73"/>
      <c r="M45" s="73"/>
      <c r="N45" s="909"/>
      <c r="O45" s="909"/>
    </row>
    <row r="46" spans="2:20" ht="15" customHeight="1" x14ac:dyDescent="0.3">
      <c r="B46" s="40"/>
      <c r="C46" s="37" t="s">
        <v>27</v>
      </c>
      <c r="D46" s="447"/>
      <c r="E46" s="447"/>
      <c r="F46" s="447"/>
      <c r="G46" s="447"/>
      <c r="H46" s="447"/>
      <c r="I46" s="447"/>
      <c r="J46" s="447"/>
      <c r="K46" s="447"/>
      <c r="L46" s="73"/>
      <c r="M46" s="73"/>
      <c r="N46" s="909"/>
      <c r="O46" s="909"/>
    </row>
    <row r="47" spans="2:20" ht="15" customHeight="1" thickBot="1" x14ac:dyDescent="0.35">
      <c r="B47" s="422"/>
      <c r="C47" s="448"/>
      <c r="D47" s="447"/>
      <c r="E47" s="447"/>
      <c r="F47" s="447"/>
      <c r="G47" s="447"/>
      <c r="H47" s="447"/>
      <c r="I47" s="447"/>
      <c r="J47" s="447"/>
      <c r="K47" s="447"/>
      <c r="L47" s="73"/>
      <c r="M47" s="73"/>
      <c r="N47" s="909"/>
      <c r="O47" s="909"/>
    </row>
    <row r="48" spans="2:20" ht="15" customHeight="1" thickBot="1" x14ac:dyDescent="0.25">
      <c r="B48" s="1815" t="s">
        <v>1090</v>
      </c>
      <c r="C48" s="1816"/>
      <c r="D48" s="1816"/>
      <c r="E48" s="1816"/>
      <c r="F48" s="1816"/>
      <c r="G48" s="1816"/>
      <c r="H48" s="1816"/>
      <c r="I48" s="1816"/>
      <c r="J48" s="1816"/>
      <c r="K48" s="1816"/>
      <c r="L48" s="1816"/>
      <c r="M48" s="1816"/>
      <c r="N48" s="1816"/>
      <c r="O48" s="1816"/>
      <c r="P48" s="1816"/>
      <c r="Q48" s="1817"/>
    </row>
    <row r="49" spans="2:17" ht="15" customHeight="1" thickBot="1" x14ac:dyDescent="0.25">
      <c r="B49" s="42"/>
      <c r="C49" s="43"/>
      <c r="D49" s="44"/>
      <c r="E49" s="44"/>
      <c r="F49" s="44"/>
      <c r="G49" s="44"/>
      <c r="H49" s="44"/>
      <c r="I49" s="44"/>
      <c r="J49" s="44"/>
      <c r="K49" s="44"/>
      <c r="L49" s="73"/>
      <c r="M49" s="73"/>
      <c r="N49" s="909"/>
      <c r="O49" s="909"/>
    </row>
    <row r="50" spans="2:17" ht="90" customHeight="1" thickBot="1" x14ac:dyDescent="0.25">
      <c r="B50" s="1808" t="s">
        <v>1696</v>
      </c>
      <c r="C50" s="1809"/>
      <c r="D50" s="1809"/>
      <c r="E50" s="1809"/>
      <c r="F50" s="1809"/>
      <c r="G50" s="1809"/>
      <c r="H50" s="1809"/>
      <c r="I50" s="1809"/>
      <c r="J50" s="1809"/>
      <c r="K50" s="1809"/>
      <c r="L50" s="1809"/>
      <c r="M50" s="1809"/>
      <c r="N50" s="1809"/>
      <c r="O50" s="1809"/>
      <c r="P50" s="1809"/>
      <c r="Q50" s="1810"/>
    </row>
    <row r="51" spans="2:17" x14ac:dyDescent="0.2">
      <c r="B51" s="45"/>
      <c r="C51" s="46"/>
      <c r="D51" s="45"/>
      <c r="E51" s="45"/>
      <c r="F51" s="45"/>
      <c r="G51" s="45"/>
      <c r="H51" s="45"/>
      <c r="I51" s="45"/>
      <c r="J51" s="45"/>
      <c r="K51" s="45"/>
    </row>
  </sheetData>
  <mergeCells count="3">
    <mergeCell ref="B3:C3"/>
    <mergeCell ref="B48:Q48"/>
    <mergeCell ref="B50:Q50"/>
  </mergeCells>
  <pageMargins left="0.70866141732283472" right="0.70866141732283472" top="0.74803149606299213" bottom="0.74803149606299213" header="0.31496062992125984" footer="0.31496062992125984"/>
  <pageSetup paperSize="9" scale="42"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
  <sheetViews>
    <sheetView zoomScale="80" zoomScaleNormal="80" workbookViewId="0"/>
  </sheetViews>
  <sheetFormatPr defaultColWidth="8.75" defaultRowHeight="14.25" x14ac:dyDescent="0.2"/>
  <cols>
    <col min="1" max="16384" width="8.75" style="1"/>
  </cols>
  <sheetData/>
  <pageMargins left="0.70866141732283472" right="0.70866141732283472" top="0.74803149606299213" bottom="0.74803149606299213" header="0.31496062992125984" footer="0.31496062992125984"/>
  <pageSetup paperSize="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W63"/>
  <sheetViews>
    <sheetView zoomScale="80" zoomScaleNormal="80" workbookViewId="0"/>
  </sheetViews>
  <sheetFormatPr defaultColWidth="9.75" defaultRowHeight="14.25" x14ac:dyDescent="0.2"/>
  <cols>
    <col min="1" max="1" width="1.75" style="2" customWidth="1"/>
    <col min="2" max="2" width="4.75" style="2" customWidth="1"/>
    <col min="3" max="3" width="91.5" style="2" bestFit="1" customWidth="1"/>
    <col min="4" max="4" width="12.5" style="2" bestFit="1" customWidth="1"/>
    <col min="5" max="5" width="8.375" style="2" bestFit="1" customWidth="1"/>
    <col min="6" max="6" width="5.75" style="2" customWidth="1"/>
    <col min="7" max="14" width="9.75" style="2"/>
    <col min="15" max="16" width="9.75" style="2" customWidth="1"/>
    <col min="17" max="20" width="9.75" style="2"/>
    <col min="21" max="21" width="2.75" style="2" customWidth="1"/>
    <col min="22" max="22" width="27.125" style="2" bestFit="1" customWidth="1"/>
    <col min="23" max="23" width="17.375" style="2" customWidth="1"/>
    <col min="24" max="16384" width="9.75" style="2"/>
  </cols>
  <sheetData>
    <row r="1" spans="2:23" ht="20.25" x14ac:dyDescent="0.2">
      <c r="B1" s="74" t="s">
        <v>1321</v>
      </c>
      <c r="C1" s="74"/>
      <c r="D1" s="75"/>
      <c r="E1" s="74"/>
      <c r="F1" s="74"/>
      <c r="G1" s="74"/>
      <c r="H1" s="74"/>
      <c r="I1" s="74"/>
      <c r="J1" s="74"/>
      <c r="K1" s="74"/>
      <c r="L1" s="74"/>
      <c r="M1" s="74"/>
      <c r="N1" s="74"/>
      <c r="O1" s="74"/>
      <c r="P1" s="74"/>
      <c r="Q1" s="74"/>
      <c r="R1" s="74"/>
      <c r="S1" s="74"/>
      <c r="T1" s="77" t="s">
        <v>0</v>
      </c>
      <c r="U1" s="615"/>
      <c r="V1" s="78" t="s">
        <v>1</v>
      </c>
      <c r="W1" s="78"/>
    </row>
    <row r="2" spans="2:23" ht="15" thickBot="1" x14ac:dyDescent="0.25">
      <c r="B2" s="592"/>
      <c r="C2" s="605"/>
      <c r="D2" s="604"/>
      <c r="E2" s="45"/>
      <c r="F2" s="45"/>
      <c r="G2" s="45"/>
      <c r="H2" s="45"/>
      <c r="I2" s="45"/>
      <c r="J2" s="45"/>
      <c r="K2" s="45"/>
      <c r="L2" s="45"/>
      <c r="M2" s="45"/>
      <c r="N2" s="45"/>
      <c r="O2" s="45"/>
      <c r="P2" s="45"/>
      <c r="Q2" s="45"/>
      <c r="R2" s="45"/>
      <c r="S2" s="45"/>
      <c r="T2" s="45"/>
      <c r="U2" s="45"/>
      <c r="V2" s="45"/>
      <c r="W2" s="45"/>
    </row>
    <row r="3" spans="2:23" ht="15" thickBot="1" x14ac:dyDescent="0.25">
      <c r="B3" s="156" t="s">
        <v>2</v>
      </c>
      <c r="C3" s="157"/>
      <c r="D3" s="158" t="s">
        <v>3</v>
      </c>
      <c r="E3" s="158" t="s">
        <v>4</v>
      </c>
      <c r="F3" s="158" t="s">
        <v>5</v>
      </c>
      <c r="G3" s="274" t="s">
        <v>105</v>
      </c>
      <c r="H3" s="182" t="s">
        <v>106</v>
      </c>
      <c r="I3" s="182" t="s">
        <v>107</v>
      </c>
      <c r="J3" s="182" t="s">
        <v>158</v>
      </c>
      <c r="K3" s="182" t="s">
        <v>108</v>
      </c>
      <c r="L3" s="182" t="s">
        <v>109</v>
      </c>
      <c r="M3" s="182" t="s">
        <v>159</v>
      </c>
      <c r="N3" s="182" t="s">
        <v>6</v>
      </c>
      <c r="O3" s="182" t="s">
        <v>7</v>
      </c>
      <c r="P3" s="182" t="s">
        <v>8</v>
      </c>
      <c r="Q3" s="182" t="s">
        <v>9</v>
      </c>
      <c r="R3" s="182" t="s">
        <v>10</v>
      </c>
      <c r="S3" s="182" t="s">
        <v>11</v>
      </c>
      <c r="T3" s="196" t="s">
        <v>12</v>
      </c>
      <c r="U3" s="580"/>
      <c r="V3" s="833" t="s">
        <v>839</v>
      </c>
      <c r="W3" s="427" t="s">
        <v>14</v>
      </c>
    </row>
    <row r="4" spans="2:23" ht="15" thickBot="1" x14ac:dyDescent="0.25">
      <c r="B4" s="45"/>
      <c r="C4" s="45"/>
      <c r="D4" s="602"/>
      <c r="E4" s="45"/>
      <c r="F4" s="45"/>
      <c r="G4" s="45"/>
      <c r="H4" s="45"/>
      <c r="I4" s="45"/>
      <c r="J4" s="45"/>
      <c r="K4" s="45"/>
      <c r="L4" s="45"/>
      <c r="M4" s="45"/>
      <c r="N4" s="45"/>
      <c r="O4" s="45"/>
      <c r="P4" s="45"/>
      <c r="Q4" s="45"/>
      <c r="R4" s="45"/>
      <c r="S4" s="45"/>
      <c r="T4" s="45"/>
      <c r="U4" s="580"/>
      <c r="V4" s="580"/>
      <c r="W4" s="580"/>
    </row>
    <row r="5" spans="2:23" x14ac:dyDescent="0.2">
      <c r="B5" s="165">
        <v>1</v>
      </c>
      <c r="C5" s="475" t="s">
        <v>416</v>
      </c>
      <c r="D5" s="1589" t="s">
        <v>417</v>
      </c>
      <c r="E5" s="185" t="s">
        <v>418</v>
      </c>
      <c r="F5" s="186">
        <v>3</v>
      </c>
      <c r="G5" s="167"/>
      <c r="H5" s="168"/>
      <c r="I5" s="168"/>
      <c r="J5" s="168"/>
      <c r="K5" s="168"/>
      <c r="L5" s="168"/>
      <c r="M5" s="168"/>
      <c r="N5" s="168"/>
      <c r="O5" s="168"/>
      <c r="P5" s="168"/>
      <c r="Q5" s="168"/>
      <c r="R5" s="168"/>
      <c r="S5" s="168"/>
      <c r="T5" s="476"/>
      <c r="U5" s="580"/>
      <c r="V5" s="1064"/>
      <c r="W5" s="1067"/>
    </row>
    <row r="6" spans="2:23" x14ac:dyDescent="0.2">
      <c r="B6" s="169">
        <v>2</v>
      </c>
      <c r="C6" s="170" t="s">
        <v>419</v>
      </c>
      <c r="D6" s="1590"/>
      <c r="E6" s="189" t="s">
        <v>418</v>
      </c>
      <c r="F6" s="190">
        <v>3</v>
      </c>
      <c r="G6" s="172"/>
      <c r="H6" s="173"/>
      <c r="I6" s="173"/>
      <c r="J6" s="173"/>
      <c r="K6" s="173"/>
      <c r="L6" s="173"/>
      <c r="M6" s="173"/>
      <c r="N6" s="173"/>
      <c r="O6" s="173"/>
      <c r="P6" s="173"/>
      <c r="Q6" s="173"/>
      <c r="R6" s="173"/>
      <c r="S6" s="173"/>
      <c r="T6" s="477"/>
      <c r="U6" s="580"/>
      <c r="V6" s="1065"/>
      <c r="W6" s="1068"/>
    </row>
    <row r="7" spans="2:23" ht="13.9" customHeight="1" x14ac:dyDescent="0.2">
      <c r="B7" s="169">
        <v>3</v>
      </c>
      <c r="C7" s="170" t="s">
        <v>420</v>
      </c>
      <c r="D7" s="1590" t="s">
        <v>421</v>
      </c>
      <c r="E7" s="189" t="s">
        <v>418</v>
      </c>
      <c r="F7" s="190">
        <v>3</v>
      </c>
      <c r="G7" s="172"/>
      <c r="H7" s="173"/>
      <c r="I7" s="173"/>
      <c r="J7" s="173"/>
      <c r="K7" s="173"/>
      <c r="L7" s="173"/>
      <c r="M7" s="173"/>
      <c r="N7" s="173"/>
      <c r="O7" s="173"/>
      <c r="P7" s="173"/>
      <c r="Q7" s="173"/>
      <c r="R7" s="173"/>
      <c r="S7" s="173"/>
      <c r="T7" s="477"/>
      <c r="U7" s="580"/>
      <c r="V7" s="1065"/>
      <c r="W7" s="1068"/>
    </row>
    <row r="8" spans="2:23" ht="13.9" customHeight="1" x14ac:dyDescent="0.2">
      <c r="B8" s="169">
        <v>4</v>
      </c>
      <c r="C8" s="170" t="s">
        <v>422</v>
      </c>
      <c r="D8" s="1590"/>
      <c r="E8" s="189" t="s">
        <v>418</v>
      </c>
      <c r="F8" s="190">
        <v>3</v>
      </c>
      <c r="G8" s="172"/>
      <c r="H8" s="173"/>
      <c r="I8" s="173"/>
      <c r="J8" s="173"/>
      <c r="K8" s="173"/>
      <c r="L8" s="173"/>
      <c r="M8" s="173"/>
      <c r="N8" s="173"/>
      <c r="O8" s="173"/>
      <c r="P8" s="173"/>
      <c r="Q8" s="173"/>
      <c r="R8" s="173"/>
      <c r="S8" s="173"/>
      <c r="T8" s="477"/>
      <c r="U8" s="580"/>
      <c r="V8" s="1065"/>
      <c r="W8" s="1068"/>
    </row>
    <row r="9" spans="2:23" ht="13.9" customHeight="1" x14ac:dyDescent="0.2">
      <c r="B9" s="169">
        <v>5</v>
      </c>
      <c r="C9" s="170" t="s">
        <v>423</v>
      </c>
      <c r="D9" s="1590"/>
      <c r="E9" s="189" t="s">
        <v>418</v>
      </c>
      <c r="F9" s="190">
        <v>3</v>
      </c>
      <c r="G9" s="172"/>
      <c r="H9" s="173"/>
      <c r="I9" s="173"/>
      <c r="J9" s="173"/>
      <c r="K9" s="173"/>
      <c r="L9" s="173"/>
      <c r="M9" s="173"/>
      <c r="N9" s="173"/>
      <c r="O9" s="173"/>
      <c r="P9" s="173"/>
      <c r="Q9" s="173"/>
      <c r="R9" s="173"/>
      <c r="S9" s="173"/>
      <c r="T9" s="477"/>
      <c r="U9" s="580"/>
      <c r="V9" s="1065"/>
      <c r="W9" s="1068"/>
    </row>
    <row r="10" spans="2:23" ht="13.9" customHeight="1" x14ac:dyDescent="0.2">
      <c r="B10" s="169">
        <v>6</v>
      </c>
      <c r="C10" s="170" t="s">
        <v>424</v>
      </c>
      <c r="D10" s="1590"/>
      <c r="E10" s="189" t="s">
        <v>418</v>
      </c>
      <c r="F10" s="190">
        <v>3</v>
      </c>
      <c r="G10" s="172"/>
      <c r="H10" s="173"/>
      <c r="I10" s="173"/>
      <c r="J10" s="173"/>
      <c r="K10" s="173"/>
      <c r="L10" s="173"/>
      <c r="M10" s="173"/>
      <c r="N10" s="173"/>
      <c r="O10" s="173"/>
      <c r="P10" s="173"/>
      <c r="Q10" s="173"/>
      <c r="R10" s="173"/>
      <c r="S10" s="173"/>
      <c r="T10" s="477"/>
      <c r="U10" s="580"/>
      <c r="V10" s="1065"/>
      <c r="W10" s="1068"/>
    </row>
    <row r="11" spans="2:23" ht="13.9" customHeight="1" x14ac:dyDescent="0.2">
      <c r="B11" s="169">
        <v>7</v>
      </c>
      <c r="C11" s="170" t="s">
        <v>425</v>
      </c>
      <c r="D11" s="1590" t="s">
        <v>426</v>
      </c>
      <c r="E11" s="189" t="s">
        <v>183</v>
      </c>
      <c r="F11" s="190">
        <v>0</v>
      </c>
      <c r="G11" s="229"/>
      <c r="H11" s="230"/>
      <c r="I11" s="230"/>
      <c r="J11" s="230"/>
      <c r="K11" s="230"/>
      <c r="L11" s="230"/>
      <c r="M11" s="230"/>
      <c r="N11" s="230"/>
      <c r="O11" s="230"/>
      <c r="P11" s="230"/>
      <c r="Q11" s="230"/>
      <c r="R11" s="230"/>
      <c r="S11" s="230"/>
      <c r="T11" s="231"/>
      <c r="U11" s="580"/>
      <c r="V11" s="1065"/>
      <c r="W11" s="1068"/>
    </row>
    <row r="12" spans="2:23" ht="13.9" customHeight="1" x14ac:dyDescent="0.2">
      <c r="B12" s="169">
        <v>8</v>
      </c>
      <c r="C12" s="170" t="s">
        <v>427</v>
      </c>
      <c r="D12" s="1590"/>
      <c r="E12" s="189" t="s">
        <v>183</v>
      </c>
      <c r="F12" s="190">
        <v>0</v>
      </c>
      <c r="G12" s="229"/>
      <c r="H12" s="230"/>
      <c r="I12" s="230"/>
      <c r="J12" s="230"/>
      <c r="K12" s="230"/>
      <c r="L12" s="230"/>
      <c r="M12" s="230"/>
      <c r="N12" s="230"/>
      <c r="O12" s="230"/>
      <c r="P12" s="230"/>
      <c r="Q12" s="230"/>
      <c r="R12" s="230"/>
      <c r="S12" s="230"/>
      <c r="T12" s="231"/>
      <c r="U12" s="580"/>
      <c r="V12" s="1065"/>
      <c r="W12" s="1068"/>
    </row>
    <row r="13" spans="2:23" ht="13.9" customHeight="1" x14ac:dyDescent="0.2">
      <c r="B13" s="169">
        <v>9</v>
      </c>
      <c r="C13" s="170" t="s">
        <v>428</v>
      </c>
      <c r="D13" s="1590" t="s">
        <v>429</v>
      </c>
      <c r="E13" s="189" t="s">
        <v>183</v>
      </c>
      <c r="F13" s="190">
        <v>0</v>
      </c>
      <c r="G13" s="229"/>
      <c r="H13" s="230"/>
      <c r="I13" s="230"/>
      <c r="J13" s="230"/>
      <c r="K13" s="230"/>
      <c r="L13" s="230"/>
      <c r="M13" s="230"/>
      <c r="N13" s="230"/>
      <c r="O13" s="230"/>
      <c r="P13" s="230"/>
      <c r="Q13" s="230"/>
      <c r="R13" s="230"/>
      <c r="S13" s="230"/>
      <c r="T13" s="231"/>
      <c r="U13" s="580"/>
      <c r="V13" s="1065"/>
      <c r="W13" s="1068"/>
    </row>
    <row r="14" spans="2:23" ht="13.9" customHeight="1" x14ac:dyDescent="0.2">
      <c r="B14" s="169">
        <v>10</v>
      </c>
      <c r="C14" s="170" t="s">
        <v>430</v>
      </c>
      <c r="D14" s="1590"/>
      <c r="E14" s="189" t="s">
        <v>183</v>
      </c>
      <c r="F14" s="190">
        <v>0</v>
      </c>
      <c r="G14" s="229"/>
      <c r="H14" s="230"/>
      <c r="I14" s="230"/>
      <c r="J14" s="230"/>
      <c r="K14" s="230"/>
      <c r="L14" s="230"/>
      <c r="M14" s="230"/>
      <c r="N14" s="230"/>
      <c r="O14" s="230"/>
      <c r="P14" s="230"/>
      <c r="Q14" s="230"/>
      <c r="R14" s="230"/>
      <c r="S14" s="230"/>
      <c r="T14" s="231"/>
      <c r="U14" s="580"/>
      <c r="V14" s="1065"/>
      <c r="W14" s="1068"/>
    </row>
    <row r="15" spans="2:23" x14ac:dyDescent="0.2">
      <c r="B15" s="169">
        <v>11</v>
      </c>
      <c r="C15" s="170" t="s">
        <v>431</v>
      </c>
      <c r="D15" s="1590"/>
      <c r="E15" s="189" t="s">
        <v>183</v>
      </c>
      <c r="F15" s="190">
        <v>0</v>
      </c>
      <c r="G15" s="229"/>
      <c r="H15" s="230"/>
      <c r="I15" s="230"/>
      <c r="J15" s="230"/>
      <c r="K15" s="230"/>
      <c r="L15" s="230"/>
      <c r="M15" s="230"/>
      <c r="N15" s="230"/>
      <c r="O15" s="230"/>
      <c r="P15" s="230"/>
      <c r="Q15" s="230"/>
      <c r="R15" s="230"/>
      <c r="S15" s="230"/>
      <c r="T15" s="231"/>
      <c r="U15" s="580"/>
      <c r="V15" s="1065"/>
      <c r="W15" s="1068"/>
    </row>
    <row r="16" spans="2:23" x14ac:dyDescent="0.2">
      <c r="B16" s="169">
        <v>12</v>
      </c>
      <c r="C16" s="170" t="s">
        <v>432</v>
      </c>
      <c r="D16" s="1590"/>
      <c r="E16" s="189" t="s">
        <v>183</v>
      </c>
      <c r="F16" s="190">
        <v>0</v>
      </c>
      <c r="G16" s="229"/>
      <c r="H16" s="230"/>
      <c r="I16" s="230"/>
      <c r="J16" s="230"/>
      <c r="K16" s="230"/>
      <c r="L16" s="230"/>
      <c r="M16" s="230"/>
      <c r="N16" s="230"/>
      <c r="O16" s="230"/>
      <c r="P16" s="230"/>
      <c r="Q16" s="230"/>
      <c r="R16" s="230"/>
      <c r="S16" s="230"/>
      <c r="T16" s="231"/>
      <c r="U16" s="580"/>
      <c r="V16" s="1065"/>
      <c r="W16" s="1068"/>
    </row>
    <row r="17" spans="2:23" x14ac:dyDescent="0.2">
      <c r="B17" s="169">
        <v>13</v>
      </c>
      <c r="C17" s="170" t="s">
        <v>433</v>
      </c>
      <c r="D17" s="1590" t="s">
        <v>434</v>
      </c>
      <c r="E17" s="189" t="s">
        <v>183</v>
      </c>
      <c r="F17" s="190">
        <v>0</v>
      </c>
      <c r="G17" s="229"/>
      <c r="H17" s="230"/>
      <c r="I17" s="230"/>
      <c r="J17" s="230"/>
      <c r="K17" s="230"/>
      <c r="L17" s="230"/>
      <c r="M17" s="230"/>
      <c r="N17" s="230"/>
      <c r="O17" s="230"/>
      <c r="P17" s="230"/>
      <c r="Q17" s="230"/>
      <c r="R17" s="230"/>
      <c r="S17" s="230"/>
      <c r="T17" s="231"/>
      <c r="U17" s="580"/>
      <c r="V17" s="1065"/>
      <c r="W17" s="1068"/>
    </row>
    <row r="18" spans="2:23" x14ac:dyDescent="0.2">
      <c r="B18" s="169">
        <v>14</v>
      </c>
      <c r="C18" s="170" t="s">
        <v>435</v>
      </c>
      <c r="D18" s="1590" t="s">
        <v>436</v>
      </c>
      <c r="E18" s="189" t="s">
        <v>183</v>
      </c>
      <c r="F18" s="190">
        <v>0</v>
      </c>
      <c r="G18" s="229"/>
      <c r="H18" s="230"/>
      <c r="I18" s="230"/>
      <c r="J18" s="230"/>
      <c r="K18" s="230"/>
      <c r="L18" s="230"/>
      <c r="M18" s="230"/>
      <c r="N18" s="230"/>
      <c r="O18" s="230"/>
      <c r="P18" s="230"/>
      <c r="Q18" s="230"/>
      <c r="R18" s="230"/>
      <c r="S18" s="230"/>
      <c r="T18" s="231"/>
      <c r="U18" s="580"/>
      <c r="V18" s="1065"/>
      <c r="W18" s="1068"/>
    </row>
    <row r="19" spans="2:23" x14ac:dyDescent="0.2">
      <c r="B19" s="169">
        <v>15</v>
      </c>
      <c r="C19" s="170" t="s">
        <v>437</v>
      </c>
      <c r="D19" s="1590" t="s">
        <v>438</v>
      </c>
      <c r="E19" s="189" t="s">
        <v>191</v>
      </c>
      <c r="F19" s="190">
        <v>0</v>
      </c>
      <c r="G19" s="229"/>
      <c r="H19" s="230"/>
      <c r="I19" s="230"/>
      <c r="J19" s="230"/>
      <c r="K19" s="230"/>
      <c r="L19" s="230"/>
      <c r="M19" s="230"/>
      <c r="N19" s="230"/>
      <c r="O19" s="230"/>
      <c r="P19" s="230"/>
      <c r="Q19" s="230"/>
      <c r="R19" s="230"/>
      <c r="S19" s="230"/>
      <c r="T19" s="231"/>
      <c r="U19" s="580"/>
      <c r="V19" s="1065"/>
      <c r="W19" s="1068"/>
    </row>
    <row r="20" spans="2:23" x14ac:dyDescent="0.2">
      <c r="B20" s="169">
        <v>16</v>
      </c>
      <c r="C20" s="170" t="s">
        <v>439</v>
      </c>
      <c r="D20" s="1590" t="s">
        <v>440</v>
      </c>
      <c r="E20" s="189" t="s">
        <v>183</v>
      </c>
      <c r="F20" s="190">
        <v>0</v>
      </c>
      <c r="G20" s="229"/>
      <c r="H20" s="230"/>
      <c r="I20" s="230"/>
      <c r="J20" s="230"/>
      <c r="K20" s="230"/>
      <c r="L20" s="230"/>
      <c r="M20" s="230"/>
      <c r="N20" s="230"/>
      <c r="O20" s="230"/>
      <c r="P20" s="230"/>
      <c r="Q20" s="230"/>
      <c r="R20" s="230"/>
      <c r="S20" s="230"/>
      <c r="T20" s="231"/>
      <c r="U20" s="580"/>
      <c r="V20" s="1065"/>
      <c r="W20" s="1068"/>
    </row>
    <row r="21" spans="2:23" x14ac:dyDescent="0.2">
      <c r="B21" s="169">
        <v>17</v>
      </c>
      <c r="C21" s="170" t="s">
        <v>441</v>
      </c>
      <c r="D21" s="1590" t="s">
        <v>442</v>
      </c>
      <c r="E21" s="189" t="s">
        <v>443</v>
      </c>
      <c r="F21" s="190">
        <v>0</v>
      </c>
      <c r="G21" s="229"/>
      <c r="H21" s="230"/>
      <c r="I21" s="230"/>
      <c r="J21" s="230"/>
      <c r="K21" s="230"/>
      <c r="L21" s="230"/>
      <c r="M21" s="230"/>
      <c r="N21" s="230"/>
      <c r="O21" s="230"/>
      <c r="P21" s="230"/>
      <c r="Q21" s="230"/>
      <c r="R21" s="230"/>
      <c r="S21" s="230"/>
      <c r="T21" s="231"/>
      <c r="U21" s="580"/>
      <c r="V21" s="1065"/>
      <c r="W21" s="1068"/>
    </row>
    <row r="22" spans="2:23" x14ac:dyDescent="0.2">
      <c r="B22" s="169">
        <v>18</v>
      </c>
      <c r="C22" s="170" t="s">
        <v>444</v>
      </c>
      <c r="D22" s="1590" t="s">
        <v>438</v>
      </c>
      <c r="E22" s="189" t="s">
        <v>445</v>
      </c>
      <c r="F22" s="190">
        <v>2</v>
      </c>
      <c r="G22" s="226"/>
      <c r="H22" s="227"/>
      <c r="I22" s="227"/>
      <c r="J22" s="227"/>
      <c r="K22" s="227"/>
      <c r="L22" s="227"/>
      <c r="M22" s="227"/>
      <c r="N22" s="227"/>
      <c r="O22" s="227"/>
      <c r="P22" s="227"/>
      <c r="Q22" s="227"/>
      <c r="R22" s="227"/>
      <c r="S22" s="227"/>
      <c r="T22" s="228"/>
      <c r="U22" s="580"/>
      <c r="V22" s="1065"/>
      <c r="W22" s="1068"/>
    </row>
    <row r="23" spans="2:23" x14ac:dyDescent="0.2">
      <c r="B23" s="174">
        <v>19</v>
      </c>
      <c r="C23" s="478" t="s">
        <v>1023</v>
      </c>
      <c r="D23" s="1591"/>
      <c r="E23" s="193" t="s">
        <v>446</v>
      </c>
      <c r="F23" s="194">
        <v>2</v>
      </c>
      <c r="G23" s="479"/>
      <c r="H23" s="480"/>
      <c r="I23" s="480"/>
      <c r="J23" s="480"/>
      <c r="K23" s="480"/>
      <c r="L23" s="480"/>
      <c r="M23" s="480"/>
      <c r="N23" s="480"/>
      <c r="O23" s="480"/>
      <c r="P23" s="480"/>
      <c r="Q23" s="480"/>
      <c r="R23" s="480"/>
      <c r="S23" s="480"/>
      <c r="T23" s="481"/>
      <c r="U23" s="580"/>
      <c r="V23" s="1065"/>
      <c r="W23" s="1068"/>
    </row>
    <row r="24" spans="2:23" ht="15" thickBot="1" x14ac:dyDescent="0.25">
      <c r="B24" s="209">
        <v>20</v>
      </c>
      <c r="C24" s="482" t="s">
        <v>1024</v>
      </c>
      <c r="D24" s="1592"/>
      <c r="E24" s="483" t="s">
        <v>446</v>
      </c>
      <c r="F24" s="213">
        <v>2</v>
      </c>
      <c r="G24" s="484"/>
      <c r="H24" s="485"/>
      <c r="I24" s="485"/>
      <c r="J24" s="485"/>
      <c r="K24" s="485"/>
      <c r="L24" s="485"/>
      <c r="M24" s="485"/>
      <c r="N24" s="485"/>
      <c r="O24" s="485"/>
      <c r="P24" s="485"/>
      <c r="Q24" s="485"/>
      <c r="R24" s="485"/>
      <c r="S24" s="485"/>
      <c r="T24" s="486"/>
      <c r="U24" s="580"/>
      <c r="V24" s="1066"/>
      <c r="W24" s="1069"/>
    </row>
    <row r="25" spans="2:23" x14ac:dyDescent="0.2">
      <c r="B25" s="326"/>
      <c r="C25" s="325"/>
      <c r="D25" s="655"/>
      <c r="E25" s="326"/>
      <c r="F25" s="326"/>
      <c r="G25" s="326"/>
      <c r="H25" s="326"/>
      <c r="I25" s="326"/>
      <c r="J25" s="326"/>
      <c r="K25" s="326"/>
      <c r="L25" s="326"/>
      <c r="M25" s="326"/>
      <c r="N25" s="326"/>
      <c r="O25" s="326"/>
      <c r="P25" s="326"/>
      <c r="Q25" s="326"/>
      <c r="R25" s="326"/>
      <c r="S25" s="326"/>
      <c r="T25" s="326"/>
      <c r="U25" s="326"/>
      <c r="V25" s="109"/>
    </row>
    <row r="26" spans="2:23" x14ac:dyDescent="0.2">
      <c r="B26" s="33" t="s">
        <v>23</v>
      </c>
      <c r="C26" s="34"/>
      <c r="D26" s="216"/>
      <c r="E26" s="217"/>
      <c r="F26" s="218"/>
      <c r="G26" s="218"/>
      <c r="H26" s="218"/>
      <c r="I26" s="321"/>
      <c r="J26" s="321"/>
      <c r="K26" s="321"/>
      <c r="L26" s="321"/>
      <c r="M26" s="322"/>
      <c r="N26" s="322"/>
      <c r="O26" s="322"/>
      <c r="P26" s="322"/>
      <c r="Q26" s="322"/>
      <c r="R26" s="322"/>
      <c r="S26" s="322"/>
      <c r="T26" s="322"/>
      <c r="U26" s="326"/>
      <c r="V26" s="109"/>
    </row>
    <row r="27" spans="2:23" x14ac:dyDescent="0.2">
      <c r="B27" s="36"/>
      <c r="C27" s="37" t="s">
        <v>24</v>
      </c>
      <c r="D27" s="216"/>
      <c r="E27" s="217"/>
      <c r="F27" s="218"/>
      <c r="G27" s="218"/>
      <c r="H27" s="218"/>
      <c r="I27" s="321"/>
      <c r="J27" s="321"/>
      <c r="K27" s="321"/>
      <c r="L27" s="321"/>
      <c r="M27" s="322"/>
      <c r="N27" s="322"/>
      <c r="O27" s="322"/>
      <c r="P27" s="322"/>
      <c r="Q27" s="322"/>
      <c r="R27" s="322"/>
      <c r="S27" s="322"/>
      <c r="T27" s="322"/>
      <c r="U27" s="326"/>
      <c r="V27" s="109"/>
    </row>
    <row r="28" spans="2:23" x14ac:dyDescent="0.2">
      <c r="B28" s="38"/>
      <c r="C28" s="37" t="s">
        <v>25</v>
      </c>
      <c r="D28" s="219"/>
      <c r="E28" s="220"/>
      <c r="F28" s="220"/>
      <c r="G28" s="323"/>
      <c r="H28" s="323"/>
      <c r="I28" s="323"/>
      <c r="J28" s="323"/>
      <c r="K28" s="323"/>
      <c r="L28" s="323"/>
      <c r="M28" s="324"/>
      <c r="N28" s="323"/>
      <c r="O28" s="323"/>
      <c r="P28" s="323"/>
      <c r="Q28" s="323"/>
      <c r="R28" s="323"/>
      <c r="S28" s="323"/>
      <c r="T28" s="323"/>
      <c r="U28" s="326"/>
      <c r="V28" s="109"/>
    </row>
    <row r="29" spans="2:23" x14ac:dyDescent="0.2">
      <c r="B29" s="39"/>
      <c r="C29" s="37" t="s">
        <v>26</v>
      </c>
      <c r="D29" s="221"/>
      <c r="E29" s="220"/>
      <c r="F29" s="220"/>
      <c r="G29" s="323"/>
      <c r="H29" s="323"/>
      <c r="I29" s="323"/>
      <c r="J29" s="323"/>
      <c r="K29" s="323"/>
      <c r="L29" s="323"/>
      <c r="M29" s="324"/>
      <c r="N29" s="323"/>
      <c r="O29" s="323"/>
      <c r="P29" s="323"/>
      <c r="Q29" s="323"/>
      <c r="R29" s="323"/>
      <c r="S29" s="323"/>
      <c r="T29" s="323"/>
      <c r="U29" s="326"/>
      <c r="V29" s="109"/>
    </row>
    <row r="30" spans="2:23" x14ac:dyDescent="0.2">
      <c r="B30" s="40"/>
      <c r="C30" s="37" t="s">
        <v>27</v>
      </c>
      <c r="D30" s="219"/>
      <c r="E30" s="220"/>
      <c r="F30" s="220"/>
      <c r="G30" s="323"/>
      <c r="H30" s="323"/>
      <c r="I30" s="323"/>
      <c r="J30" s="323"/>
      <c r="K30" s="323"/>
      <c r="L30" s="323"/>
      <c r="M30" s="324"/>
      <c r="N30" s="323"/>
      <c r="O30" s="323"/>
      <c r="P30" s="323"/>
      <c r="Q30" s="323"/>
      <c r="R30" s="323"/>
      <c r="S30" s="323"/>
      <c r="T30" s="323"/>
      <c r="U30" s="326"/>
      <c r="V30" s="109"/>
    </row>
    <row r="31" spans="2:23" ht="15" thickBot="1" x14ac:dyDescent="0.25">
      <c r="B31" s="326"/>
      <c r="C31" s="325"/>
      <c r="D31" s="325"/>
      <c r="E31" s="326"/>
      <c r="F31" s="326"/>
      <c r="G31" s="326"/>
      <c r="H31" s="326"/>
      <c r="I31" s="326"/>
      <c r="J31" s="326"/>
      <c r="K31" s="326"/>
      <c r="L31" s="326"/>
      <c r="M31" s="324"/>
      <c r="N31" s="326"/>
      <c r="O31" s="326"/>
      <c r="P31" s="326"/>
      <c r="Q31" s="326"/>
      <c r="R31" s="326"/>
      <c r="S31" s="326"/>
      <c r="T31" s="326"/>
      <c r="U31" s="326"/>
      <c r="V31" s="109"/>
    </row>
    <row r="32" spans="2:23" ht="16.5" thickBot="1" x14ac:dyDescent="0.25">
      <c r="B32" s="1815" t="s">
        <v>447</v>
      </c>
      <c r="C32" s="1816"/>
      <c r="D32" s="1816"/>
      <c r="E32" s="1816"/>
      <c r="F32" s="1816"/>
      <c r="G32" s="1816"/>
      <c r="H32" s="1816"/>
      <c r="I32" s="1816"/>
      <c r="J32" s="1816"/>
      <c r="K32" s="1816"/>
      <c r="L32" s="1816"/>
      <c r="M32" s="1816"/>
      <c r="N32" s="1816"/>
      <c r="O32" s="1816"/>
      <c r="P32" s="1817"/>
      <c r="Q32" s="42"/>
      <c r="R32" s="42"/>
      <c r="S32" s="42"/>
      <c r="T32" s="42"/>
      <c r="U32" s="326"/>
      <c r="V32" s="109"/>
    </row>
    <row r="33" spans="2:22" ht="15" thickBot="1" x14ac:dyDescent="0.25">
      <c r="B33" s="45"/>
      <c r="C33" s="46"/>
      <c r="D33" s="46"/>
      <c r="E33" s="45"/>
      <c r="F33" s="45"/>
      <c r="G33" s="45"/>
      <c r="H33" s="45"/>
      <c r="I33" s="45"/>
      <c r="J33" s="326"/>
      <c r="K33" s="45"/>
      <c r="L33" s="45"/>
      <c r="M33" s="45"/>
      <c r="N33" s="326"/>
      <c r="O33" s="326"/>
      <c r="P33" s="326"/>
      <c r="Q33" s="616"/>
      <c r="R33" s="616"/>
      <c r="S33" s="616"/>
      <c r="T33" s="616"/>
      <c r="U33" s="326"/>
      <c r="V33" s="109"/>
    </row>
    <row r="34" spans="2:22" ht="30" customHeight="1" thickBot="1" x14ac:dyDescent="0.25">
      <c r="B34" s="1860" t="s">
        <v>1446</v>
      </c>
      <c r="C34" s="1861"/>
      <c r="D34" s="1861"/>
      <c r="E34" s="1861"/>
      <c r="F34" s="1861"/>
      <c r="G34" s="1861"/>
      <c r="H34" s="1861"/>
      <c r="I34" s="1861"/>
      <c r="J34" s="1861"/>
      <c r="K34" s="1861"/>
      <c r="L34" s="1861"/>
      <c r="M34" s="1861"/>
      <c r="N34" s="1861"/>
      <c r="O34" s="1861"/>
      <c r="P34" s="1862"/>
      <c r="Q34" s="617"/>
      <c r="R34" s="617"/>
      <c r="S34" s="617"/>
      <c r="T34" s="617"/>
      <c r="U34" s="326"/>
      <c r="V34" s="109"/>
    </row>
    <row r="35" spans="2:22" ht="15" thickBot="1" x14ac:dyDescent="0.25">
      <c r="B35" s="45"/>
      <c r="C35" s="46"/>
      <c r="D35" s="46"/>
      <c r="E35" s="45"/>
      <c r="F35" s="45"/>
      <c r="G35" s="45"/>
      <c r="H35" s="45"/>
      <c r="I35" s="45"/>
      <c r="J35" s="326"/>
      <c r="K35" s="45"/>
      <c r="L35" s="45"/>
      <c r="M35" s="45"/>
      <c r="N35" s="326"/>
      <c r="O35" s="326"/>
      <c r="P35" s="326"/>
      <c r="Q35" s="616"/>
      <c r="R35" s="616"/>
      <c r="S35" s="616"/>
      <c r="T35" s="616"/>
      <c r="U35" s="326"/>
      <c r="V35" s="109"/>
    </row>
    <row r="36" spans="2:22" x14ac:dyDescent="0.2">
      <c r="B36" s="222" t="s">
        <v>28</v>
      </c>
      <c r="C36" s="1877" t="s">
        <v>29</v>
      </c>
      <c r="D36" s="1863"/>
      <c r="E36" s="1863"/>
      <c r="F36" s="1863"/>
      <c r="G36" s="1863"/>
      <c r="H36" s="1863"/>
      <c r="I36" s="1863"/>
      <c r="J36" s="1863"/>
      <c r="K36" s="1863"/>
      <c r="L36" s="1863"/>
      <c r="M36" s="1863"/>
      <c r="N36" s="1863"/>
      <c r="O36" s="1863"/>
      <c r="P36" s="1864"/>
      <c r="Q36" s="613"/>
      <c r="R36" s="613"/>
      <c r="S36" s="613"/>
      <c r="T36" s="613"/>
      <c r="U36" s="326"/>
      <c r="V36" s="109"/>
    </row>
    <row r="37" spans="2:22" ht="15" customHeight="1" x14ac:dyDescent="0.2">
      <c r="B37" s="238">
        <v>1</v>
      </c>
      <c r="C37" s="1854" t="s">
        <v>448</v>
      </c>
      <c r="D37" s="1855"/>
      <c r="E37" s="1855"/>
      <c r="F37" s="1855"/>
      <c r="G37" s="1855"/>
      <c r="H37" s="1855"/>
      <c r="I37" s="1855"/>
      <c r="J37" s="1855"/>
      <c r="K37" s="1855"/>
      <c r="L37" s="1855"/>
      <c r="M37" s="1855"/>
      <c r="N37" s="1855"/>
      <c r="O37" s="1855"/>
      <c r="P37" s="1856"/>
      <c r="Q37" s="619"/>
      <c r="R37" s="619"/>
      <c r="S37" s="619"/>
      <c r="T37" s="619"/>
      <c r="U37" s="326"/>
      <c r="V37" s="109"/>
    </row>
    <row r="38" spans="2:22" ht="45" customHeight="1" x14ac:dyDescent="0.2">
      <c r="B38" s="153">
        <v>2</v>
      </c>
      <c r="C38" s="1854" t="s">
        <v>449</v>
      </c>
      <c r="D38" s="1855"/>
      <c r="E38" s="1855"/>
      <c r="F38" s="1855"/>
      <c r="G38" s="1855"/>
      <c r="H38" s="1855"/>
      <c r="I38" s="1855"/>
      <c r="J38" s="1855"/>
      <c r="K38" s="1855"/>
      <c r="L38" s="1855"/>
      <c r="M38" s="1855"/>
      <c r="N38" s="1855"/>
      <c r="O38" s="1855"/>
      <c r="P38" s="1856"/>
      <c r="Q38" s="619"/>
      <c r="R38" s="619"/>
      <c r="S38" s="619"/>
      <c r="T38" s="619"/>
      <c r="U38" s="326"/>
      <c r="V38" s="109"/>
    </row>
    <row r="39" spans="2:22" ht="15" customHeight="1" x14ac:dyDescent="0.2">
      <c r="B39" s="153">
        <v>3</v>
      </c>
      <c r="C39" s="1854" t="s">
        <v>450</v>
      </c>
      <c r="D39" s="1855"/>
      <c r="E39" s="1855"/>
      <c r="F39" s="1855"/>
      <c r="G39" s="1855"/>
      <c r="H39" s="1855"/>
      <c r="I39" s="1855"/>
      <c r="J39" s="1855"/>
      <c r="K39" s="1855"/>
      <c r="L39" s="1855"/>
      <c r="M39" s="1855"/>
      <c r="N39" s="1855"/>
      <c r="O39" s="1855"/>
      <c r="P39" s="1856"/>
      <c r="Q39" s="619"/>
      <c r="R39" s="619"/>
      <c r="S39" s="619"/>
      <c r="T39" s="619"/>
      <c r="U39" s="326"/>
      <c r="V39" s="109"/>
    </row>
    <row r="40" spans="2:22" ht="30" customHeight="1" x14ac:dyDescent="0.2">
      <c r="B40" s="153">
        <v>4</v>
      </c>
      <c r="C40" s="1854" t="s">
        <v>451</v>
      </c>
      <c r="D40" s="1855"/>
      <c r="E40" s="1855"/>
      <c r="F40" s="1855"/>
      <c r="G40" s="1855"/>
      <c r="H40" s="1855"/>
      <c r="I40" s="1855"/>
      <c r="J40" s="1855"/>
      <c r="K40" s="1855"/>
      <c r="L40" s="1855"/>
      <c r="M40" s="1855"/>
      <c r="N40" s="1855"/>
      <c r="O40" s="1855"/>
      <c r="P40" s="1856"/>
      <c r="Q40" s="619"/>
      <c r="R40" s="619"/>
      <c r="S40" s="619"/>
      <c r="T40" s="619"/>
      <c r="U40" s="326"/>
      <c r="V40" s="109"/>
    </row>
    <row r="41" spans="2:22" ht="30" customHeight="1" x14ac:dyDescent="0.2">
      <c r="B41" s="153">
        <v>5</v>
      </c>
      <c r="C41" s="1854" t="s">
        <v>452</v>
      </c>
      <c r="D41" s="1855"/>
      <c r="E41" s="1855"/>
      <c r="F41" s="1855"/>
      <c r="G41" s="1855"/>
      <c r="H41" s="1855"/>
      <c r="I41" s="1855"/>
      <c r="J41" s="1855"/>
      <c r="K41" s="1855"/>
      <c r="L41" s="1855"/>
      <c r="M41" s="1855"/>
      <c r="N41" s="1855"/>
      <c r="O41" s="1855"/>
      <c r="P41" s="1856"/>
      <c r="Q41" s="619"/>
      <c r="R41" s="619"/>
      <c r="S41" s="619"/>
      <c r="T41" s="619"/>
      <c r="U41" s="326"/>
      <c r="V41" s="109"/>
    </row>
    <row r="42" spans="2:22" ht="30" customHeight="1" x14ac:dyDescent="0.2">
      <c r="B42" s="153">
        <v>6</v>
      </c>
      <c r="C42" s="1854" t="s">
        <v>453</v>
      </c>
      <c r="D42" s="1855"/>
      <c r="E42" s="1855"/>
      <c r="F42" s="1855"/>
      <c r="G42" s="1855"/>
      <c r="H42" s="1855"/>
      <c r="I42" s="1855"/>
      <c r="J42" s="1855"/>
      <c r="K42" s="1855"/>
      <c r="L42" s="1855"/>
      <c r="M42" s="1855"/>
      <c r="N42" s="1855"/>
      <c r="O42" s="1855"/>
      <c r="P42" s="1856"/>
      <c r="Q42" s="619"/>
      <c r="R42" s="619"/>
      <c r="S42" s="619"/>
      <c r="T42" s="619"/>
      <c r="U42" s="326"/>
      <c r="V42" s="109"/>
    </row>
    <row r="43" spans="2:22" ht="15" customHeight="1" x14ac:dyDescent="0.2">
      <c r="B43" s="153">
        <v>7</v>
      </c>
      <c r="C43" s="1854" t="s">
        <v>454</v>
      </c>
      <c r="D43" s="1855"/>
      <c r="E43" s="1855"/>
      <c r="F43" s="1855"/>
      <c r="G43" s="1855"/>
      <c r="H43" s="1855"/>
      <c r="I43" s="1855"/>
      <c r="J43" s="1855"/>
      <c r="K43" s="1855"/>
      <c r="L43" s="1855"/>
      <c r="M43" s="1855"/>
      <c r="N43" s="1855"/>
      <c r="O43" s="1855"/>
      <c r="P43" s="1856"/>
      <c r="Q43" s="619"/>
      <c r="R43" s="619"/>
      <c r="S43" s="619"/>
      <c r="T43" s="619"/>
      <c r="U43" s="326"/>
      <c r="V43" s="109"/>
    </row>
    <row r="44" spans="2:22" ht="45" customHeight="1" x14ac:dyDescent="0.2">
      <c r="B44" s="153">
        <v>8</v>
      </c>
      <c r="C44" s="1854" t="s">
        <v>455</v>
      </c>
      <c r="D44" s="1855"/>
      <c r="E44" s="1855"/>
      <c r="F44" s="1855"/>
      <c r="G44" s="1855"/>
      <c r="H44" s="1855"/>
      <c r="I44" s="1855"/>
      <c r="J44" s="1855"/>
      <c r="K44" s="1855"/>
      <c r="L44" s="1855"/>
      <c r="M44" s="1855"/>
      <c r="N44" s="1855"/>
      <c r="O44" s="1855"/>
      <c r="P44" s="1856"/>
      <c r="Q44" s="619"/>
      <c r="R44" s="619"/>
      <c r="S44" s="619"/>
      <c r="T44" s="619"/>
      <c r="U44" s="326"/>
      <c r="V44" s="109"/>
    </row>
    <row r="45" spans="2:22" ht="15" customHeight="1" x14ac:dyDescent="0.2">
      <c r="B45" s="153">
        <v>9</v>
      </c>
      <c r="C45" s="1854" t="s">
        <v>456</v>
      </c>
      <c r="D45" s="1855"/>
      <c r="E45" s="1855"/>
      <c r="F45" s="1855"/>
      <c r="G45" s="1855"/>
      <c r="H45" s="1855"/>
      <c r="I45" s="1855"/>
      <c r="J45" s="1855"/>
      <c r="K45" s="1855"/>
      <c r="L45" s="1855"/>
      <c r="M45" s="1855"/>
      <c r="N45" s="1855"/>
      <c r="O45" s="1855"/>
      <c r="P45" s="1856"/>
      <c r="Q45" s="619"/>
      <c r="R45" s="619"/>
      <c r="S45" s="619"/>
      <c r="T45" s="619"/>
      <c r="U45" s="326"/>
      <c r="V45" s="109"/>
    </row>
    <row r="46" spans="2:22" ht="15" customHeight="1" x14ac:dyDescent="0.2">
      <c r="B46" s="153">
        <v>10</v>
      </c>
      <c r="C46" s="1854" t="s">
        <v>457</v>
      </c>
      <c r="D46" s="1855"/>
      <c r="E46" s="1855"/>
      <c r="F46" s="1855"/>
      <c r="G46" s="1855"/>
      <c r="H46" s="1855"/>
      <c r="I46" s="1855"/>
      <c r="J46" s="1855"/>
      <c r="K46" s="1855"/>
      <c r="L46" s="1855"/>
      <c r="M46" s="1855"/>
      <c r="N46" s="1855"/>
      <c r="O46" s="1855"/>
      <c r="P46" s="1856"/>
      <c r="Q46" s="619"/>
      <c r="R46" s="619"/>
      <c r="S46" s="619"/>
      <c r="T46" s="619"/>
      <c r="U46" s="326"/>
      <c r="V46" s="109"/>
    </row>
    <row r="47" spans="2:22" ht="15" customHeight="1" x14ac:dyDescent="0.2">
      <c r="B47" s="153">
        <v>11</v>
      </c>
      <c r="C47" s="1854" t="s">
        <v>458</v>
      </c>
      <c r="D47" s="1855"/>
      <c r="E47" s="1855"/>
      <c r="F47" s="1855"/>
      <c r="G47" s="1855"/>
      <c r="H47" s="1855"/>
      <c r="I47" s="1855"/>
      <c r="J47" s="1855"/>
      <c r="K47" s="1855"/>
      <c r="L47" s="1855"/>
      <c r="M47" s="1855"/>
      <c r="N47" s="1855"/>
      <c r="O47" s="1855"/>
      <c r="P47" s="1856"/>
      <c r="Q47" s="619"/>
      <c r="R47" s="619"/>
      <c r="S47" s="619"/>
      <c r="T47" s="619"/>
      <c r="U47" s="326"/>
      <c r="V47" s="109"/>
    </row>
    <row r="48" spans="2:22" ht="15" customHeight="1" x14ac:dyDescent="0.2">
      <c r="B48" s="153">
        <v>12</v>
      </c>
      <c r="C48" s="1854" t="s">
        <v>459</v>
      </c>
      <c r="D48" s="1855"/>
      <c r="E48" s="1855"/>
      <c r="F48" s="1855"/>
      <c r="G48" s="1855"/>
      <c r="H48" s="1855"/>
      <c r="I48" s="1855"/>
      <c r="J48" s="1855"/>
      <c r="K48" s="1855"/>
      <c r="L48" s="1855"/>
      <c r="M48" s="1855"/>
      <c r="N48" s="1855"/>
      <c r="O48" s="1855"/>
      <c r="P48" s="1856"/>
      <c r="Q48" s="619"/>
      <c r="R48" s="619"/>
      <c r="S48" s="619"/>
      <c r="T48" s="619"/>
      <c r="U48" s="326"/>
      <c r="V48" s="109"/>
    </row>
    <row r="49" spans="2:22" ht="30" customHeight="1" x14ac:dyDescent="0.2">
      <c r="B49" s="153">
        <v>13</v>
      </c>
      <c r="C49" s="1854" t="s">
        <v>460</v>
      </c>
      <c r="D49" s="1855"/>
      <c r="E49" s="1855"/>
      <c r="F49" s="1855"/>
      <c r="G49" s="1855"/>
      <c r="H49" s="1855"/>
      <c r="I49" s="1855"/>
      <c r="J49" s="1855"/>
      <c r="K49" s="1855"/>
      <c r="L49" s="1855"/>
      <c r="M49" s="1855"/>
      <c r="N49" s="1855"/>
      <c r="O49" s="1855"/>
      <c r="P49" s="1856"/>
      <c r="Q49" s="619"/>
      <c r="R49" s="619"/>
      <c r="S49" s="619"/>
      <c r="T49" s="619"/>
      <c r="U49" s="326"/>
      <c r="V49" s="109"/>
    </row>
    <row r="50" spans="2:22" ht="15" customHeight="1" x14ac:dyDescent="0.2">
      <c r="B50" s="153">
        <v>14</v>
      </c>
      <c r="C50" s="1854" t="s">
        <v>461</v>
      </c>
      <c r="D50" s="1855"/>
      <c r="E50" s="1855"/>
      <c r="F50" s="1855"/>
      <c r="G50" s="1855"/>
      <c r="H50" s="1855"/>
      <c r="I50" s="1855"/>
      <c r="J50" s="1855"/>
      <c r="K50" s="1855"/>
      <c r="L50" s="1855"/>
      <c r="M50" s="1855"/>
      <c r="N50" s="1855"/>
      <c r="O50" s="1855"/>
      <c r="P50" s="1856"/>
      <c r="Q50" s="619"/>
      <c r="R50" s="619"/>
      <c r="S50" s="619"/>
      <c r="T50" s="619"/>
      <c r="U50" s="326"/>
      <c r="V50" s="109"/>
    </row>
    <row r="51" spans="2:22" ht="15" customHeight="1" x14ac:dyDescent="0.2">
      <c r="B51" s="153">
        <v>15</v>
      </c>
      <c r="C51" s="1854" t="s">
        <v>462</v>
      </c>
      <c r="D51" s="1855"/>
      <c r="E51" s="1855"/>
      <c r="F51" s="1855"/>
      <c r="G51" s="1855"/>
      <c r="H51" s="1855"/>
      <c r="I51" s="1855"/>
      <c r="J51" s="1855"/>
      <c r="K51" s="1855"/>
      <c r="L51" s="1855"/>
      <c r="M51" s="1855"/>
      <c r="N51" s="1855"/>
      <c r="O51" s="1855"/>
      <c r="P51" s="1856"/>
      <c r="Q51" s="619"/>
      <c r="R51" s="619"/>
      <c r="S51" s="619"/>
      <c r="T51" s="619"/>
      <c r="U51" s="326"/>
      <c r="V51" s="109"/>
    </row>
    <row r="52" spans="2:22" ht="30" customHeight="1" x14ac:dyDescent="0.2">
      <c r="B52" s="153">
        <v>16</v>
      </c>
      <c r="C52" s="1854" t="s">
        <v>463</v>
      </c>
      <c r="D52" s="1855"/>
      <c r="E52" s="1855"/>
      <c r="F52" s="1855"/>
      <c r="G52" s="1855"/>
      <c r="H52" s="1855"/>
      <c r="I52" s="1855"/>
      <c r="J52" s="1855"/>
      <c r="K52" s="1855"/>
      <c r="L52" s="1855"/>
      <c r="M52" s="1855"/>
      <c r="N52" s="1855"/>
      <c r="O52" s="1855"/>
      <c r="P52" s="1856"/>
      <c r="Q52" s="619"/>
      <c r="R52" s="619"/>
      <c r="S52" s="619"/>
      <c r="T52" s="619"/>
      <c r="U52" s="326"/>
      <c r="V52" s="109"/>
    </row>
    <row r="53" spans="2:22" ht="30" customHeight="1" x14ac:dyDescent="0.2">
      <c r="B53" s="153">
        <v>17</v>
      </c>
      <c r="C53" s="1854" t="s">
        <v>464</v>
      </c>
      <c r="D53" s="1855"/>
      <c r="E53" s="1855"/>
      <c r="F53" s="1855"/>
      <c r="G53" s="1855"/>
      <c r="H53" s="1855"/>
      <c r="I53" s="1855"/>
      <c r="J53" s="1855"/>
      <c r="K53" s="1855"/>
      <c r="L53" s="1855"/>
      <c r="M53" s="1855"/>
      <c r="N53" s="1855"/>
      <c r="O53" s="1855"/>
      <c r="P53" s="1856"/>
      <c r="Q53" s="619"/>
      <c r="R53" s="619"/>
      <c r="S53" s="619"/>
      <c r="T53" s="619"/>
      <c r="U53" s="326"/>
      <c r="V53" s="109"/>
    </row>
    <row r="54" spans="2:22" ht="15" customHeight="1" x14ac:dyDescent="0.2">
      <c r="B54" s="153">
        <v>18</v>
      </c>
      <c r="C54" s="1854" t="s">
        <v>465</v>
      </c>
      <c r="D54" s="1855"/>
      <c r="E54" s="1855"/>
      <c r="F54" s="1855"/>
      <c r="G54" s="1855"/>
      <c r="H54" s="1855"/>
      <c r="I54" s="1855"/>
      <c r="J54" s="1855"/>
      <c r="K54" s="1855"/>
      <c r="L54" s="1855"/>
      <c r="M54" s="1855"/>
      <c r="N54" s="1855"/>
      <c r="O54" s="1855"/>
      <c r="P54" s="1856"/>
      <c r="Q54" s="619"/>
      <c r="R54" s="619"/>
      <c r="S54" s="619"/>
      <c r="T54" s="619"/>
      <c r="U54" s="326"/>
      <c r="V54" s="109"/>
    </row>
    <row r="55" spans="2:22" ht="15" customHeight="1" x14ac:dyDescent="0.2">
      <c r="B55" s="153">
        <v>19</v>
      </c>
      <c r="C55" s="1854" t="s">
        <v>1459</v>
      </c>
      <c r="D55" s="1855"/>
      <c r="E55" s="1855"/>
      <c r="F55" s="1855"/>
      <c r="G55" s="1855"/>
      <c r="H55" s="1855"/>
      <c r="I55" s="1855"/>
      <c r="J55" s="1855"/>
      <c r="K55" s="1855"/>
      <c r="L55" s="1855"/>
      <c r="M55" s="1855"/>
      <c r="N55" s="1855"/>
      <c r="O55" s="1855"/>
      <c r="P55" s="1856"/>
      <c r="Q55" s="619"/>
      <c r="R55" s="619"/>
      <c r="S55" s="619"/>
      <c r="T55" s="619"/>
      <c r="U55" s="326"/>
      <c r="V55" s="109"/>
    </row>
    <row r="56" spans="2:22" ht="15" customHeight="1" thickBot="1" x14ac:dyDescent="0.25">
      <c r="B56" s="239">
        <v>20</v>
      </c>
      <c r="C56" s="1857" t="s">
        <v>1460</v>
      </c>
      <c r="D56" s="1858"/>
      <c r="E56" s="1858"/>
      <c r="F56" s="1858"/>
      <c r="G56" s="1858"/>
      <c r="H56" s="1858"/>
      <c r="I56" s="1858"/>
      <c r="J56" s="1858"/>
      <c r="K56" s="1858"/>
      <c r="L56" s="1858"/>
      <c r="M56" s="1858"/>
      <c r="N56" s="1858"/>
      <c r="O56" s="1858"/>
      <c r="P56" s="1859"/>
      <c r="Q56" s="619"/>
      <c r="R56" s="619"/>
      <c r="S56" s="619"/>
      <c r="T56" s="619"/>
      <c r="U56" s="326"/>
      <c r="V56" s="109"/>
    </row>
    <row r="57" spans="2:22" ht="15" customHeight="1" x14ac:dyDescent="0.2">
      <c r="B57" s="70"/>
      <c r="C57" s="73"/>
      <c r="D57" s="73"/>
      <c r="E57" s="73"/>
      <c r="F57" s="73"/>
      <c r="G57" s="73"/>
      <c r="H57" s="73"/>
      <c r="I57" s="73"/>
      <c r="J57" s="73"/>
      <c r="K57" s="73"/>
      <c r="L57" s="73"/>
      <c r="M57" s="73"/>
      <c r="N57" s="73"/>
      <c r="O57" s="51"/>
      <c r="P57" s="51"/>
    </row>
    <row r="58" spans="2:22" ht="15" customHeight="1" x14ac:dyDescent="0.2">
      <c r="B58" s="70"/>
      <c r="C58" s="73"/>
      <c r="D58" s="73"/>
      <c r="E58" s="73"/>
      <c r="F58" s="73"/>
      <c r="G58" s="73"/>
      <c r="H58" s="73"/>
      <c r="I58" s="73"/>
      <c r="J58" s="73"/>
      <c r="K58" s="73"/>
      <c r="L58" s="73"/>
      <c r="M58" s="73"/>
      <c r="N58" s="73"/>
      <c r="O58" s="51"/>
      <c r="P58" s="51"/>
    </row>
    <row r="59" spans="2:22" ht="15" customHeight="1" x14ac:dyDescent="0.2">
      <c r="B59" s="70"/>
      <c r="C59" s="73"/>
      <c r="D59" s="73"/>
      <c r="E59" s="73"/>
      <c r="F59" s="73"/>
      <c r="G59" s="73"/>
      <c r="H59" s="73"/>
      <c r="I59" s="73"/>
      <c r="J59" s="73"/>
      <c r="K59" s="73"/>
      <c r="L59" s="73"/>
      <c r="M59" s="73"/>
      <c r="N59" s="73"/>
      <c r="O59" s="51"/>
      <c r="P59" s="51"/>
    </row>
    <row r="60" spans="2:22" ht="15" customHeight="1" x14ac:dyDescent="0.2">
      <c r="B60" s="70"/>
      <c r="C60" s="73"/>
      <c r="D60" s="73"/>
      <c r="E60" s="73"/>
      <c r="F60" s="73"/>
      <c r="G60" s="73"/>
      <c r="H60" s="73"/>
      <c r="I60" s="73"/>
      <c r="J60" s="73"/>
      <c r="K60" s="73"/>
      <c r="L60" s="73"/>
      <c r="M60" s="73"/>
      <c r="N60" s="73"/>
      <c r="O60" s="51"/>
      <c r="P60" s="51"/>
    </row>
    <row r="61" spans="2:22" ht="15" customHeight="1" x14ac:dyDescent="0.2">
      <c r="B61" s="70"/>
      <c r="C61" s="73"/>
      <c r="D61" s="73"/>
      <c r="E61" s="73"/>
      <c r="F61" s="73"/>
      <c r="G61" s="73"/>
      <c r="H61" s="73"/>
      <c r="I61" s="73"/>
      <c r="J61" s="73"/>
      <c r="K61" s="73"/>
      <c r="L61" s="73"/>
      <c r="M61" s="73"/>
      <c r="N61" s="73"/>
      <c r="O61" s="51"/>
      <c r="P61" s="51"/>
    </row>
    <row r="62" spans="2:22" ht="15" customHeight="1" x14ac:dyDescent="0.2">
      <c r="B62" s="70"/>
      <c r="C62" s="73"/>
      <c r="D62" s="73"/>
      <c r="E62" s="73"/>
      <c r="F62" s="73"/>
      <c r="G62" s="73"/>
      <c r="H62" s="73"/>
      <c r="I62" s="73"/>
      <c r="J62" s="73"/>
      <c r="K62" s="73"/>
      <c r="L62" s="73"/>
      <c r="M62" s="73"/>
      <c r="N62" s="73"/>
      <c r="O62" s="51"/>
      <c r="P62" s="51"/>
    </row>
    <row r="63" spans="2:22" ht="15" customHeight="1" x14ac:dyDescent="0.2">
      <c r="B63" s="70"/>
      <c r="C63" s="73"/>
      <c r="D63" s="73"/>
      <c r="E63" s="73"/>
      <c r="F63" s="73"/>
      <c r="G63" s="73"/>
      <c r="H63" s="73"/>
      <c r="I63" s="73"/>
      <c r="J63" s="73"/>
      <c r="K63" s="73"/>
      <c r="L63" s="73"/>
      <c r="M63" s="73"/>
      <c r="N63" s="73"/>
      <c r="O63" s="51"/>
      <c r="P63" s="51"/>
    </row>
  </sheetData>
  <mergeCells count="23">
    <mergeCell ref="B32:P32"/>
    <mergeCell ref="B34:P34"/>
    <mergeCell ref="C36:P36"/>
    <mergeCell ref="C37:P37"/>
    <mergeCell ref="C38:P38"/>
    <mergeCell ref="C39:P39"/>
    <mergeCell ref="C40:P40"/>
    <mergeCell ref="C41:P41"/>
    <mergeCell ref="C42:P42"/>
    <mergeCell ref="C43:P43"/>
    <mergeCell ref="C49:P49"/>
    <mergeCell ref="C50:P50"/>
    <mergeCell ref="C56:P56"/>
    <mergeCell ref="C44:P44"/>
    <mergeCell ref="C45:P45"/>
    <mergeCell ref="C46:P46"/>
    <mergeCell ref="C47:P47"/>
    <mergeCell ref="C48:P48"/>
    <mergeCell ref="C51:P51"/>
    <mergeCell ref="C52:P52"/>
    <mergeCell ref="C53:P53"/>
    <mergeCell ref="C54:P54"/>
    <mergeCell ref="C55:P55"/>
  </mergeCells>
  <pageMargins left="0.70866141732283472" right="0.70866141732283472" top="0.74803149606299213" bottom="0.74803149606299213" header="0.31496062992125984" footer="0.31496062992125984"/>
  <pageSetup paperSize="9" scale="3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DC68"/>
  <sheetViews>
    <sheetView zoomScale="80" zoomScaleNormal="80" workbookViewId="0"/>
  </sheetViews>
  <sheetFormatPr defaultColWidth="9.75" defaultRowHeight="14.25" x14ac:dyDescent="0.2"/>
  <cols>
    <col min="1" max="1" width="1.75" style="2" customWidth="1"/>
    <col min="2" max="2" width="4.75" style="2" customWidth="1"/>
    <col min="3" max="3" width="35.875" style="2" bestFit="1" customWidth="1"/>
    <col min="4" max="4" width="11.75" style="2" customWidth="1"/>
    <col min="5" max="6" width="5.75" style="2" customWidth="1"/>
    <col min="7" max="14" width="9.75" style="2"/>
    <col min="15" max="16" width="9.75" style="2" customWidth="1"/>
    <col min="17" max="104" width="9.75" style="2"/>
    <col min="105" max="105" width="2.75" style="2" customWidth="1"/>
    <col min="106" max="106" width="13.625" style="2" bestFit="1" customWidth="1"/>
    <col min="107" max="107" width="17.375" style="2" customWidth="1"/>
    <col min="108" max="16384" width="9.75" style="2"/>
  </cols>
  <sheetData>
    <row r="1" spans="2:107" ht="20.25" x14ac:dyDescent="0.2">
      <c r="B1" s="240" t="s">
        <v>1322</v>
      </c>
      <c r="C1" s="74"/>
      <c r="D1" s="74"/>
      <c r="E1" s="74"/>
      <c r="F1" s="74"/>
      <c r="G1" s="74"/>
      <c r="H1" s="74"/>
      <c r="I1" s="74"/>
      <c r="J1" s="74"/>
      <c r="K1" s="74"/>
      <c r="L1" s="74"/>
      <c r="M1" s="74"/>
      <c r="N1" s="76"/>
      <c r="O1" s="76"/>
      <c r="P1" s="76"/>
      <c r="Q1" s="76"/>
      <c r="R1" s="76"/>
      <c r="S1" s="76"/>
      <c r="T1" s="76"/>
      <c r="U1" s="7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7" t="s">
        <v>0</v>
      </c>
      <c r="DA1" s="659"/>
      <c r="DB1" s="78" t="s">
        <v>1</v>
      </c>
      <c r="DC1" s="78"/>
    </row>
    <row r="2" spans="2:107" ht="15" thickBot="1" x14ac:dyDescent="0.25">
      <c r="B2" s="586"/>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row>
    <row r="3" spans="2:107" ht="15" thickBot="1" x14ac:dyDescent="0.25">
      <c r="G3" s="1839" t="s">
        <v>105</v>
      </c>
      <c r="H3" s="1840"/>
      <c r="I3" s="1840"/>
      <c r="J3" s="1840"/>
      <c r="K3" s="1840"/>
      <c r="L3" s="1840"/>
      <c r="M3" s="1842"/>
      <c r="N3" s="1839" t="s">
        <v>106</v>
      </c>
      <c r="O3" s="1840"/>
      <c r="P3" s="1840"/>
      <c r="Q3" s="1840"/>
      <c r="R3" s="1840"/>
      <c r="S3" s="1840"/>
      <c r="T3" s="1842"/>
      <c r="U3" s="1836" t="s">
        <v>107</v>
      </c>
      <c r="V3" s="1837"/>
      <c r="W3" s="1837"/>
      <c r="X3" s="1837"/>
      <c r="Y3" s="1837"/>
      <c r="Z3" s="1837"/>
      <c r="AA3" s="1838"/>
      <c r="AB3" s="1836" t="s">
        <v>158</v>
      </c>
      <c r="AC3" s="1837"/>
      <c r="AD3" s="1837"/>
      <c r="AE3" s="1837"/>
      <c r="AF3" s="1837"/>
      <c r="AG3" s="1837"/>
      <c r="AH3" s="1837"/>
      <c r="AI3" s="1836" t="s">
        <v>108</v>
      </c>
      <c r="AJ3" s="1837"/>
      <c r="AK3" s="1837"/>
      <c r="AL3" s="1837"/>
      <c r="AM3" s="1837"/>
      <c r="AN3" s="1837"/>
      <c r="AO3" s="1838"/>
      <c r="AP3" s="1836" t="s">
        <v>109</v>
      </c>
      <c r="AQ3" s="1837"/>
      <c r="AR3" s="1837"/>
      <c r="AS3" s="1837"/>
      <c r="AT3" s="1837"/>
      <c r="AU3" s="1837"/>
      <c r="AV3" s="1838"/>
      <c r="AW3" s="1836" t="s">
        <v>159</v>
      </c>
      <c r="AX3" s="1837"/>
      <c r="AY3" s="1837"/>
      <c r="AZ3" s="1837"/>
      <c r="BA3" s="1837"/>
      <c r="BB3" s="1837"/>
      <c r="BC3" s="1838"/>
      <c r="BD3" s="1836" t="s">
        <v>6</v>
      </c>
      <c r="BE3" s="1837"/>
      <c r="BF3" s="1837"/>
      <c r="BG3" s="1837"/>
      <c r="BH3" s="1837"/>
      <c r="BI3" s="1837"/>
      <c r="BJ3" s="1838"/>
      <c r="BK3" s="1836" t="s">
        <v>7</v>
      </c>
      <c r="BL3" s="1837"/>
      <c r="BM3" s="1837"/>
      <c r="BN3" s="1837"/>
      <c r="BO3" s="1837"/>
      <c r="BP3" s="1837"/>
      <c r="BQ3" s="1838"/>
      <c r="BR3" s="1836" t="s">
        <v>8</v>
      </c>
      <c r="BS3" s="1837"/>
      <c r="BT3" s="1837"/>
      <c r="BU3" s="1837"/>
      <c r="BV3" s="1837"/>
      <c r="BW3" s="1837"/>
      <c r="BX3" s="1838"/>
      <c r="BY3" s="1836" t="s">
        <v>9</v>
      </c>
      <c r="BZ3" s="1837"/>
      <c r="CA3" s="1837"/>
      <c r="CB3" s="1837"/>
      <c r="CC3" s="1837"/>
      <c r="CD3" s="1837"/>
      <c r="CE3" s="1838"/>
      <c r="CF3" s="1836" t="s">
        <v>10</v>
      </c>
      <c r="CG3" s="1837"/>
      <c r="CH3" s="1837"/>
      <c r="CI3" s="1837"/>
      <c r="CJ3" s="1837"/>
      <c r="CK3" s="1837"/>
      <c r="CL3" s="1838"/>
      <c r="CM3" s="1836" t="s">
        <v>11</v>
      </c>
      <c r="CN3" s="1837"/>
      <c r="CO3" s="1837"/>
      <c r="CP3" s="1837"/>
      <c r="CQ3" s="1837"/>
      <c r="CR3" s="1837"/>
      <c r="CS3" s="1838"/>
      <c r="CT3" s="1836" t="s">
        <v>12</v>
      </c>
      <c r="CU3" s="1837"/>
      <c r="CV3" s="1837"/>
      <c r="CW3" s="1837"/>
      <c r="CX3" s="1837"/>
      <c r="CY3" s="1837"/>
      <c r="CZ3" s="1843"/>
      <c r="DA3" s="280"/>
      <c r="DB3" s="280"/>
      <c r="DC3" s="280"/>
    </row>
    <row r="4" spans="2:107" ht="68.25" thickBot="1" x14ac:dyDescent="0.25">
      <c r="B4" s="1833" t="s">
        <v>2</v>
      </c>
      <c r="C4" s="1878"/>
      <c r="D4" s="182" t="s">
        <v>3</v>
      </c>
      <c r="E4" s="158" t="s">
        <v>198</v>
      </c>
      <c r="F4" s="195" t="s">
        <v>5</v>
      </c>
      <c r="G4" s="183" t="s">
        <v>466</v>
      </c>
      <c r="H4" s="160" t="s">
        <v>467</v>
      </c>
      <c r="I4" s="184" t="s">
        <v>468</v>
      </c>
      <c r="J4" s="160" t="s">
        <v>469</v>
      </c>
      <c r="K4" s="160" t="s">
        <v>470</v>
      </c>
      <c r="L4" s="160" t="s">
        <v>471</v>
      </c>
      <c r="M4" s="83" t="s">
        <v>48</v>
      </c>
      <c r="N4" s="183" t="s">
        <v>466</v>
      </c>
      <c r="O4" s="160" t="s">
        <v>467</v>
      </c>
      <c r="P4" s="184" t="s">
        <v>468</v>
      </c>
      <c r="Q4" s="160" t="s">
        <v>469</v>
      </c>
      <c r="R4" s="160" t="s">
        <v>470</v>
      </c>
      <c r="S4" s="184" t="s">
        <v>471</v>
      </c>
      <c r="T4" s="83" t="s">
        <v>48</v>
      </c>
      <c r="U4" s="183" t="s">
        <v>466</v>
      </c>
      <c r="V4" s="160" t="s">
        <v>467</v>
      </c>
      <c r="W4" s="184" t="s">
        <v>468</v>
      </c>
      <c r="X4" s="160" t="s">
        <v>469</v>
      </c>
      <c r="Y4" s="160" t="s">
        <v>470</v>
      </c>
      <c r="Z4" s="160" t="s">
        <v>471</v>
      </c>
      <c r="AA4" s="83" t="s">
        <v>48</v>
      </c>
      <c r="AB4" s="183" t="s">
        <v>466</v>
      </c>
      <c r="AC4" s="160" t="s">
        <v>467</v>
      </c>
      <c r="AD4" s="184" t="s">
        <v>468</v>
      </c>
      <c r="AE4" s="160" t="s">
        <v>469</v>
      </c>
      <c r="AF4" s="160" t="s">
        <v>470</v>
      </c>
      <c r="AG4" s="160" t="s">
        <v>471</v>
      </c>
      <c r="AH4" s="83" t="s">
        <v>48</v>
      </c>
      <c r="AI4" s="183" t="s">
        <v>466</v>
      </c>
      <c r="AJ4" s="160" t="s">
        <v>467</v>
      </c>
      <c r="AK4" s="184" t="s">
        <v>468</v>
      </c>
      <c r="AL4" s="160" t="s">
        <v>469</v>
      </c>
      <c r="AM4" s="160" t="s">
        <v>470</v>
      </c>
      <c r="AN4" s="160" t="s">
        <v>471</v>
      </c>
      <c r="AO4" s="83" t="s">
        <v>48</v>
      </c>
      <c r="AP4" s="183" t="s">
        <v>466</v>
      </c>
      <c r="AQ4" s="160" t="s">
        <v>467</v>
      </c>
      <c r="AR4" s="184" t="s">
        <v>468</v>
      </c>
      <c r="AS4" s="160" t="s">
        <v>469</v>
      </c>
      <c r="AT4" s="160" t="s">
        <v>470</v>
      </c>
      <c r="AU4" s="160" t="s">
        <v>471</v>
      </c>
      <c r="AV4" s="83" t="s">
        <v>48</v>
      </c>
      <c r="AW4" s="183" t="s">
        <v>466</v>
      </c>
      <c r="AX4" s="160" t="s">
        <v>467</v>
      </c>
      <c r="AY4" s="184" t="s">
        <v>468</v>
      </c>
      <c r="AZ4" s="160" t="s">
        <v>469</v>
      </c>
      <c r="BA4" s="160" t="s">
        <v>470</v>
      </c>
      <c r="BB4" s="160" t="s">
        <v>471</v>
      </c>
      <c r="BC4" s="83" t="s">
        <v>48</v>
      </c>
      <c r="BD4" s="183" t="s">
        <v>466</v>
      </c>
      <c r="BE4" s="160" t="s">
        <v>467</v>
      </c>
      <c r="BF4" s="184" t="s">
        <v>468</v>
      </c>
      <c r="BG4" s="160" t="s">
        <v>469</v>
      </c>
      <c r="BH4" s="160" t="s">
        <v>470</v>
      </c>
      <c r="BI4" s="160" t="s">
        <v>471</v>
      </c>
      <c r="BJ4" s="83" t="s">
        <v>48</v>
      </c>
      <c r="BK4" s="183" t="s">
        <v>466</v>
      </c>
      <c r="BL4" s="160" t="s">
        <v>467</v>
      </c>
      <c r="BM4" s="184" t="s">
        <v>468</v>
      </c>
      <c r="BN4" s="160" t="s">
        <v>469</v>
      </c>
      <c r="BO4" s="160" t="s">
        <v>470</v>
      </c>
      <c r="BP4" s="184" t="s">
        <v>471</v>
      </c>
      <c r="BQ4" s="83" t="s">
        <v>48</v>
      </c>
      <c r="BR4" s="183" t="s">
        <v>466</v>
      </c>
      <c r="BS4" s="160" t="s">
        <v>467</v>
      </c>
      <c r="BT4" s="184" t="s">
        <v>468</v>
      </c>
      <c r="BU4" s="160" t="s">
        <v>469</v>
      </c>
      <c r="BV4" s="160" t="s">
        <v>470</v>
      </c>
      <c r="BW4" s="160" t="s">
        <v>471</v>
      </c>
      <c r="BX4" s="83" t="s">
        <v>48</v>
      </c>
      <c r="BY4" s="183" t="s">
        <v>466</v>
      </c>
      <c r="BZ4" s="160" t="s">
        <v>467</v>
      </c>
      <c r="CA4" s="184" t="s">
        <v>468</v>
      </c>
      <c r="CB4" s="160" t="s">
        <v>469</v>
      </c>
      <c r="CC4" s="160" t="s">
        <v>470</v>
      </c>
      <c r="CD4" s="160" t="s">
        <v>471</v>
      </c>
      <c r="CE4" s="83" t="s">
        <v>48</v>
      </c>
      <c r="CF4" s="183" t="s">
        <v>466</v>
      </c>
      <c r="CG4" s="160" t="s">
        <v>467</v>
      </c>
      <c r="CH4" s="184" t="s">
        <v>468</v>
      </c>
      <c r="CI4" s="160" t="s">
        <v>469</v>
      </c>
      <c r="CJ4" s="160" t="s">
        <v>470</v>
      </c>
      <c r="CK4" s="160" t="s">
        <v>471</v>
      </c>
      <c r="CL4" s="83" t="s">
        <v>48</v>
      </c>
      <c r="CM4" s="183" t="s">
        <v>466</v>
      </c>
      <c r="CN4" s="160" t="s">
        <v>467</v>
      </c>
      <c r="CO4" s="184" t="s">
        <v>468</v>
      </c>
      <c r="CP4" s="160" t="s">
        <v>469</v>
      </c>
      <c r="CQ4" s="160" t="s">
        <v>470</v>
      </c>
      <c r="CR4" s="160" t="s">
        <v>471</v>
      </c>
      <c r="CS4" s="161" t="s">
        <v>48</v>
      </c>
      <c r="CT4" s="183" t="s">
        <v>466</v>
      </c>
      <c r="CU4" s="160" t="s">
        <v>467</v>
      </c>
      <c r="CV4" s="160" t="s">
        <v>468</v>
      </c>
      <c r="CW4" s="160" t="s">
        <v>469</v>
      </c>
      <c r="CX4" s="160" t="s">
        <v>470</v>
      </c>
      <c r="CY4" s="160" t="s">
        <v>471</v>
      </c>
      <c r="CZ4" s="487" t="s">
        <v>48</v>
      </c>
      <c r="DA4" s="280"/>
      <c r="DB4" s="833" t="s">
        <v>839</v>
      </c>
      <c r="DC4" s="427" t="s">
        <v>14</v>
      </c>
    </row>
    <row r="5" spans="2:107" ht="13.9" customHeight="1" thickBot="1" x14ac:dyDescent="0.25">
      <c r="D5" s="656"/>
      <c r="E5" s="656"/>
      <c r="F5" s="656"/>
      <c r="G5" s="656"/>
      <c r="H5" s="656"/>
      <c r="I5" s="656"/>
      <c r="J5" s="656"/>
      <c r="K5" s="656"/>
      <c r="L5" s="656"/>
      <c r="M5" s="658"/>
      <c r="N5" s="656"/>
      <c r="O5" s="656"/>
      <c r="P5" s="656"/>
      <c r="Q5" s="656"/>
      <c r="R5" s="656"/>
      <c r="S5" s="656"/>
      <c r="T5" s="658"/>
      <c r="U5" s="656"/>
      <c r="V5" s="656"/>
      <c r="W5" s="656"/>
      <c r="X5" s="656"/>
      <c r="Y5" s="656"/>
      <c r="Z5" s="656"/>
      <c r="AA5" s="658"/>
      <c r="AB5" s="656"/>
      <c r="AC5" s="656"/>
      <c r="AD5" s="656"/>
      <c r="AE5" s="656"/>
      <c r="AF5" s="656"/>
      <c r="AG5" s="656"/>
      <c r="AH5" s="658"/>
      <c r="AI5" s="656"/>
      <c r="AJ5" s="656"/>
      <c r="AK5" s="656"/>
      <c r="AL5" s="656"/>
      <c r="AM5" s="656"/>
      <c r="AN5" s="656"/>
      <c r="AO5" s="658"/>
      <c r="AP5" s="656"/>
      <c r="AQ5" s="656"/>
      <c r="AR5" s="656"/>
      <c r="AS5" s="656"/>
      <c r="AT5" s="656"/>
      <c r="AU5" s="656"/>
      <c r="AV5" s="658"/>
      <c r="AW5" s="280"/>
      <c r="AX5" s="280"/>
      <c r="AY5" s="280"/>
      <c r="AZ5" s="280"/>
      <c r="BA5" s="280"/>
      <c r="BB5" s="280"/>
      <c r="BC5" s="658"/>
      <c r="BD5" s="280"/>
      <c r="BE5" s="280"/>
      <c r="BF5" s="280"/>
      <c r="BG5" s="280"/>
      <c r="BH5" s="280"/>
      <c r="BI5" s="280"/>
      <c r="BJ5" s="658"/>
      <c r="BK5" s="280"/>
      <c r="BL5" s="280"/>
      <c r="BM5" s="280"/>
      <c r="BN5" s="280"/>
      <c r="BO5" s="280"/>
      <c r="BP5" s="280"/>
      <c r="BQ5" s="658"/>
      <c r="BR5" s="280"/>
      <c r="BS5" s="280"/>
      <c r="BT5" s="280"/>
      <c r="BU5" s="280"/>
      <c r="BV5" s="280"/>
      <c r="BW5" s="280"/>
      <c r="BX5" s="658"/>
      <c r="BY5" s="280"/>
      <c r="BZ5" s="280"/>
      <c r="CA5" s="280"/>
      <c r="CB5" s="280"/>
      <c r="CC5" s="280"/>
      <c r="CD5" s="280"/>
      <c r="CE5" s="658"/>
      <c r="CF5" s="280"/>
      <c r="CG5" s="280"/>
      <c r="CH5" s="280"/>
      <c r="CI5" s="280"/>
      <c r="CJ5" s="280"/>
      <c r="CK5" s="280"/>
      <c r="CL5" s="658"/>
      <c r="CM5" s="280"/>
      <c r="CN5" s="280"/>
      <c r="CO5" s="280"/>
      <c r="CP5" s="280"/>
      <c r="CQ5" s="280"/>
      <c r="CR5" s="280"/>
      <c r="CS5" s="280"/>
      <c r="CT5" s="280"/>
      <c r="CU5" s="280"/>
      <c r="CV5" s="280"/>
      <c r="CW5" s="280"/>
      <c r="CX5" s="280"/>
      <c r="CY5" s="280"/>
      <c r="CZ5" s="280"/>
      <c r="DA5" s="280"/>
      <c r="DB5" s="276"/>
      <c r="DC5" s="276"/>
    </row>
    <row r="6" spans="2:107" s="914" customFormat="1" ht="13.9" customHeight="1" thickBot="1" x14ac:dyDescent="0.3">
      <c r="B6" s="1962" t="s">
        <v>327</v>
      </c>
      <c r="C6" s="1963"/>
      <c r="D6" s="1963"/>
      <c r="E6" s="1963"/>
      <c r="F6" s="1964"/>
      <c r="G6" s="1959" t="s">
        <v>838</v>
      </c>
      <c r="H6" s="1960"/>
      <c r="I6" s="1960"/>
      <c r="J6" s="1960"/>
      <c r="K6" s="1960"/>
      <c r="L6" s="1960"/>
      <c r="M6" s="1961"/>
      <c r="N6" s="1959" t="s">
        <v>838</v>
      </c>
      <c r="O6" s="1960"/>
      <c r="P6" s="1960"/>
      <c r="Q6" s="1960"/>
      <c r="R6" s="1960"/>
      <c r="S6" s="1960"/>
      <c r="T6" s="1961"/>
      <c r="U6" s="1959" t="s">
        <v>838</v>
      </c>
      <c r="V6" s="1960"/>
      <c r="W6" s="1960"/>
      <c r="X6" s="1960"/>
      <c r="Y6" s="1960"/>
      <c r="Z6" s="1960"/>
      <c r="AA6" s="1961"/>
      <c r="AB6" s="1959" t="s">
        <v>838</v>
      </c>
      <c r="AC6" s="1960"/>
      <c r="AD6" s="1960"/>
      <c r="AE6" s="1960"/>
      <c r="AF6" s="1960"/>
      <c r="AG6" s="1960"/>
      <c r="AH6" s="1961"/>
      <c r="AI6" s="1959" t="s">
        <v>838</v>
      </c>
      <c r="AJ6" s="1960"/>
      <c r="AK6" s="1960"/>
      <c r="AL6" s="1960"/>
      <c r="AM6" s="1960"/>
      <c r="AN6" s="1960"/>
      <c r="AO6" s="1961"/>
      <c r="AP6" s="1959" t="s">
        <v>838</v>
      </c>
      <c r="AQ6" s="1960"/>
      <c r="AR6" s="1960"/>
      <c r="AS6" s="1960"/>
      <c r="AT6" s="1960"/>
      <c r="AU6" s="1960"/>
      <c r="AV6" s="1961"/>
      <c r="AW6" s="1959" t="s">
        <v>838</v>
      </c>
      <c r="AX6" s="1960"/>
      <c r="AY6" s="1960"/>
      <c r="AZ6" s="1960"/>
      <c r="BA6" s="1960"/>
      <c r="BB6" s="1960"/>
      <c r="BC6" s="1961"/>
      <c r="BD6" s="1959" t="s">
        <v>838</v>
      </c>
      <c r="BE6" s="1960"/>
      <c r="BF6" s="1960"/>
      <c r="BG6" s="1960"/>
      <c r="BH6" s="1960"/>
      <c r="BI6" s="1960"/>
      <c r="BJ6" s="1961"/>
      <c r="BK6" s="1959" t="s">
        <v>838</v>
      </c>
      <c r="BL6" s="1960"/>
      <c r="BM6" s="1960"/>
      <c r="BN6" s="1960"/>
      <c r="BO6" s="1960"/>
      <c r="BP6" s="1960"/>
      <c r="BQ6" s="1961"/>
      <c r="BR6" s="1959" t="s">
        <v>995</v>
      </c>
      <c r="BS6" s="1960"/>
      <c r="BT6" s="1960"/>
      <c r="BU6" s="1960"/>
      <c r="BV6" s="1960"/>
      <c r="BW6" s="1960"/>
      <c r="BX6" s="1961"/>
      <c r="BY6" s="1959" t="s">
        <v>995</v>
      </c>
      <c r="BZ6" s="1960"/>
      <c r="CA6" s="1960"/>
      <c r="CB6" s="1960"/>
      <c r="CC6" s="1960"/>
      <c r="CD6" s="1960"/>
      <c r="CE6" s="1961"/>
      <c r="CF6" s="1959" t="s">
        <v>995</v>
      </c>
      <c r="CG6" s="1960"/>
      <c r="CH6" s="1960"/>
      <c r="CI6" s="1960"/>
      <c r="CJ6" s="1960"/>
      <c r="CK6" s="1960"/>
      <c r="CL6" s="1961"/>
      <c r="CM6" s="1959" t="s">
        <v>995</v>
      </c>
      <c r="CN6" s="1960"/>
      <c r="CO6" s="1960"/>
      <c r="CP6" s="1960"/>
      <c r="CQ6" s="1960"/>
      <c r="CR6" s="1960"/>
      <c r="CS6" s="1961"/>
      <c r="CT6" s="1959" t="s">
        <v>995</v>
      </c>
      <c r="CU6" s="1960"/>
      <c r="CV6" s="1960"/>
      <c r="CW6" s="1960"/>
      <c r="CX6" s="1960"/>
      <c r="CY6" s="1960"/>
      <c r="CZ6" s="1961"/>
      <c r="DA6" s="280"/>
      <c r="DB6" s="276"/>
      <c r="DC6" s="276"/>
    </row>
    <row r="7" spans="2:107" s="914" customFormat="1" ht="13.9" customHeight="1" thickBot="1" x14ac:dyDescent="0.25">
      <c r="D7" s="656"/>
      <c r="E7" s="656"/>
      <c r="F7" s="656"/>
      <c r="G7" s="656"/>
      <c r="H7" s="656"/>
      <c r="I7" s="656"/>
      <c r="J7" s="656"/>
      <c r="K7" s="656"/>
      <c r="L7" s="656"/>
      <c r="M7" s="280"/>
      <c r="N7" s="656"/>
      <c r="O7" s="656"/>
      <c r="P7" s="656"/>
      <c r="Q7" s="656"/>
      <c r="R7" s="656"/>
      <c r="S7" s="656"/>
      <c r="T7" s="280"/>
      <c r="U7" s="656"/>
      <c r="V7" s="656"/>
      <c r="W7" s="656"/>
      <c r="X7" s="656"/>
      <c r="Y7" s="656"/>
      <c r="Z7" s="656"/>
      <c r="AA7" s="280"/>
      <c r="AB7" s="656"/>
      <c r="AC7" s="656"/>
      <c r="AD7" s="656"/>
      <c r="AE7" s="656"/>
      <c r="AF7" s="656"/>
      <c r="AG7" s="656"/>
      <c r="AH7" s="280"/>
      <c r="AI7" s="656"/>
      <c r="AJ7" s="656"/>
      <c r="AK7" s="656"/>
      <c r="AL7" s="656"/>
      <c r="AM7" s="656"/>
      <c r="AN7" s="656"/>
      <c r="AO7" s="280"/>
      <c r="AP7" s="656"/>
      <c r="AQ7" s="656"/>
      <c r="AR7" s="656"/>
      <c r="AS7" s="656"/>
      <c r="AT7" s="656"/>
      <c r="AU7" s="656"/>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76"/>
      <c r="DC7" s="276"/>
    </row>
    <row r="8" spans="2:107" ht="15" thickBot="1" x14ac:dyDescent="0.25">
      <c r="B8" s="1957" t="s">
        <v>472</v>
      </c>
      <c r="C8" s="1958"/>
      <c r="D8" s="656"/>
      <c r="E8" s="656"/>
      <c r="F8" s="656"/>
      <c r="G8" s="656"/>
      <c r="H8" s="656"/>
      <c r="I8" s="656"/>
      <c r="J8" s="656"/>
      <c r="K8" s="656"/>
      <c r="L8" s="656"/>
      <c r="M8" s="280"/>
      <c r="N8" s="656"/>
      <c r="O8" s="656"/>
      <c r="P8" s="656"/>
      <c r="Q8" s="656"/>
      <c r="R8" s="656"/>
      <c r="S8" s="656"/>
      <c r="T8" s="280"/>
      <c r="U8" s="656"/>
      <c r="V8" s="656"/>
      <c r="W8" s="656"/>
      <c r="X8" s="656"/>
      <c r="Y8" s="656"/>
      <c r="Z8" s="656"/>
      <c r="AA8" s="280"/>
      <c r="AB8" s="656"/>
      <c r="AC8" s="656"/>
      <c r="AD8" s="656"/>
      <c r="AE8" s="656"/>
      <c r="AF8" s="656"/>
      <c r="AG8" s="656"/>
      <c r="AH8" s="280"/>
      <c r="AI8" s="656"/>
      <c r="AJ8" s="656"/>
      <c r="AK8" s="656"/>
      <c r="AL8" s="656"/>
      <c r="AM8" s="656"/>
      <c r="AN8" s="656"/>
      <c r="AO8" s="280"/>
      <c r="AP8" s="656"/>
      <c r="AQ8" s="656"/>
      <c r="AR8" s="656"/>
      <c r="AS8" s="656"/>
      <c r="AT8" s="656"/>
      <c r="AU8" s="656"/>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row>
    <row r="9" spans="2:107" ht="15.75" thickBot="1" x14ac:dyDescent="0.3">
      <c r="B9" s="243" t="s">
        <v>15</v>
      </c>
      <c r="C9" s="244" t="s">
        <v>473</v>
      </c>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76"/>
      <c r="DC9" s="276"/>
    </row>
    <row r="10" spans="2:107" x14ac:dyDescent="0.2">
      <c r="B10" s="660">
        <v>1</v>
      </c>
      <c r="C10" s="661" t="s">
        <v>50</v>
      </c>
      <c r="D10" s="330"/>
      <c r="E10" s="331" t="s">
        <v>16</v>
      </c>
      <c r="F10" s="332">
        <v>3</v>
      </c>
      <c r="G10" s="670"/>
      <c r="H10" s="249"/>
      <c r="I10" s="249"/>
      <c r="J10" s="249"/>
      <c r="K10" s="249"/>
      <c r="L10" s="249"/>
      <c r="M10" s="250">
        <f>SUM(G10:J10)</f>
        <v>0</v>
      </c>
      <c r="N10" s="670"/>
      <c r="O10" s="249"/>
      <c r="P10" s="249"/>
      <c r="Q10" s="249"/>
      <c r="R10" s="249"/>
      <c r="S10" s="249"/>
      <c r="T10" s="250">
        <f>SUM(N10:Q10)</f>
        <v>0</v>
      </c>
      <c r="U10" s="670"/>
      <c r="V10" s="249"/>
      <c r="W10" s="249"/>
      <c r="X10" s="249"/>
      <c r="Y10" s="249"/>
      <c r="Z10" s="249"/>
      <c r="AA10" s="250">
        <f>SUM(U10:X10)</f>
        <v>0</v>
      </c>
      <c r="AB10" s="670"/>
      <c r="AC10" s="249"/>
      <c r="AD10" s="249"/>
      <c r="AE10" s="249"/>
      <c r="AF10" s="249"/>
      <c r="AG10" s="249"/>
      <c r="AH10" s="250">
        <f>SUM(AB10:AE10)</f>
        <v>0</v>
      </c>
      <c r="AI10" s="670"/>
      <c r="AJ10" s="249"/>
      <c r="AK10" s="249"/>
      <c r="AL10" s="249"/>
      <c r="AM10" s="249"/>
      <c r="AN10" s="249"/>
      <c r="AO10" s="250">
        <f>SUM(AI10:AL10)</f>
        <v>0</v>
      </c>
      <c r="AP10" s="670"/>
      <c r="AQ10" s="249"/>
      <c r="AR10" s="249"/>
      <c r="AS10" s="249"/>
      <c r="AT10" s="249"/>
      <c r="AU10" s="249"/>
      <c r="AV10" s="250">
        <f>SUM(AP10:AS10)</f>
        <v>0</v>
      </c>
      <c r="AW10" s="670"/>
      <c r="AX10" s="249"/>
      <c r="AY10" s="249"/>
      <c r="AZ10" s="249"/>
      <c r="BA10" s="249"/>
      <c r="BB10" s="249"/>
      <c r="BC10" s="250">
        <f>SUM(AW10:AZ10)</f>
        <v>0</v>
      </c>
      <c r="BD10" s="670"/>
      <c r="BE10" s="249"/>
      <c r="BF10" s="249"/>
      <c r="BG10" s="249"/>
      <c r="BH10" s="249"/>
      <c r="BI10" s="249"/>
      <c r="BJ10" s="250">
        <f>SUM(BD10:BG10)</f>
        <v>0</v>
      </c>
      <c r="BK10" s="670"/>
      <c r="BL10" s="249"/>
      <c r="BM10" s="249"/>
      <c r="BN10" s="249"/>
      <c r="BO10" s="249"/>
      <c r="BP10" s="249"/>
      <c r="BQ10" s="250">
        <f>SUM(BK10:BN10)</f>
        <v>0</v>
      </c>
      <c r="BR10" s="670"/>
      <c r="BS10" s="249"/>
      <c r="BT10" s="249"/>
      <c r="BU10" s="249"/>
      <c r="BV10" s="249"/>
      <c r="BW10" s="249"/>
      <c r="BX10" s="250">
        <f>SUM(BR10:BU10)</f>
        <v>0</v>
      </c>
      <c r="BY10" s="670"/>
      <c r="BZ10" s="249"/>
      <c r="CA10" s="249"/>
      <c r="CB10" s="249"/>
      <c r="CC10" s="249"/>
      <c r="CD10" s="249"/>
      <c r="CE10" s="250">
        <f>SUM(BY10:CB10)</f>
        <v>0</v>
      </c>
      <c r="CF10" s="670"/>
      <c r="CG10" s="249"/>
      <c r="CH10" s="249"/>
      <c r="CI10" s="249"/>
      <c r="CJ10" s="249"/>
      <c r="CK10" s="249"/>
      <c r="CL10" s="250">
        <f>SUM(CF10:CI10)</f>
        <v>0</v>
      </c>
      <c r="CM10" s="670"/>
      <c r="CN10" s="249"/>
      <c r="CO10" s="249"/>
      <c r="CP10" s="249"/>
      <c r="CQ10" s="249"/>
      <c r="CR10" s="249"/>
      <c r="CS10" s="250">
        <f>SUM(CM10:CP10)</f>
        <v>0</v>
      </c>
      <c r="CT10" s="670"/>
      <c r="CU10" s="249"/>
      <c r="CV10" s="249"/>
      <c r="CW10" s="249"/>
      <c r="CX10" s="249"/>
      <c r="CY10" s="249"/>
      <c r="CZ10" s="250">
        <f>SUM(CT10:CW10)</f>
        <v>0</v>
      </c>
      <c r="DA10" s="280"/>
      <c r="DB10" s="968"/>
      <c r="DC10" s="969"/>
    </row>
    <row r="11" spans="2:107" x14ac:dyDescent="0.2">
      <c r="B11" s="662">
        <v>2</v>
      </c>
      <c r="C11" s="663" t="s">
        <v>474</v>
      </c>
      <c r="D11" s="335"/>
      <c r="E11" s="336" t="s">
        <v>16</v>
      </c>
      <c r="F11" s="337">
        <v>3</v>
      </c>
      <c r="G11" s="488"/>
      <c r="H11" s="256"/>
      <c r="I11" s="256"/>
      <c r="J11" s="256"/>
      <c r="K11" s="256"/>
      <c r="L11" s="256"/>
      <c r="M11" s="257">
        <f>SUM(G11:J11)</f>
        <v>0</v>
      </c>
      <c r="N11" s="488"/>
      <c r="O11" s="256"/>
      <c r="P11" s="256"/>
      <c r="Q11" s="256"/>
      <c r="R11" s="256"/>
      <c r="S11" s="256"/>
      <c r="T11" s="257">
        <f>SUM(N11:Q11)</f>
        <v>0</v>
      </c>
      <c r="U11" s="488"/>
      <c r="V11" s="256"/>
      <c r="W11" s="256"/>
      <c r="X11" s="256"/>
      <c r="Y11" s="256"/>
      <c r="Z11" s="256"/>
      <c r="AA11" s="257">
        <f>SUM(U11:X11)</f>
        <v>0</v>
      </c>
      <c r="AB11" s="488"/>
      <c r="AC11" s="256"/>
      <c r="AD11" s="256"/>
      <c r="AE11" s="256"/>
      <c r="AF11" s="256"/>
      <c r="AG11" s="256"/>
      <c r="AH11" s="257">
        <f>SUM(AB11:AE11)</f>
        <v>0</v>
      </c>
      <c r="AI11" s="488"/>
      <c r="AJ11" s="256"/>
      <c r="AK11" s="256"/>
      <c r="AL11" s="256"/>
      <c r="AM11" s="256"/>
      <c r="AN11" s="256"/>
      <c r="AO11" s="257">
        <f>SUM(AI11:AL11)</f>
        <v>0</v>
      </c>
      <c r="AP11" s="488"/>
      <c r="AQ11" s="256"/>
      <c r="AR11" s="256"/>
      <c r="AS11" s="256"/>
      <c r="AT11" s="256"/>
      <c r="AU11" s="256"/>
      <c r="AV11" s="257">
        <f>SUM(AP11:AS11)</f>
        <v>0</v>
      </c>
      <c r="AW11" s="488"/>
      <c r="AX11" s="256"/>
      <c r="AY11" s="256"/>
      <c r="AZ11" s="256"/>
      <c r="BA11" s="256"/>
      <c r="BB11" s="256"/>
      <c r="BC11" s="257">
        <f>SUM(AW11:AZ11)</f>
        <v>0</v>
      </c>
      <c r="BD11" s="488"/>
      <c r="BE11" s="256"/>
      <c r="BF11" s="256"/>
      <c r="BG11" s="256"/>
      <c r="BH11" s="256"/>
      <c r="BI11" s="256"/>
      <c r="BJ11" s="257">
        <f>SUM(BD11:BG11)</f>
        <v>0</v>
      </c>
      <c r="BK11" s="488"/>
      <c r="BL11" s="256"/>
      <c r="BM11" s="256"/>
      <c r="BN11" s="256"/>
      <c r="BO11" s="256"/>
      <c r="BP11" s="256"/>
      <c r="BQ11" s="257">
        <f>SUM(BK11:BN11)</f>
        <v>0</v>
      </c>
      <c r="BR11" s="488"/>
      <c r="BS11" s="256"/>
      <c r="BT11" s="256"/>
      <c r="BU11" s="256"/>
      <c r="BV11" s="256"/>
      <c r="BW11" s="256"/>
      <c r="BX11" s="257">
        <f>SUM(BR11:BU11)</f>
        <v>0</v>
      </c>
      <c r="BY11" s="488"/>
      <c r="BZ11" s="256"/>
      <c r="CA11" s="256"/>
      <c r="CB11" s="256"/>
      <c r="CC11" s="256"/>
      <c r="CD11" s="256"/>
      <c r="CE11" s="257">
        <f>SUM(BY11:CB11)</f>
        <v>0</v>
      </c>
      <c r="CF11" s="488"/>
      <c r="CG11" s="256"/>
      <c r="CH11" s="256"/>
      <c r="CI11" s="256"/>
      <c r="CJ11" s="256"/>
      <c r="CK11" s="256"/>
      <c r="CL11" s="257">
        <f>SUM(CF11:CI11)</f>
        <v>0</v>
      </c>
      <c r="CM11" s="488"/>
      <c r="CN11" s="256"/>
      <c r="CO11" s="256"/>
      <c r="CP11" s="256"/>
      <c r="CQ11" s="256"/>
      <c r="CR11" s="256"/>
      <c r="CS11" s="257">
        <f>SUM(CM11:CP11)</f>
        <v>0</v>
      </c>
      <c r="CT11" s="488"/>
      <c r="CU11" s="256"/>
      <c r="CV11" s="256"/>
      <c r="CW11" s="256"/>
      <c r="CX11" s="256"/>
      <c r="CY11" s="256"/>
      <c r="CZ11" s="257">
        <f>SUM(CT11:CW11)</f>
        <v>0</v>
      </c>
      <c r="DA11" s="280"/>
      <c r="DB11" s="943"/>
      <c r="DC11" s="944"/>
    </row>
    <row r="12" spans="2:107" x14ac:dyDescent="0.2">
      <c r="B12" s="662">
        <v>3</v>
      </c>
      <c r="C12" s="663" t="s">
        <v>55</v>
      </c>
      <c r="D12" s="335"/>
      <c r="E12" s="336" t="s">
        <v>16</v>
      </c>
      <c r="F12" s="337">
        <v>3</v>
      </c>
      <c r="G12" s="488"/>
      <c r="H12" s="256"/>
      <c r="I12" s="256"/>
      <c r="J12" s="256"/>
      <c r="K12" s="256"/>
      <c r="L12" s="256"/>
      <c r="M12" s="257">
        <f t="shared" ref="M12:M17" si="0">SUM(G12:J12)</f>
        <v>0</v>
      </c>
      <c r="N12" s="488"/>
      <c r="O12" s="256"/>
      <c r="P12" s="256"/>
      <c r="Q12" s="256"/>
      <c r="R12" s="256"/>
      <c r="S12" s="256"/>
      <c r="T12" s="257">
        <f t="shared" ref="T12:T17" si="1">SUM(N12:Q12)</f>
        <v>0</v>
      </c>
      <c r="U12" s="488"/>
      <c r="V12" s="256"/>
      <c r="W12" s="256"/>
      <c r="X12" s="256"/>
      <c r="Y12" s="256"/>
      <c r="Z12" s="256"/>
      <c r="AA12" s="257">
        <f t="shared" ref="AA12:AA17" si="2">SUM(U12:X12)</f>
        <v>0</v>
      </c>
      <c r="AB12" s="488"/>
      <c r="AC12" s="256"/>
      <c r="AD12" s="256"/>
      <c r="AE12" s="256"/>
      <c r="AF12" s="256"/>
      <c r="AG12" s="256"/>
      <c r="AH12" s="257">
        <f t="shared" ref="AH12:AH17" si="3">SUM(AB12:AE12)</f>
        <v>0</v>
      </c>
      <c r="AI12" s="488"/>
      <c r="AJ12" s="256"/>
      <c r="AK12" s="256"/>
      <c r="AL12" s="256"/>
      <c r="AM12" s="256"/>
      <c r="AN12" s="256"/>
      <c r="AO12" s="257">
        <f t="shared" ref="AO12:AO17" si="4">SUM(AI12:AL12)</f>
        <v>0</v>
      </c>
      <c r="AP12" s="488"/>
      <c r="AQ12" s="256"/>
      <c r="AR12" s="256"/>
      <c r="AS12" s="256"/>
      <c r="AT12" s="256"/>
      <c r="AU12" s="256"/>
      <c r="AV12" s="257">
        <f t="shared" ref="AV12:AV17" si="5">SUM(AP12:AS12)</f>
        <v>0</v>
      </c>
      <c r="AW12" s="488"/>
      <c r="AX12" s="256"/>
      <c r="AY12" s="256"/>
      <c r="AZ12" s="256"/>
      <c r="BA12" s="256"/>
      <c r="BB12" s="256"/>
      <c r="BC12" s="257">
        <f t="shared" ref="BC12:BC17" si="6">SUM(AW12:AZ12)</f>
        <v>0</v>
      </c>
      <c r="BD12" s="488"/>
      <c r="BE12" s="256"/>
      <c r="BF12" s="256"/>
      <c r="BG12" s="256"/>
      <c r="BH12" s="256"/>
      <c r="BI12" s="256"/>
      <c r="BJ12" s="257">
        <f t="shared" ref="BJ12:BJ17" si="7">SUM(BD12:BG12)</f>
        <v>0</v>
      </c>
      <c r="BK12" s="488"/>
      <c r="BL12" s="256"/>
      <c r="BM12" s="256"/>
      <c r="BN12" s="256"/>
      <c r="BO12" s="256"/>
      <c r="BP12" s="256"/>
      <c r="BQ12" s="257">
        <f t="shared" ref="BQ12:BQ17" si="8">SUM(BK12:BN12)</f>
        <v>0</v>
      </c>
      <c r="BR12" s="488"/>
      <c r="BS12" s="256"/>
      <c r="BT12" s="256"/>
      <c r="BU12" s="256"/>
      <c r="BV12" s="256"/>
      <c r="BW12" s="256"/>
      <c r="BX12" s="257">
        <f t="shared" ref="BX12:BX17" si="9">SUM(BR12:BU12)</f>
        <v>0</v>
      </c>
      <c r="BY12" s="488"/>
      <c r="BZ12" s="256"/>
      <c r="CA12" s="256"/>
      <c r="CB12" s="256"/>
      <c r="CC12" s="256"/>
      <c r="CD12" s="256"/>
      <c r="CE12" s="257">
        <f t="shared" ref="CE12:CE17" si="10">SUM(BY12:CB12)</f>
        <v>0</v>
      </c>
      <c r="CF12" s="488"/>
      <c r="CG12" s="256"/>
      <c r="CH12" s="256"/>
      <c r="CI12" s="256"/>
      <c r="CJ12" s="256"/>
      <c r="CK12" s="256"/>
      <c r="CL12" s="257">
        <f t="shared" ref="CL12:CL17" si="11">SUM(CF12:CI12)</f>
        <v>0</v>
      </c>
      <c r="CM12" s="488"/>
      <c r="CN12" s="256"/>
      <c r="CO12" s="256"/>
      <c r="CP12" s="256"/>
      <c r="CQ12" s="256"/>
      <c r="CR12" s="256"/>
      <c r="CS12" s="257">
        <f t="shared" ref="CS12:CS17" si="12">SUM(CM12:CP12)</f>
        <v>0</v>
      </c>
      <c r="CT12" s="488"/>
      <c r="CU12" s="256"/>
      <c r="CV12" s="256"/>
      <c r="CW12" s="256"/>
      <c r="CX12" s="256"/>
      <c r="CY12" s="256"/>
      <c r="CZ12" s="257">
        <f t="shared" ref="CZ12:CZ17" si="13">SUM(CT12:CW12)</f>
        <v>0</v>
      </c>
      <c r="DA12" s="280"/>
      <c r="DB12" s="943"/>
      <c r="DC12" s="944"/>
    </row>
    <row r="13" spans="2:107" x14ac:dyDescent="0.2">
      <c r="B13" s="662">
        <v>4</v>
      </c>
      <c r="C13" s="663" t="s">
        <v>475</v>
      </c>
      <c r="D13" s="335"/>
      <c r="E13" s="336" t="s">
        <v>16</v>
      </c>
      <c r="F13" s="337">
        <v>3</v>
      </c>
      <c r="G13" s="488"/>
      <c r="H13" s="256"/>
      <c r="I13" s="256"/>
      <c r="J13" s="256"/>
      <c r="K13" s="256"/>
      <c r="L13" s="256"/>
      <c r="M13" s="257">
        <f t="shared" si="0"/>
        <v>0</v>
      </c>
      <c r="N13" s="488"/>
      <c r="O13" s="256"/>
      <c r="P13" s="256"/>
      <c r="Q13" s="256"/>
      <c r="R13" s="256"/>
      <c r="S13" s="256"/>
      <c r="T13" s="257">
        <f t="shared" si="1"/>
        <v>0</v>
      </c>
      <c r="U13" s="488"/>
      <c r="V13" s="256"/>
      <c r="W13" s="256"/>
      <c r="X13" s="256"/>
      <c r="Y13" s="256"/>
      <c r="Z13" s="256"/>
      <c r="AA13" s="257">
        <f t="shared" si="2"/>
        <v>0</v>
      </c>
      <c r="AB13" s="488"/>
      <c r="AC13" s="256"/>
      <c r="AD13" s="256"/>
      <c r="AE13" s="256"/>
      <c r="AF13" s="256"/>
      <c r="AG13" s="256"/>
      <c r="AH13" s="257">
        <f t="shared" si="3"/>
        <v>0</v>
      </c>
      <c r="AI13" s="488"/>
      <c r="AJ13" s="256"/>
      <c r="AK13" s="256"/>
      <c r="AL13" s="256"/>
      <c r="AM13" s="256"/>
      <c r="AN13" s="256"/>
      <c r="AO13" s="257">
        <f t="shared" si="4"/>
        <v>0</v>
      </c>
      <c r="AP13" s="488"/>
      <c r="AQ13" s="256"/>
      <c r="AR13" s="256"/>
      <c r="AS13" s="256"/>
      <c r="AT13" s="256"/>
      <c r="AU13" s="256"/>
      <c r="AV13" s="257">
        <f t="shared" si="5"/>
        <v>0</v>
      </c>
      <c r="AW13" s="488"/>
      <c r="AX13" s="256"/>
      <c r="AY13" s="256"/>
      <c r="AZ13" s="256"/>
      <c r="BA13" s="256"/>
      <c r="BB13" s="256"/>
      <c r="BC13" s="257">
        <f t="shared" si="6"/>
        <v>0</v>
      </c>
      <c r="BD13" s="488"/>
      <c r="BE13" s="256"/>
      <c r="BF13" s="256"/>
      <c r="BG13" s="256"/>
      <c r="BH13" s="256"/>
      <c r="BI13" s="256"/>
      <c r="BJ13" s="257">
        <f t="shared" si="7"/>
        <v>0</v>
      </c>
      <c r="BK13" s="488"/>
      <c r="BL13" s="256"/>
      <c r="BM13" s="256"/>
      <c r="BN13" s="256"/>
      <c r="BO13" s="256"/>
      <c r="BP13" s="256"/>
      <c r="BQ13" s="257">
        <f t="shared" si="8"/>
        <v>0</v>
      </c>
      <c r="BR13" s="488"/>
      <c r="BS13" s="256"/>
      <c r="BT13" s="256"/>
      <c r="BU13" s="256"/>
      <c r="BV13" s="256"/>
      <c r="BW13" s="256"/>
      <c r="BX13" s="257">
        <f t="shared" si="9"/>
        <v>0</v>
      </c>
      <c r="BY13" s="488"/>
      <c r="BZ13" s="256"/>
      <c r="CA13" s="256"/>
      <c r="CB13" s="256"/>
      <c r="CC13" s="256"/>
      <c r="CD13" s="256"/>
      <c r="CE13" s="257">
        <f t="shared" si="10"/>
        <v>0</v>
      </c>
      <c r="CF13" s="488"/>
      <c r="CG13" s="256"/>
      <c r="CH13" s="256"/>
      <c r="CI13" s="256"/>
      <c r="CJ13" s="256"/>
      <c r="CK13" s="256"/>
      <c r="CL13" s="257">
        <f t="shared" si="11"/>
        <v>0</v>
      </c>
      <c r="CM13" s="488"/>
      <c r="CN13" s="256"/>
      <c r="CO13" s="256"/>
      <c r="CP13" s="256"/>
      <c r="CQ13" s="256"/>
      <c r="CR13" s="256"/>
      <c r="CS13" s="257">
        <f t="shared" si="12"/>
        <v>0</v>
      </c>
      <c r="CT13" s="488"/>
      <c r="CU13" s="256"/>
      <c r="CV13" s="256"/>
      <c r="CW13" s="256"/>
      <c r="CX13" s="256"/>
      <c r="CY13" s="256"/>
      <c r="CZ13" s="257">
        <f t="shared" si="13"/>
        <v>0</v>
      </c>
      <c r="DA13" s="280"/>
      <c r="DB13" s="943"/>
      <c r="DC13" s="944"/>
    </row>
    <row r="14" spans="2:107" x14ac:dyDescent="0.2">
      <c r="B14" s="662">
        <v>5</v>
      </c>
      <c r="C14" s="664" t="s">
        <v>476</v>
      </c>
      <c r="D14" s="335"/>
      <c r="E14" s="665" t="s">
        <v>16</v>
      </c>
      <c r="F14" s="337">
        <v>3</v>
      </c>
      <c r="G14" s="488"/>
      <c r="H14" s="256"/>
      <c r="I14" s="256"/>
      <c r="J14" s="256"/>
      <c r="K14" s="256"/>
      <c r="L14" s="256"/>
      <c r="M14" s="257">
        <f t="shared" si="0"/>
        <v>0</v>
      </c>
      <c r="N14" s="488"/>
      <c r="O14" s="256"/>
      <c r="P14" s="256"/>
      <c r="Q14" s="256"/>
      <c r="R14" s="256"/>
      <c r="S14" s="256"/>
      <c r="T14" s="257">
        <f t="shared" si="1"/>
        <v>0</v>
      </c>
      <c r="U14" s="488"/>
      <c r="V14" s="256"/>
      <c r="W14" s="256"/>
      <c r="X14" s="256"/>
      <c r="Y14" s="256"/>
      <c r="Z14" s="256"/>
      <c r="AA14" s="257">
        <f t="shared" si="2"/>
        <v>0</v>
      </c>
      <c r="AB14" s="488"/>
      <c r="AC14" s="256"/>
      <c r="AD14" s="256"/>
      <c r="AE14" s="256"/>
      <c r="AF14" s="256"/>
      <c r="AG14" s="256"/>
      <c r="AH14" s="257">
        <f t="shared" si="3"/>
        <v>0</v>
      </c>
      <c r="AI14" s="488"/>
      <c r="AJ14" s="256"/>
      <c r="AK14" s="256"/>
      <c r="AL14" s="256"/>
      <c r="AM14" s="256"/>
      <c r="AN14" s="256"/>
      <c r="AO14" s="257">
        <f t="shared" si="4"/>
        <v>0</v>
      </c>
      <c r="AP14" s="488"/>
      <c r="AQ14" s="256"/>
      <c r="AR14" s="256"/>
      <c r="AS14" s="256"/>
      <c r="AT14" s="256"/>
      <c r="AU14" s="256"/>
      <c r="AV14" s="257">
        <f t="shared" si="5"/>
        <v>0</v>
      </c>
      <c r="AW14" s="488"/>
      <c r="AX14" s="256"/>
      <c r="AY14" s="256"/>
      <c r="AZ14" s="256"/>
      <c r="BA14" s="256"/>
      <c r="BB14" s="256"/>
      <c r="BC14" s="257">
        <f t="shared" si="6"/>
        <v>0</v>
      </c>
      <c r="BD14" s="488"/>
      <c r="BE14" s="256"/>
      <c r="BF14" s="256"/>
      <c r="BG14" s="256"/>
      <c r="BH14" s="256"/>
      <c r="BI14" s="256"/>
      <c r="BJ14" s="257">
        <f t="shared" si="7"/>
        <v>0</v>
      </c>
      <c r="BK14" s="488"/>
      <c r="BL14" s="256"/>
      <c r="BM14" s="256"/>
      <c r="BN14" s="256"/>
      <c r="BO14" s="256"/>
      <c r="BP14" s="256"/>
      <c r="BQ14" s="257">
        <f t="shared" si="8"/>
        <v>0</v>
      </c>
      <c r="BR14" s="488"/>
      <c r="BS14" s="256"/>
      <c r="BT14" s="256"/>
      <c r="BU14" s="256"/>
      <c r="BV14" s="256"/>
      <c r="BW14" s="256"/>
      <c r="BX14" s="257">
        <f t="shared" si="9"/>
        <v>0</v>
      </c>
      <c r="BY14" s="488"/>
      <c r="BZ14" s="256"/>
      <c r="CA14" s="256"/>
      <c r="CB14" s="256"/>
      <c r="CC14" s="256"/>
      <c r="CD14" s="256"/>
      <c r="CE14" s="257">
        <f t="shared" si="10"/>
        <v>0</v>
      </c>
      <c r="CF14" s="488"/>
      <c r="CG14" s="256"/>
      <c r="CH14" s="256"/>
      <c r="CI14" s="256"/>
      <c r="CJ14" s="256"/>
      <c r="CK14" s="256"/>
      <c r="CL14" s="257">
        <f t="shared" si="11"/>
        <v>0</v>
      </c>
      <c r="CM14" s="488"/>
      <c r="CN14" s="256"/>
      <c r="CO14" s="256"/>
      <c r="CP14" s="256"/>
      <c r="CQ14" s="256"/>
      <c r="CR14" s="256"/>
      <c r="CS14" s="257">
        <f t="shared" si="12"/>
        <v>0</v>
      </c>
      <c r="CT14" s="488"/>
      <c r="CU14" s="256"/>
      <c r="CV14" s="256"/>
      <c r="CW14" s="256"/>
      <c r="CX14" s="256"/>
      <c r="CY14" s="256"/>
      <c r="CZ14" s="257">
        <f t="shared" si="13"/>
        <v>0</v>
      </c>
      <c r="DA14" s="280"/>
      <c r="DB14" s="943"/>
      <c r="DC14" s="944"/>
    </row>
    <row r="15" spans="2:107" x14ac:dyDescent="0.2">
      <c r="B15" s="662">
        <v>6</v>
      </c>
      <c r="C15" s="663" t="s">
        <v>477</v>
      </c>
      <c r="D15" s="335"/>
      <c r="E15" s="666" t="s">
        <v>16</v>
      </c>
      <c r="F15" s="337">
        <v>3</v>
      </c>
      <c r="G15" s="488"/>
      <c r="H15" s="256"/>
      <c r="I15" s="256"/>
      <c r="J15" s="256"/>
      <c r="K15" s="256"/>
      <c r="L15" s="256"/>
      <c r="M15" s="257">
        <f t="shared" si="0"/>
        <v>0</v>
      </c>
      <c r="N15" s="488"/>
      <c r="O15" s="256"/>
      <c r="P15" s="256"/>
      <c r="Q15" s="256"/>
      <c r="R15" s="256"/>
      <c r="S15" s="256"/>
      <c r="T15" s="257">
        <f t="shared" si="1"/>
        <v>0</v>
      </c>
      <c r="U15" s="488"/>
      <c r="V15" s="256"/>
      <c r="W15" s="256"/>
      <c r="X15" s="256"/>
      <c r="Y15" s="256"/>
      <c r="Z15" s="256"/>
      <c r="AA15" s="257">
        <f t="shared" si="2"/>
        <v>0</v>
      </c>
      <c r="AB15" s="488"/>
      <c r="AC15" s="256"/>
      <c r="AD15" s="256"/>
      <c r="AE15" s="256"/>
      <c r="AF15" s="256"/>
      <c r="AG15" s="256"/>
      <c r="AH15" s="257">
        <f t="shared" si="3"/>
        <v>0</v>
      </c>
      <c r="AI15" s="488"/>
      <c r="AJ15" s="256"/>
      <c r="AK15" s="256"/>
      <c r="AL15" s="256"/>
      <c r="AM15" s="256"/>
      <c r="AN15" s="256"/>
      <c r="AO15" s="257">
        <f t="shared" si="4"/>
        <v>0</v>
      </c>
      <c r="AP15" s="488"/>
      <c r="AQ15" s="256"/>
      <c r="AR15" s="256"/>
      <c r="AS15" s="256"/>
      <c r="AT15" s="256"/>
      <c r="AU15" s="256"/>
      <c r="AV15" s="257">
        <f t="shared" si="5"/>
        <v>0</v>
      </c>
      <c r="AW15" s="488"/>
      <c r="AX15" s="256"/>
      <c r="AY15" s="256"/>
      <c r="AZ15" s="256"/>
      <c r="BA15" s="256"/>
      <c r="BB15" s="256"/>
      <c r="BC15" s="257">
        <f t="shared" si="6"/>
        <v>0</v>
      </c>
      <c r="BD15" s="488"/>
      <c r="BE15" s="256"/>
      <c r="BF15" s="256"/>
      <c r="BG15" s="256"/>
      <c r="BH15" s="256"/>
      <c r="BI15" s="256"/>
      <c r="BJ15" s="257">
        <f t="shared" si="7"/>
        <v>0</v>
      </c>
      <c r="BK15" s="488"/>
      <c r="BL15" s="256"/>
      <c r="BM15" s="256"/>
      <c r="BN15" s="256"/>
      <c r="BO15" s="256"/>
      <c r="BP15" s="256"/>
      <c r="BQ15" s="257">
        <f t="shared" si="8"/>
        <v>0</v>
      </c>
      <c r="BR15" s="488"/>
      <c r="BS15" s="256"/>
      <c r="BT15" s="256"/>
      <c r="BU15" s="256"/>
      <c r="BV15" s="256"/>
      <c r="BW15" s="256"/>
      <c r="BX15" s="257">
        <f t="shared" si="9"/>
        <v>0</v>
      </c>
      <c r="BY15" s="488"/>
      <c r="BZ15" s="256"/>
      <c r="CA15" s="256"/>
      <c r="CB15" s="256"/>
      <c r="CC15" s="256"/>
      <c r="CD15" s="256"/>
      <c r="CE15" s="257">
        <f t="shared" si="10"/>
        <v>0</v>
      </c>
      <c r="CF15" s="488"/>
      <c r="CG15" s="256"/>
      <c r="CH15" s="256"/>
      <c r="CI15" s="256"/>
      <c r="CJ15" s="256"/>
      <c r="CK15" s="256"/>
      <c r="CL15" s="257">
        <f t="shared" si="11"/>
        <v>0</v>
      </c>
      <c r="CM15" s="488"/>
      <c r="CN15" s="256"/>
      <c r="CO15" s="256"/>
      <c r="CP15" s="256"/>
      <c r="CQ15" s="256"/>
      <c r="CR15" s="256"/>
      <c r="CS15" s="257">
        <f t="shared" si="12"/>
        <v>0</v>
      </c>
      <c r="CT15" s="488"/>
      <c r="CU15" s="256"/>
      <c r="CV15" s="256"/>
      <c r="CW15" s="256"/>
      <c r="CX15" s="256"/>
      <c r="CY15" s="256"/>
      <c r="CZ15" s="257">
        <f t="shared" si="13"/>
        <v>0</v>
      </c>
      <c r="DA15" s="280"/>
      <c r="DB15" s="943"/>
      <c r="DC15" s="944"/>
    </row>
    <row r="16" spans="2:107" x14ac:dyDescent="0.2">
      <c r="B16" s="662">
        <v>7</v>
      </c>
      <c r="C16" s="663" t="s">
        <v>478</v>
      </c>
      <c r="D16" s="335"/>
      <c r="E16" s="666" t="s">
        <v>16</v>
      </c>
      <c r="F16" s="337">
        <v>3</v>
      </c>
      <c r="G16" s="488"/>
      <c r="H16" s="256"/>
      <c r="I16" s="256"/>
      <c r="J16" s="256"/>
      <c r="K16" s="256"/>
      <c r="L16" s="256"/>
      <c r="M16" s="257">
        <f t="shared" si="0"/>
        <v>0</v>
      </c>
      <c r="N16" s="488"/>
      <c r="O16" s="256"/>
      <c r="P16" s="256"/>
      <c r="Q16" s="256"/>
      <c r="R16" s="256"/>
      <c r="S16" s="256"/>
      <c r="T16" s="257">
        <f t="shared" si="1"/>
        <v>0</v>
      </c>
      <c r="U16" s="488"/>
      <c r="V16" s="256"/>
      <c r="W16" s="256"/>
      <c r="X16" s="256"/>
      <c r="Y16" s="256"/>
      <c r="Z16" s="256"/>
      <c r="AA16" s="257">
        <f t="shared" si="2"/>
        <v>0</v>
      </c>
      <c r="AB16" s="488"/>
      <c r="AC16" s="256"/>
      <c r="AD16" s="256"/>
      <c r="AE16" s="256"/>
      <c r="AF16" s="256"/>
      <c r="AG16" s="256"/>
      <c r="AH16" s="257">
        <f t="shared" si="3"/>
        <v>0</v>
      </c>
      <c r="AI16" s="488"/>
      <c r="AJ16" s="256"/>
      <c r="AK16" s="256"/>
      <c r="AL16" s="256"/>
      <c r="AM16" s="256"/>
      <c r="AN16" s="256"/>
      <c r="AO16" s="257">
        <f t="shared" si="4"/>
        <v>0</v>
      </c>
      <c r="AP16" s="488"/>
      <c r="AQ16" s="256"/>
      <c r="AR16" s="256"/>
      <c r="AS16" s="256"/>
      <c r="AT16" s="256"/>
      <c r="AU16" s="256"/>
      <c r="AV16" s="257">
        <f t="shared" si="5"/>
        <v>0</v>
      </c>
      <c r="AW16" s="488"/>
      <c r="AX16" s="256"/>
      <c r="AY16" s="256"/>
      <c r="AZ16" s="256"/>
      <c r="BA16" s="256"/>
      <c r="BB16" s="256"/>
      <c r="BC16" s="257">
        <f t="shared" si="6"/>
        <v>0</v>
      </c>
      <c r="BD16" s="488"/>
      <c r="BE16" s="256"/>
      <c r="BF16" s="256"/>
      <c r="BG16" s="256"/>
      <c r="BH16" s="256"/>
      <c r="BI16" s="256"/>
      <c r="BJ16" s="257">
        <f t="shared" si="7"/>
        <v>0</v>
      </c>
      <c r="BK16" s="488"/>
      <c r="BL16" s="256"/>
      <c r="BM16" s="256"/>
      <c r="BN16" s="256"/>
      <c r="BO16" s="256"/>
      <c r="BP16" s="256"/>
      <c r="BQ16" s="257">
        <f t="shared" si="8"/>
        <v>0</v>
      </c>
      <c r="BR16" s="488"/>
      <c r="BS16" s="256"/>
      <c r="BT16" s="256"/>
      <c r="BU16" s="256"/>
      <c r="BV16" s="256"/>
      <c r="BW16" s="256"/>
      <c r="BX16" s="257">
        <f t="shared" si="9"/>
        <v>0</v>
      </c>
      <c r="BY16" s="488"/>
      <c r="BZ16" s="256"/>
      <c r="CA16" s="256"/>
      <c r="CB16" s="256"/>
      <c r="CC16" s="256"/>
      <c r="CD16" s="256"/>
      <c r="CE16" s="257">
        <f t="shared" si="10"/>
        <v>0</v>
      </c>
      <c r="CF16" s="488"/>
      <c r="CG16" s="256"/>
      <c r="CH16" s="256"/>
      <c r="CI16" s="256"/>
      <c r="CJ16" s="256"/>
      <c r="CK16" s="256"/>
      <c r="CL16" s="257">
        <f t="shared" si="11"/>
        <v>0</v>
      </c>
      <c r="CM16" s="488"/>
      <c r="CN16" s="256"/>
      <c r="CO16" s="256"/>
      <c r="CP16" s="256"/>
      <c r="CQ16" s="256"/>
      <c r="CR16" s="256"/>
      <c r="CS16" s="257">
        <f t="shared" si="12"/>
        <v>0</v>
      </c>
      <c r="CT16" s="488"/>
      <c r="CU16" s="256"/>
      <c r="CV16" s="256"/>
      <c r="CW16" s="256"/>
      <c r="CX16" s="256"/>
      <c r="CY16" s="256"/>
      <c r="CZ16" s="257">
        <f t="shared" si="13"/>
        <v>0</v>
      </c>
      <c r="DA16" s="280"/>
      <c r="DB16" s="943"/>
      <c r="DC16" s="944"/>
    </row>
    <row r="17" spans="2:107" ht="15" thickBot="1" x14ac:dyDescent="0.25">
      <c r="B17" s="667">
        <v>8</v>
      </c>
      <c r="C17" s="668" t="s">
        <v>479</v>
      </c>
      <c r="D17" s="340"/>
      <c r="E17" s="669" t="s">
        <v>16</v>
      </c>
      <c r="F17" s="341">
        <v>3</v>
      </c>
      <c r="G17" s="671"/>
      <c r="H17" s="263"/>
      <c r="I17" s="263"/>
      <c r="J17" s="263"/>
      <c r="K17" s="263"/>
      <c r="L17" s="263"/>
      <c r="M17" s="264">
        <f t="shared" si="0"/>
        <v>0</v>
      </c>
      <c r="N17" s="671"/>
      <c r="O17" s="263"/>
      <c r="P17" s="263"/>
      <c r="Q17" s="263"/>
      <c r="R17" s="263"/>
      <c r="S17" s="263"/>
      <c r="T17" s="264">
        <f t="shared" si="1"/>
        <v>0</v>
      </c>
      <c r="U17" s="671"/>
      <c r="V17" s="263"/>
      <c r="W17" s="263"/>
      <c r="X17" s="263"/>
      <c r="Y17" s="263"/>
      <c r="Z17" s="263"/>
      <c r="AA17" s="264">
        <f t="shared" si="2"/>
        <v>0</v>
      </c>
      <c r="AB17" s="671"/>
      <c r="AC17" s="263"/>
      <c r="AD17" s="263"/>
      <c r="AE17" s="263"/>
      <c r="AF17" s="263"/>
      <c r="AG17" s="263"/>
      <c r="AH17" s="264">
        <f t="shared" si="3"/>
        <v>0</v>
      </c>
      <c r="AI17" s="671"/>
      <c r="AJ17" s="263"/>
      <c r="AK17" s="263"/>
      <c r="AL17" s="263"/>
      <c r="AM17" s="263"/>
      <c r="AN17" s="263"/>
      <c r="AO17" s="264">
        <f t="shared" si="4"/>
        <v>0</v>
      </c>
      <c r="AP17" s="671"/>
      <c r="AQ17" s="263"/>
      <c r="AR17" s="263"/>
      <c r="AS17" s="263"/>
      <c r="AT17" s="263"/>
      <c r="AU17" s="263"/>
      <c r="AV17" s="264">
        <f t="shared" si="5"/>
        <v>0</v>
      </c>
      <c r="AW17" s="671"/>
      <c r="AX17" s="263"/>
      <c r="AY17" s="263"/>
      <c r="AZ17" s="263"/>
      <c r="BA17" s="263"/>
      <c r="BB17" s="263"/>
      <c r="BC17" s="264">
        <f t="shared" si="6"/>
        <v>0</v>
      </c>
      <c r="BD17" s="671"/>
      <c r="BE17" s="263"/>
      <c r="BF17" s="263"/>
      <c r="BG17" s="263"/>
      <c r="BH17" s="263"/>
      <c r="BI17" s="263"/>
      <c r="BJ17" s="264">
        <f t="shared" si="7"/>
        <v>0</v>
      </c>
      <c r="BK17" s="671"/>
      <c r="BL17" s="263"/>
      <c r="BM17" s="263"/>
      <c r="BN17" s="263"/>
      <c r="BO17" s="263"/>
      <c r="BP17" s="263"/>
      <c r="BQ17" s="264">
        <f t="shared" si="8"/>
        <v>0</v>
      </c>
      <c r="BR17" s="671"/>
      <c r="BS17" s="263"/>
      <c r="BT17" s="263"/>
      <c r="BU17" s="263"/>
      <c r="BV17" s="263"/>
      <c r="BW17" s="263"/>
      <c r="BX17" s="264">
        <f t="shared" si="9"/>
        <v>0</v>
      </c>
      <c r="BY17" s="671"/>
      <c r="BZ17" s="263"/>
      <c r="CA17" s="263"/>
      <c r="CB17" s="263"/>
      <c r="CC17" s="263"/>
      <c r="CD17" s="263"/>
      <c r="CE17" s="264">
        <f t="shared" si="10"/>
        <v>0</v>
      </c>
      <c r="CF17" s="671"/>
      <c r="CG17" s="263"/>
      <c r="CH17" s="263"/>
      <c r="CI17" s="263"/>
      <c r="CJ17" s="263"/>
      <c r="CK17" s="263"/>
      <c r="CL17" s="264">
        <f t="shared" si="11"/>
        <v>0</v>
      </c>
      <c r="CM17" s="671"/>
      <c r="CN17" s="263"/>
      <c r="CO17" s="263"/>
      <c r="CP17" s="263"/>
      <c r="CQ17" s="263"/>
      <c r="CR17" s="263"/>
      <c r="CS17" s="264">
        <f t="shared" si="12"/>
        <v>0</v>
      </c>
      <c r="CT17" s="671"/>
      <c r="CU17" s="263"/>
      <c r="CV17" s="263"/>
      <c r="CW17" s="263"/>
      <c r="CX17" s="263"/>
      <c r="CY17" s="263"/>
      <c r="CZ17" s="264">
        <f t="shared" si="13"/>
        <v>0</v>
      </c>
      <c r="DA17" s="280"/>
      <c r="DB17" s="945"/>
      <c r="DC17" s="946"/>
    </row>
    <row r="18" spans="2:107" s="914" customFormat="1" ht="15" thickBot="1" x14ac:dyDescent="0.25">
      <c r="B18" s="657"/>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row>
    <row r="19" spans="2:107" s="914" customFormat="1" ht="15.75" thickBot="1" x14ac:dyDescent="0.3">
      <c r="B19" s="1391" t="s">
        <v>17</v>
      </c>
      <c r="C19" s="266" t="s">
        <v>1273</v>
      </c>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row>
    <row r="20" spans="2:107" s="914" customFormat="1" x14ac:dyDescent="0.2">
      <c r="B20" s="1418">
        <v>9</v>
      </c>
      <c r="C20" s="1419" t="s">
        <v>1224</v>
      </c>
      <c r="D20" s="1408"/>
      <c r="E20" s="1409" t="s">
        <v>1228</v>
      </c>
      <c r="F20" s="332">
        <v>0</v>
      </c>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1420"/>
      <c r="BR20" s="280"/>
      <c r="BS20" s="280"/>
      <c r="BT20" s="280"/>
      <c r="BU20" s="280"/>
      <c r="BV20" s="280"/>
      <c r="BW20" s="280"/>
      <c r="BX20" s="1420"/>
      <c r="BY20" s="280"/>
      <c r="BZ20" s="280"/>
      <c r="CA20" s="280"/>
      <c r="CB20" s="280"/>
      <c r="CC20" s="280"/>
      <c r="CD20" s="280"/>
      <c r="CE20" s="1420"/>
      <c r="CF20" s="280"/>
      <c r="CG20" s="280"/>
      <c r="CH20" s="280"/>
      <c r="CI20" s="280"/>
      <c r="CJ20" s="280"/>
      <c r="CK20" s="280"/>
      <c r="CL20" s="1420"/>
      <c r="CM20" s="280"/>
      <c r="CN20" s="280"/>
      <c r="CO20" s="280"/>
      <c r="CP20" s="280"/>
      <c r="CQ20" s="280"/>
      <c r="CR20" s="280"/>
      <c r="CS20" s="1420"/>
      <c r="CT20" s="280"/>
      <c r="CU20" s="280"/>
      <c r="CV20" s="280"/>
      <c r="CW20" s="280"/>
      <c r="CX20" s="280"/>
      <c r="CY20" s="280"/>
      <c r="CZ20" s="1420"/>
      <c r="DA20" s="280"/>
      <c r="DB20" s="968"/>
      <c r="DC20" s="969"/>
    </row>
    <row r="21" spans="2:107" s="914" customFormat="1" x14ac:dyDescent="0.2">
      <c r="B21" s="1413">
        <v>10</v>
      </c>
      <c r="C21" s="1412" t="s">
        <v>1225</v>
      </c>
      <c r="D21" s="1410"/>
      <c r="E21" s="1411" t="s">
        <v>1228</v>
      </c>
      <c r="F21" s="337">
        <v>0</v>
      </c>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1421"/>
      <c r="BR21" s="280"/>
      <c r="BS21" s="280"/>
      <c r="BT21" s="280"/>
      <c r="BU21" s="280"/>
      <c r="BV21" s="280"/>
      <c r="BW21" s="280"/>
      <c r="BX21" s="1421"/>
      <c r="BY21" s="280"/>
      <c r="BZ21" s="280"/>
      <c r="CA21" s="280"/>
      <c r="CB21" s="280"/>
      <c r="CC21" s="280"/>
      <c r="CD21" s="280"/>
      <c r="CE21" s="1421"/>
      <c r="CF21" s="280"/>
      <c r="CG21" s="280"/>
      <c r="CH21" s="280"/>
      <c r="CI21" s="280"/>
      <c r="CJ21" s="280"/>
      <c r="CK21" s="280"/>
      <c r="CL21" s="1421"/>
      <c r="CM21" s="280"/>
      <c r="CN21" s="280"/>
      <c r="CO21" s="280"/>
      <c r="CP21" s="280"/>
      <c r="CQ21" s="280"/>
      <c r="CR21" s="280"/>
      <c r="CS21" s="1421"/>
      <c r="CT21" s="280"/>
      <c r="CU21" s="280"/>
      <c r="CV21" s="280"/>
      <c r="CW21" s="280"/>
      <c r="CX21" s="280"/>
      <c r="CY21" s="280"/>
      <c r="CZ21" s="1421"/>
      <c r="DA21" s="280"/>
      <c r="DB21" s="943"/>
      <c r="DC21" s="944"/>
    </row>
    <row r="22" spans="2:107" s="914" customFormat="1" x14ac:dyDescent="0.2">
      <c r="B22" s="1413">
        <v>11</v>
      </c>
      <c r="C22" s="1412" t="s">
        <v>1226</v>
      </c>
      <c r="D22" s="1410"/>
      <c r="E22" s="1411" t="s">
        <v>1228</v>
      </c>
      <c r="F22" s="337">
        <v>0</v>
      </c>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1421"/>
      <c r="BR22" s="280"/>
      <c r="BS22" s="280"/>
      <c r="BT22" s="280"/>
      <c r="BU22" s="280"/>
      <c r="BV22" s="280"/>
      <c r="BW22" s="280"/>
      <c r="BX22" s="1421"/>
      <c r="BY22" s="280"/>
      <c r="BZ22" s="280"/>
      <c r="CA22" s="280"/>
      <c r="CB22" s="280"/>
      <c r="CC22" s="280"/>
      <c r="CD22" s="280"/>
      <c r="CE22" s="1421"/>
      <c r="CF22" s="280"/>
      <c r="CG22" s="280"/>
      <c r="CH22" s="280"/>
      <c r="CI22" s="280"/>
      <c r="CJ22" s="280"/>
      <c r="CK22" s="280"/>
      <c r="CL22" s="1421"/>
      <c r="CM22" s="280"/>
      <c r="CN22" s="280"/>
      <c r="CO22" s="280"/>
      <c r="CP22" s="280"/>
      <c r="CQ22" s="280"/>
      <c r="CR22" s="280"/>
      <c r="CS22" s="1421"/>
      <c r="CT22" s="280"/>
      <c r="CU22" s="280"/>
      <c r="CV22" s="280"/>
      <c r="CW22" s="280"/>
      <c r="CX22" s="280"/>
      <c r="CY22" s="280"/>
      <c r="CZ22" s="1421"/>
      <c r="DA22" s="280"/>
      <c r="DB22" s="943"/>
      <c r="DC22" s="944"/>
    </row>
    <row r="23" spans="2:107" s="914" customFormat="1" ht="15" thickBot="1" x14ac:dyDescent="0.25">
      <c r="B23" s="1414">
        <v>12</v>
      </c>
      <c r="C23" s="1415" t="s">
        <v>1227</v>
      </c>
      <c r="D23" s="1416"/>
      <c r="E23" s="1417" t="s">
        <v>1228</v>
      </c>
      <c r="F23" s="341">
        <v>0</v>
      </c>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1422">
        <f>SUM(BQ20:BQ22)</f>
        <v>0</v>
      </c>
      <c r="BR23" s="280"/>
      <c r="BS23" s="280"/>
      <c r="BT23" s="280"/>
      <c r="BU23" s="280"/>
      <c r="BV23" s="280"/>
      <c r="BW23" s="280"/>
      <c r="BX23" s="1422">
        <f>SUM(BX20:BX22)</f>
        <v>0</v>
      </c>
      <c r="BY23" s="280"/>
      <c r="BZ23" s="280"/>
      <c r="CA23" s="280"/>
      <c r="CB23" s="280"/>
      <c r="CC23" s="280"/>
      <c r="CD23" s="280"/>
      <c r="CE23" s="1422">
        <f>SUM(CE20:CE22)</f>
        <v>0</v>
      </c>
      <c r="CF23" s="280"/>
      <c r="CG23" s="280"/>
      <c r="CH23" s="280"/>
      <c r="CI23" s="280"/>
      <c r="CJ23" s="280"/>
      <c r="CK23" s="280"/>
      <c r="CL23" s="1422">
        <f>SUM(CL20:CL22)</f>
        <v>0</v>
      </c>
      <c r="CM23" s="280"/>
      <c r="CN23" s="280"/>
      <c r="CO23" s="280"/>
      <c r="CP23" s="280"/>
      <c r="CQ23" s="280"/>
      <c r="CR23" s="280"/>
      <c r="CS23" s="1422">
        <f>SUM(CS20:CS22)</f>
        <v>0</v>
      </c>
      <c r="CT23" s="280"/>
      <c r="CU23" s="280"/>
      <c r="CV23" s="280"/>
      <c r="CW23" s="280"/>
      <c r="CX23" s="280"/>
      <c r="CY23" s="280"/>
      <c r="CZ23" s="1422">
        <f>SUM(CZ20:CZ22)</f>
        <v>0</v>
      </c>
      <c r="DA23" s="280"/>
      <c r="DB23" s="945" t="s">
        <v>1274</v>
      </c>
      <c r="DC23" s="946"/>
    </row>
    <row r="24" spans="2:107" s="914" customFormat="1" x14ac:dyDescent="0.2">
      <c r="B24" s="657"/>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row>
    <row r="25" spans="2:107" x14ac:dyDescent="0.2">
      <c r="B25" s="33" t="s">
        <v>23</v>
      </c>
      <c r="C25" s="902"/>
      <c r="D25" s="589"/>
      <c r="E25" s="589"/>
      <c r="F25" s="589"/>
      <c r="G25" s="429"/>
      <c r="H25" s="323"/>
      <c r="I25" s="323"/>
      <c r="J25" s="323"/>
      <c r="K25" s="323"/>
      <c r="L25" s="323"/>
      <c r="M25" s="323"/>
      <c r="N25" s="323"/>
      <c r="O25" s="323"/>
      <c r="P25" s="323"/>
      <c r="Q25" s="323"/>
      <c r="R25" s="47"/>
      <c r="S25" s="47"/>
      <c r="T25" s="47"/>
      <c r="U25" s="47"/>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row>
    <row r="26" spans="2:107" x14ac:dyDescent="0.2">
      <c r="B26" s="36"/>
      <c r="C26" s="37" t="s">
        <v>24</v>
      </c>
      <c r="D26" s="589"/>
      <c r="E26" s="589"/>
      <c r="F26" s="589"/>
      <c r="G26" s="429"/>
      <c r="H26" s="323"/>
      <c r="I26" s="323"/>
      <c r="J26" s="323"/>
      <c r="K26" s="323"/>
      <c r="L26" s="323"/>
      <c r="M26" s="323"/>
      <c r="N26" s="323"/>
      <c r="O26" s="323"/>
      <c r="P26" s="323"/>
      <c r="Q26" s="323"/>
      <c r="R26" s="47"/>
      <c r="S26" s="47"/>
      <c r="T26" s="47"/>
      <c r="U26" s="47"/>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row>
    <row r="27" spans="2:107" x14ac:dyDescent="0.2">
      <c r="B27" s="38"/>
      <c r="C27" s="37" t="s">
        <v>25</v>
      </c>
      <c r="D27" s="589"/>
      <c r="E27" s="589"/>
      <c r="F27" s="589"/>
      <c r="G27" s="429"/>
      <c r="H27" s="323"/>
      <c r="I27" s="323"/>
      <c r="J27" s="323"/>
      <c r="K27" s="323"/>
      <c r="L27" s="323"/>
      <c r="M27" s="323"/>
      <c r="N27" s="323"/>
      <c r="O27" s="323"/>
      <c r="P27" s="323"/>
      <c r="Q27" s="323"/>
      <c r="R27" s="47"/>
      <c r="S27" s="47"/>
      <c r="T27" s="47"/>
      <c r="U27" s="47"/>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row>
    <row r="28" spans="2:107" x14ac:dyDescent="0.2">
      <c r="B28" s="39"/>
      <c r="C28" s="37" t="s">
        <v>26</v>
      </c>
      <c r="D28" s="589"/>
      <c r="E28" s="589"/>
      <c r="F28" s="589"/>
      <c r="G28" s="429"/>
      <c r="H28" s="323"/>
      <c r="I28" s="323"/>
      <c r="J28" s="323"/>
      <c r="K28" s="323"/>
      <c r="L28" s="323"/>
      <c r="M28" s="323"/>
      <c r="N28" s="323"/>
      <c r="O28" s="323"/>
      <c r="P28" s="323"/>
      <c r="Q28" s="323"/>
      <c r="R28" s="47"/>
      <c r="S28" s="47"/>
      <c r="T28" s="47"/>
      <c r="U28" s="47"/>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row>
    <row r="29" spans="2:107" x14ac:dyDescent="0.2">
      <c r="B29" s="40"/>
      <c r="C29" s="37" t="s">
        <v>27</v>
      </c>
      <c r="D29" s="589"/>
      <c r="E29" s="589"/>
      <c r="F29" s="589"/>
      <c r="G29" s="429"/>
      <c r="H29" s="323"/>
      <c r="I29" s="323"/>
      <c r="J29" s="323"/>
      <c r="K29" s="323"/>
      <c r="L29" s="323"/>
      <c r="M29" s="323"/>
      <c r="N29" s="323"/>
      <c r="O29" s="323"/>
      <c r="P29" s="323"/>
      <c r="Q29" s="323"/>
      <c r="R29" s="47"/>
      <c r="S29" s="47"/>
      <c r="T29" s="47"/>
      <c r="U29" s="47"/>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row>
    <row r="30" spans="2:107" ht="15" thickBot="1" x14ac:dyDescent="0.25">
      <c r="B30" s="68"/>
      <c r="C30" s="37"/>
      <c r="D30" s="589"/>
      <c r="E30" s="589"/>
      <c r="F30" s="589"/>
      <c r="G30" s="429"/>
      <c r="H30" s="323"/>
      <c r="I30" s="323"/>
      <c r="J30" s="323"/>
      <c r="K30" s="323"/>
      <c r="L30" s="323"/>
      <c r="M30" s="323"/>
      <c r="N30" s="323"/>
      <c r="O30" s="323"/>
      <c r="P30" s="323"/>
      <c r="Q30" s="323"/>
      <c r="R30" s="47"/>
      <c r="S30" s="47"/>
      <c r="T30" s="47"/>
      <c r="U30" s="47"/>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row>
    <row r="31" spans="2:107" ht="16.5" thickBot="1" x14ac:dyDescent="0.25">
      <c r="B31" s="1815" t="s">
        <v>480</v>
      </c>
      <c r="C31" s="1816"/>
      <c r="D31" s="1816"/>
      <c r="E31" s="1816"/>
      <c r="F31" s="1816"/>
      <c r="G31" s="1816"/>
      <c r="H31" s="1816"/>
      <c r="I31" s="1816"/>
      <c r="J31" s="1816"/>
      <c r="K31" s="1816"/>
      <c r="L31" s="1816"/>
      <c r="M31" s="1816"/>
      <c r="N31" s="1816"/>
      <c r="O31" s="1816"/>
      <c r="P31" s="1816"/>
      <c r="Q31" s="1816"/>
      <c r="R31" s="1816"/>
      <c r="S31" s="1816"/>
      <c r="T31" s="1816"/>
      <c r="U31" s="1816"/>
      <c r="V31" s="1817"/>
      <c r="W31" s="42"/>
      <c r="X31" s="42"/>
      <c r="Y31" s="42"/>
      <c r="Z31" s="42"/>
      <c r="AA31" s="42"/>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row>
    <row r="32" spans="2:107" ht="16.5" thickBot="1" x14ac:dyDescent="0.25">
      <c r="B32" s="42"/>
      <c r="C32" s="43"/>
      <c r="D32" s="591"/>
      <c r="E32" s="44"/>
      <c r="F32" s="44"/>
      <c r="G32" s="44"/>
      <c r="H32" s="44"/>
      <c r="I32" s="44"/>
      <c r="J32" s="44"/>
      <c r="K32" s="44"/>
      <c r="L32" s="44"/>
      <c r="M32" s="44"/>
      <c r="N32" s="44"/>
      <c r="O32" s="44"/>
      <c r="P32" s="44"/>
      <c r="Q32" s="44"/>
      <c r="R32" s="44"/>
      <c r="S32" s="44"/>
      <c r="T32" s="44"/>
      <c r="U32" s="44"/>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row>
    <row r="33" spans="2:106" ht="30" customHeight="1" thickBot="1" x14ac:dyDescent="0.25">
      <c r="B33" s="1808" t="s">
        <v>1550</v>
      </c>
      <c r="C33" s="1809"/>
      <c r="D33" s="1809"/>
      <c r="E33" s="1809"/>
      <c r="F33" s="1809"/>
      <c r="G33" s="1809"/>
      <c r="H33" s="1809"/>
      <c r="I33" s="1809"/>
      <c r="J33" s="1809"/>
      <c r="K33" s="1809"/>
      <c r="L33" s="1809"/>
      <c r="M33" s="1809"/>
      <c r="N33" s="1809"/>
      <c r="O33" s="1809"/>
      <c r="P33" s="1809"/>
      <c r="Q33" s="1809"/>
      <c r="R33" s="1809"/>
      <c r="S33" s="1809"/>
      <c r="T33" s="1809"/>
      <c r="U33" s="1809"/>
      <c r="V33" s="1810"/>
      <c r="W33" s="612"/>
      <c r="X33" s="612"/>
      <c r="Y33" s="612"/>
      <c r="Z33" s="612"/>
      <c r="AA33" s="612"/>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row>
    <row r="34" spans="2:106" ht="16.5" thickBot="1" x14ac:dyDescent="0.25">
      <c r="B34" s="42"/>
      <c r="C34" s="43"/>
      <c r="D34" s="591"/>
      <c r="E34" s="44"/>
      <c r="F34" s="44"/>
      <c r="G34" s="44"/>
      <c r="H34" s="44"/>
      <c r="I34" s="44"/>
      <c r="J34" s="44"/>
      <c r="K34" s="44"/>
      <c r="L34" s="44"/>
      <c r="M34" s="44"/>
      <c r="N34" s="44"/>
      <c r="O34" s="44"/>
      <c r="P34" s="44"/>
      <c r="Q34" s="44"/>
      <c r="R34" s="44"/>
      <c r="S34" s="44"/>
      <c r="T34" s="44"/>
      <c r="U34" s="44"/>
      <c r="V34" s="44"/>
      <c r="W34" s="44"/>
      <c r="X34" s="44"/>
      <c r="Y34" s="44"/>
      <c r="Z34" s="44"/>
      <c r="AA34" s="44"/>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row>
    <row r="35" spans="2:106" x14ac:dyDescent="0.2">
      <c r="B35" s="177" t="s">
        <v>28</v>
      </c>
      <c r="C35" s="1955" t="s">
        <v>29</v>
      </c>
      <c r="D35" s="1955"/>
      <c r="E35" s="1955"/>
      <c r="F35" s="1955"/>
      <c r="G35" s="1955"/>
      <c r="H35" s="1955"/>
      <c r="I35" s="1955"/>
      <c r="J35" s="1955"/>
      <c r="K35" s="1955"/>
      <c r="L35" s="1955"/>
      <c r="M35" s="1955"/>
      <c r="N35" s="1955"/>
      <c r="O35" s="1955"/>
      <c r="P35" s="1955"/>
      <c r="Q35" s="1955"/>
      <c r="R35" s="1955"/>
      <c r="S35" s="1955"/>
      <c r="T35" s="1955"/>
      <c r="U35" s="1955"/>
      <c r="V35" s="1956"/>
      <c r="W35" s="613"/>
      <c r="X35" s="613"/>
      <c r="Y35" s="613"/>
      <c r="Z35" s="613"/>
      <c r="AA35" s="613"/>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row>
    <row r="36" spans="2:106" ht="15" customHeight="1" x14ac:dyDescent="0.2">
      <c r="B36" s="180">
        <v>1</v>
      </c>
      <c r="C36" s="1951" t="s">
        <v>481</v>
      </c>
      <c r="D36" s="1951"/>
      <c r="E36" s="1951"/>
      <c r="F36" s="1951"/>
      <c r="G36" s="1951"/>
      <c r="H36" s="1951"/>
      <c r="I36" s="1951"/>
      <c r="J36" s="1951"/>
      <c r="K36" s="1951"/>
      <c r="L36" s="1951"/>
      <c r="M36" s="1951"/>
      <c r="N36" s="1951"/>
      <c r="O36" s="1951"/>
      <c r="P36" s="1951"/>
      <c r="Q36" s="1951"/>
      <c r="R36" s="1951"/>
      <c r="S36" s="1951"/>
      <c r="T36" s="1951"/>
      <c r="U36" s="1951"/>
      <c r="V36" s="1952"/>
      <c r="W36" s="614"/>
      <c r="X36" s="614"/>
      <c r="Y36" s="614"/>
      <c r="Z36" s="614"/>
      <c r="AA36" s="614"/>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row>
    <row r="37" spans="2:106" ht="30" customHeight="1" x14ac:dyDescent="0.2">
      <c r="B37" s="180">
        <v>2</v>
      </c>
      <c r="C37" s="1951" t="s">
        <v>482</v>
      </c>
      <c r="D37" s="1951"/>
      <c r="E37" s="1951"/>
      <c r="F37" s="1951"/>
      <c r="G37" s="1951"/>
      <c r="H37" s="1951"/>
      <c r="I37" s="1951"/>
      <c r="J37" s="1951"/>
      <c r="K37" s="1951"/>
      <c r="L37" s="1951"/>
      <c r="M37" s="1951"/>
      <c r="N37" s="1951"/>
      <c r="O37" s="1951"/>
      <c r="P37" s="1951"/>
      <c r="Q37" s="1951"/>
      <c r="R37" s="1951"/>
      <c r="S37" s="1951"/>
      <c r="T37" s="1951"/>
      <c r="U37" s="1951"/>
      <c r="V37" s="1952"/>
      <c r="W37" s="614"/>
      <c r="X37" s="614"/>
      <c r="Y37" s="614"/>
      <c r="Z37" s="614"/>
      <c r="AA37" s="614"/>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row>
    <row r="38" spans="2:106" ht="15" customHeight="1" x14ac:dyDescent="0.2">
      <c r="B38" s="180">
        <v>3</v>
      </c>
      <c r="C38" s="1951" t="s">
        <v>483</v>
      </c>
      <c r="D38" s="1951"/>
      <c r="E38" s="1951"/>
      <c r="F38" s="1951"/>
      <c r="G38" s="1951"/>
      <c r="H38" s="1951"/>
      <c r="I38" s="1951"/>
      <c r="J38" s="1951"/>
      <c r="K38" s="1951"/>
      <c r="L38" s="1951"/>
      <c r="M38" s="1951"/>
      <c r="N38" s="1951"/>
      <c r="O38" s="1951"/>
      <c r="P38" s="1951"/>
      <c r="Q38" s="1951"/>
      <c r="R38" s="1951"/>
      <c r="S38" s="1951"/>
      <c r="T38" s="1951"/>
      <c r="U38" s="1951"/>
      <c r="V38" s="1952"/>
      <c r="W38" s="614"/>
      <c r="X38" s="614"/>
      <c r="Y38" s="614"/>
      <c r="Z38" s="614"/>
      <c r="AA38" s="614"/>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row>
    <row r="39" spans="2:106" ht="15" customHeight="1" x14ac:dyDescent="0.2">
      <c r="B39" s="180">
        <v>4</v>
      </c>
      <c r="C39" s="1951" t="s">
        <v>484</v>
      </c>
      <c r="D39" s="1951"/>
      <c r="E39" s="1951"/>
      <c r="F39" s="1951"/>
      <c r="G39" s="1951"/>
      <c r="H39" s="1951"/>
      <c r="I39" s="1951"/>
      <c r="J39" s="1951"/>
      <c r="K39" s="1951"/>
      <c r="L39" s="1951"/>
      <c r="M39" s="1951"/>
      <c r="N39" s="1951"/>
      <c r="O39" s="1951"/>
      <c r="P39" s="1951"/>
      <c r="Q39" s="1951"/>
      <c r="R39" s="1951"/>
      <c r="S39" s="1951"/>
      <c r="T39" s="1951"/>
      <c r="U39" s="1951"/>
      <c r="V39" s="1952"/>
      <c r="W39" s="614"/>
      <c r="X39" s="614"/>
      <c r="Y39" s="614"/>
      <c r="Z39" s="614"/>
      <c r="AA39" s="614"/>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row>
    <row r="40" spans="2:106" ht="15" customHeight="1" x14ac:dyDescent="0.2">
      <c r="B40" s="180">
        <v>5</v>
      </c>
      <c r="C40" s="1951" t="s">
        <v>485</v>
      </c>
      <c r="D40" s="1951"/>
      <c r="E40" s="1951"/>
      <c r="F40" s="1951"/>
      <c r="G40" s="1951"/>
      <c r="H40" s="1951"/>
      <c r="I40" s="1951"/>
      <c r="J40" s="1951"/>
      <c r="K40" s="1951"/>
      <c r="L40" s="1951"/>
      <c r="M40" s="1951"/>
      <c r="N40" s="1951"/>
      <c r="O40" s="1951"/>
      <c r="P40" s="1951"/>
      <c r="Q40" s="1951"/>
      <c r="R40" s="1951"/>
      <c r="S40" s="1951"/>
      <c r="T40" s="1951"/>
      <c r="U40" s="1951"/>
      <c r="V40" s="1952"/>
      <c r="W40" s="614"/>
      <c r="X40" s="614"/>
      <c r="Y40" s="614"/>
      <c r="Z40" s="614"/>
      <c r="AA40" s="614"/>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row>
    <row r="41" spans="2:106" ht="15" customHeight="1" x14ac:dyDescent="0.2">
      <c r="B41" s="180">
        <v>6</v>
      </c>
      <c r="C41" s="1951" t="s">
        <v>486</v>
      </c>
      <c r="D41" s="1951"/>
      <c r="E41" s="1951"/>
      <c r="F41" s="1951"/>
      <c r="G41" s="1951"/>
      <c r="H41" s="1951"/>
      <c r="I41" s="1951"/>
      <c r="J41" s="1951"/>
      <c r="K41" s="1951"/>
      <c r="L41" s="1951"/>
      <c r="M41" s="1951"/>
      <c r="N41" s="1951"/>
      <c r="O41" s="1951"/>
      <c r="P41" s="1951"/>
      <c r="Q41" s="1951"/>
      <c r="R41" s="1951"/>
      <c r="S41" s="1951"/>
      <c r="T41" s="1951"/>
      <c r="U41" s="1951"/>
      <c r="V41" s="1952"/>
      <c r="W41" s="614"/>
      <c r="X41" s="614"/>
      <c r="Y41" s="614"/>
      <c r="Z41" s="614"/>
      <c r="AA41" s="614"/>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row>
    <row r="42" spans="2:106" ht="15" customHeight="1" x14ac:dyDescent="0.2">
      <c r="B42" s="180">
        <v>7</v>
      </c>
      <c r="C42" s="1951" t="s">
        <v>487</v>
      </c>
      <c r="D42" s="1951"/>
      <c r="E42" s="1951"/>
      <c r="F42" s="1951"/>
      <c r="G42" s="1951"/>
      <c r="H42" s="1951"/>
      <c r="I42" s="1951"/>
      <c r="J42" s="1951"/>
      <c r="K42" s="1951"/>
      <c r="L42" s="1951"/>
      <c r="M42" s="1951"/>
      <c r="N42" s="1951"/>
      <c r="O42" s="1951"/>
      <c r="P42" s="1951"/>
      <c r="Q42" s="1951"/>
      <c r="R42" s="1951"/>
      <c r="S42" s="1951"/>
      <c r="T42" s="1951"/>
      <c r="U42" s="1951"/>
      <c r="V42" s="1952"/>
      <c r="W42" s="614"/>
      <c r="X42" s="614"/>
      <c r="Y42" s="614"/>
      <c r="Z42" s="614"/>
      <c r="AA42" s="614"/>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row>
    <row r="43" spans="2:106" ht="15" customHeight="1" x14ac:dyDescent="0.2">
      <c r="B43" s="180">
        <v>8</v>
      </c>
      <c r="C43" s="1951" t="s">
        <v>488</v>
      </c>
      <c r="D43" s="1951"/>
      <c r="E43" s="1951"/>
      <c r="F43" s="1951"/>
      <c r="G43" s="1951"/>
      <c r="H43" s="1951"/>
      <c r="I43" s="1951"/>
      <c r="J43" s="1951"/>
      <c r="K43" s="1951"/>
      <c r="L43" s="1951"/>
      <c r="M43" s="1951"/>
      <c r="N43" s="1951"/>
      <c r="O43" s="1951"/>
      <c r="P43" s="1951"/>
      <c r="Q43" s="1951"/>
      <c r="R43" s="1951"/>
      <c r="S43" s="1951"/>
      <c r="T43" s="1951"/>
      <c r="U43" s="1951"/>
      <c r="V43" s="1952"/>
      <c r="W43" s="614"/>
      <c r="X43" s="614"/>
      <c r="Y43" s="614"/>
      <c r="Z43" s="614"/>
      <c r="AA43" s="614"/>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row>
    <row r="44" spans="2:106" ht="15" customHeight="1" x14ac:dyDescent="0.2">
      <c r="B44" s="180">
        <v>9</v>
      </c>
      <c r="C44" s="1951" t="s">
        <v>1229</v>
      </c>
      <c r="D44" s="1951"/>
      <c r="E44" s="1951"/>
      <c r="F44" s="1951"/>
      <c r="G44" s="1951"/>
      <c r="H44" s="1951"/>
      <c r="I44" s="1951"/>
      <c r="J44" s="1951"/>
      <c r="K44" s="1951"/>
      <c r="L44" s="1951"/>
      <c r="M44" s="1951"/>
      <c r="N44" s="1951"/>
      <c r="O44" s="1951"/>
      <c r="P44" s="1951"/>
      <c r="Q44" s="1951"/>
      <c r="R44" s="1951"/>
      <c r="S44" s="1951"/>
      <c r="T44" s="1951"/>
      <c r="U44" s="1951"/>
      <c r="V44" s="1952"/>
    </row>
    <row r="45" spans="2:106" ht="15" customHeight="1" x14ac:dyDescent="0.2">
      <c r="B45" s="180">
        <v>10</v>
      </c>
      <c r="C45" s="1951" t="s">
        <v>1230</v>
      </c>
      <c r="D45" s="1951"/>
      <c r="E45" s="1951"/>
      <c r="F45" s="1951"/>
      <c r="G45" s="1951"/>
      <c r="H45" s="1951"/>
      <c r="I45" s="1951"/>
      <c r="J45" s="1951"/>
      <c r="K45" s="1951"/>
      <c r="L45" s="1951"/>
      <c r="M45" s="1951"/>
      <c r="N45" s="1951"/>
      <c r="O45" s="1951"/>
      <c r="P45" s="1951"/>
      <c r="Q45" s="1951"/>
      <c r="R45" s="1951"/>
      <c r="S45" s="1951"/>
      <c r="T45" s="1951"/>
      <c r="U45" s="1951"/>
      <c r="V45" s="1952"/>
    </row>
    <row r="46" spans="2:106" ht="15" customHeight="1" x14ac:dyDescent="0.2">
      <c r="B46" s="180">
        <v>11</v>
      </c>
      <c r="C46" s="1951" t="s">
        <v>1231</v>
      </c>
      <c r="D46" s="1951"/>
      <c r="E46" s="1951"/>
      <c r="F46" s="1951"/>
      <c r="G46" s="1951"/>
      <c r="H46" s="1951"/>
      <c r="I46" s="1951"/>
      <c r="J46" s="1951"/>
      <c r="K46" s="1951"/>
      <c r="L46" s="1951"/>
      <c r="M46" s="1951"/>
      <c r="N46" s="1951"/>
      <c r="O46" s="1951"/>
      <c r="P46" s="1951"/>
      <c r="Q46" s="1951"/>
      <c r="R46" s="1951"/>
      <c r="S46" s="1951"/>
      <c r="T46" s="1951"/>
      <c r="U46" s="1951"/>
      <c r="V46" s="1952"/>
    </row>
    <row r="47" spans="2:106" ht="15" customHeight="1" thickBot="1" x14ac:dyDescent="0.25">
      <c r="B47" s="181">
        <v>12</v>
      </c>
      <c r="C47" s="1953" t="s">
        <v>1275</v>
      </c>
      <c r="D47" s="1953"/>
      <c r="E47" s="1953"/>
      <c r="F47" s="1953"/>
      <c r="G47" s="1953"/>
      <c r="H47" s="1953"/>
      <c r="I47" s="1953"/>
      <c r="J47" s="1953"/>
      <c r="K47" s="1953"/>
      <c r="L47" s="1953"/>
      <c r="M47" s="1953"/>
      <c r="N47" s="1953"/>
      <c r="O47" s="1953"/>
      <c r="P47" s="1953"/>
      <c r="Q47" s="1953"/>
      <c r="R47" s="1953"/>
      <c r="S47" s="1953"/>
      <c r="T47" s="1953"/>
      <c r="U47" s="1953"/>
      <c r="V47" s="1954"/>
    </row>
    <row r="48" spans="2:106" ht="30" customHeight="1" x14ac:dyDescent="0.2">
      <c r="B48" s="71"/>
      <c r="C48" s="71"/>
      <c r="D48" s="71"/>
      <c r="E48" s="71"/>
      <c r="F48" s="71"/>
      <c r="G48" s="71"/>
      <c r="H48" s="71"/>
      <c r="I48" s="71"/>
      <c r="J48" s="71"/>
      <c r="K48" s="71"/>
      <c r="L48" s="71"/>
      <c r="M48" s="71"/>
      <c r="N48" s="71"/>
      <c r="O48" s="51"/>
      <c r="P48" s="51"/>
    </row>
    <row r="49" spans="2:16" x14ac:dyDescent="0.2">
      <c r="B49" s="55"/>
      <c r="C49" s="56"/>
      <c r="D49" s="55"/>
      <c r="E49" s="55"/>
      <c r="F49" s="55"/>
      <c r="G49" s="57"/>
      <c r="H49" s="57"/>
      <c r="I49" s="57"/>
      <c r="J49" s="54"/>
      <c r="K49" s="54"/>
      <c r="L49" s="54"/>
      <c r="M49" s="54"/>
      <c r="N49" s="51"/>
      <c r="O49" s="51"/>
      <c r="P49" s="51"/>
    </row>
    <row r="50" spans="2:16" x14ac:dyDescent="0.2">
      <c r="B50" s="69"/>
      <c r="C50" s="72"/>
      <c r="D50" s="72"/>
      <c r="E50" s="72"/>
      <c r="F50" s="72"/>
      <c r="G50" s="72"/>
      <c r="H50" s="72"/>
      <c r="I50" s="72"/>
      <c r="J50" s="72"/>
      <c r="K50" s="72"/>
      <c r="L50" s="72"/>
      <c r="M50" s="72"/>
      <c r="N50" s="72"/>
      <c r="O50" s="51"/>
      <c r="P50" s="51"/>
    </row>
    <row r="51" spans="2:16" ht="15" customHeight="1" x14ac:dyDescent="0.2">
      <c r="B51" s="70"/>
      <c r="C51" s="73"/>
      <c r="D51" s="73"/>
      <c r="E51" s="73"/>
      <c r="F51" s="73"/>
      <c r="G51" s="73"/>
      <c r="H51" s="73"/>
      <c r="I51" s="73"/>
      <c r="J51" s="73"/>
      <c r="K51" s="73"/>
      <c r="L51" s="73"/>
      <c r="M51" s="73"/>
      <c r="N51" s="73"/>
      <c r="O51" s="51"/>
      <c r="P51" s="51"/>
    </row>
    <row r="52" spans="2:16" ht="15" customHeight="1" x14ac:dyDescent="0.2">
      <c r="B52" s="70"/>
      <c r="C52" s="73"/>
      <c r="D52" s="73"/>
      <c r="E52" s="73"/>
      <c r="F52" s="73"/>
      <c r="G52" s="73"/>
      <c r="H52" s="73"/>
      <c r="I52" s="73"/>
      <c r="J52" s="73"/>
      <c r="K52" s="73"/>
      <c r="L52" s="73"/>
      <c r="M52" s="73"/>
      <c r="N52" s="73"/>
      <c r="O52" s="51"/>
      <c r="P52" s="51"/>
    </row>
    <row r="53" spans="2:16" ht="15" customHeight="1" x14ac:dyDescent="0.2">
      <c r="B53" s="70"/>
      <c r="C53" s="73"/>
      <c r="D53" s="73"/>
      <c r="E53" s="73"/>
      <c r="F53" s="73"/>
      <c r="G53" s="73"/>
      <c r="H53" s="73"/>
      <c r="I53" s="73"/>
      <c r="J53" s="73"/>
      <c r="K53" s="73"/>
      <c r="L53" s="73"/>
      <c r="M53" s="73"/>
      <c r="N53" s="73"/>
      <c r="O53" s="51"/>
      <c r="P53" s="51"/>
    </row>
    <row r="54" spans="2:16" ht="15" customHeight="1" x14ac:dyDescent="0.2">
      <c r="B54" s="70"/>
      <c r="C54" s="73"/>
      <c r="D54" s="73"/>
      <c r="E54" s="73"/>
      <c r="F54" s="73"/>
      <c r="G54" s="73"/>
      <c r="H54" s="73"/>
      <c r="I54" s="73"/>
      <c r="J54" s="73"/>
      <c r="K54" s="73"/>
      <c r="L54" s="73"/>
      <c r="M54" s="73"/>
      <c r="N54" s="73"/>
      <c r="O54" s="51"/>
      <c r="P54" s="51"/>
    </row>
    <row r="55" spans="2:16" ht="15" customHeight="1" x14ac:dyDescent="0.2">
      <c r="B55" s="70"/>
      <c r="C55" s="73"/>
      <c r="D55" s="73"/>
      <c r="E55" s="73"/>
      <c r="F55" s="73"/>
      <c r="G55" s="73"/>
      <c r="H55" s="73"/>
      <c r="I55" s="73"/>
      <c r="J55" s="73"/>
      <c r="K55" s="73"/>
      <c r="L55" s="73"/>
      <c r="M55" s="73"/>
      <c r="N55" s="73"/>
      <c r="O55" s="51"/>
      <c r="P55" s="51"/>
    </row>
    <row r="56" spans="2:16" ht="15" customHeight="1" x14ac:dyDescent="0.2">
      <c r="B56" s="70"/>
      <c r="C56" s="73"/>
      <c r="D56" s="73"/>
      <c r="E56" s="73"/>
      <c r="F56" s="73"/>
      <c r="G56" s="73"/>
      <c r="H56" s="73"/>
      <c r="I56" s="73"/>
      <c r="J56" s="73"/>
      <c r="K56" s="73"/>
      <c r="L56" s="73"/>
      <c r="M56" s="73"/>
      <c r="N56" s="73"/>
      <c r="O56" s="51"/>
      <c r="P56" s="51"/>
    </row>
    <row r="57" spans="2:16" ht="15" customHeight="1" x14ac:dyDescent="0.2">
      <c r="B57" s="70"/>
      <c r="C57" s="73"/>
      <c r="D57" s="73"/>
      <c r="E57" s="73"/>
      <c r="F57" s="73"/>
      <c r="G57" s="73"/>
      <c r="H57" s="73"/>
      <c r="I57" s="73"/>
      <c r="J57" s="73"/>
      <c r="K57" s="73"/>
      <c r="L57" s="73"/>
      <c r="M57" s="73"/>
      <c r="N57" s="73"/>
      <c r="O57" s="51"/>
      <c r="P57" s="51"/>
    </row>
    <row r="58" spans="2:16" ht="15" customHeight="1" x14ac:dyDescent="0.2">
      <c r="B58" s="70"/>
      <c r="C58" s="73"/>
      <c r="D58" s="73"/>
      <c r="E58" s="73"/>
      <c r="F58" s="73"/>
      <c r="G58" s="73"/>
      <c r="H58" s="73"/>
      <c r="I58" s="73"/>
      <c r="J58" s="73"/>
      <c r="K58" s="73"/>
      <c r="L58" s="73"/>
      <c r="M58" s="73"/>
      <c r="N58" s="73"/>
      <c r="O58" s="51"/>
      <c r="P58" s="51"/>
    </row>
    <row r="59" spans="2:16" ht="15" customHeight="1" x14ac:dyDescent="0.2">
      <c r="B59" s="70"/>
      <c r="C59" s="73"/>
      <c r="D59" s="73"/>
      <c r="E59" s="73"/>
      <c r="F59" s="73"/>
      <c r="G59" s="73"/>
      <c r="H59" s="73"/>
      <c r="I59" s="73"/>
      <c r="J59" s="73"/>
      <c r="K59" s="73"/>
      <c r="L59" s="73"/>
      <c r="M59" s="73"/>
      <c r="N59" s="73"/>
      <c r="O59" s="51"/>
      <c r="P59" s="51"/>
    </row>
    <row r="60" spans="2:16" ht="15" customHeight="1" x14ac:dyDescent="0.2">
      <c r="B60" s="70"/>
      <c r="C60" s="73"/>
      <c r="D60" s="73"/>
      <c r="E60" s="73"/>
      <c r="F60" s="73"/>
      <c r="G60" s="73"/>
      <c r="H60" s="73"/>
      <c r="I60" s="73"/>
      <c r="J60" s="73"/>
      <c r="K60" s="73"/>
      <c r="L60" s="73"/>
      <c r="M60" s="73"/>
      <c r="N60" s="73"/>
      <c r="O60" s="51"/>
      <c r="P60" s="51"/>
    </row>
    <row r="61" spans="2:16" ht="15" customHeight="1" x14ac:dyDescent="0.2">
      <c r="B61" s="70"/>
      <c r="C61" s="73"/>
      <c r="D61" s="73"/>
      <c r="E61" s="73"/>
      <c r="F61" s="73"/>
      <c r="G61" s="73"/>
      <c r="H61" s="73"/>
      <c r="I61" s="73"/>
      <c r="J61" s="73"/>
      <c r="K61" s="73"/>
      <c r="L61" s="73"/>
      <c r="M61" s="73"/>
      <c r="N61" s="73"/>
      <c r="O61" s="51"/>
      <c r="P61" s="51"/>
    </row>
    <row r="62" spans="2:16" ht="15" customHeight="1" x14ac:dyDescent="0.2">
      <c r="B62" s="70"/>
      <c r="C62" s="73"/>
      <c r="D62" s="73"/>
      <c r="E62" s="73"/>
      <c r="F62" s="73"/>
      <c r="G62" s="73"/>
      <c r="H62" s="73"/>
      <c r="I62" s="73"/>
      <c r="J62" s="73"/>
      <c r="K62" s="73"/>
      <c r="L62" s="73"/>
      <c r="M62" s="73"/>
      <c r="N62" s="73"/>
      <c r="O62" s="51"/>
      <c r="P62" s="51"/>
    </row>
    <row r="63" spans="2:16" ht="15" customHeight="1" x14ac:dyDescent="0.2">
      <c r="B63" s="70"/>
      <c r="C63" s="73"/>
      <c r="D63" s="73"/>
      <c r="E63" s="73"/>
      <c r="F63" s="73"/>
      <c r="G63" s="73"/>
      <c r="H63" s="73"/>
      <c r="I63" s="73"/>
      <c r="J63" s="73"/>
      <c r="K63" s="73"/>
      <c r="L63" s="73"/>
      <c r="M63" s="73"/>
      <c r="N63" s="73"/>
      <c r="O63" s="51"/>
      <c r="P63" s="51"/>
    </row>
    <row r="64" spans="2:16" ht="15" customHeight="1" x14ac:dyDescent="0.2">
      <c r="B64" s="70"/>
      <c r="C64" s="73"/>
      <c r="D64" s="73"/>
      <c r="E64" s="73"/>
      <c r="F64" s="73"/>
      <c r="G64" s="73"/>
      <c r="H64" s="73"/>
      <c r="I64" s="73"/>
      <c r="J64" s="73"/>
      <c r="K64" s="73"/>
      <c r="L64" s="73"/>
      <c r="M64" s="73"/>
      <c r="N64" s="73"/>
      <c r="O64" s="51"/>
      <c r="P64" s="51"/>
    </row>
    <row r="65" spans="2:16" ht="15" customHeight="1" x14ac:dyDescent="0.2">
      <c r="B65" s="70"/>
      <c r="C65" s="73"/>
      <c r="D65" s="73"/>
      <c r="E65" s="73"/>
      <c r="F65" s="73"/>
      <c r="G65" s="73"/>
      <c r="H65" s="73"/>
      <c r="I65" s="73"/>
      <c r="J65" s="73"/>
      <c r="K65" s="73"/>
      <c r="L65" s="73"/>
      <c r="M65" s="73"/>
      <c r="N65" s="73"/>
      <c r="O65" s="51"/>
      <c r="P65" s="51"/>
    </row>
    <row r="66" spans="2:16" ht="15" customHeight="1" x14ac:dyDescent="0.2">
      <c r="B66" s="70"/>
      <c r="C66" s="73"/>
      <c r="D66" s="73"/>
      <c r="E66" s="73"/>
      <c r="F66" s="73"/>
      <c r="G66" s="73"/>
      <c r="H66" s="73"/>
      <c r="I66" s="73"/>
      <c r="J66" s="73"/>
      <c r="K66" s="73"/>
      <c r="L66" s="73"/>
      <c r="M66" s="73"/>
      <c r="N66" s="73"/>
      <c r="O66" s="51"/>
      <c r="P66" s="51"/>
    </row>
    <row r="67" spans="2:16" ht="15" customHeight="1" x14ac:dyDescent="0.2">
      <c r="B67" s="70"/>
      <c r="C67" s="73"/>
      <c r="D67" s="73"/>
      <c r="E67" s="73"/>
      <c r="F67" s="73"/>
      <c r="G67" s="73"/>
      <c r="H67" s="73"/>
      <c r="I67" s="73"/>
      <c r="J67" s="73"/>
      <c r="K67" s="73"/>
      <c r="L67" s="73"/>
      <c r="M67" s="73"/>
      <c r="N67" s="73"/>
      <c r="O67" s="51"/>
      <c r="P67" s="51"/>
    </row>
    <row r="68" spans="2:16" ht="15" customHeight="1" x14ac:dyDescent="0.2">
      <c r="B68" s="70"/>
      <c r="C68" s="73"/>
      <c r="D68" s="73"/>
      <c r="E68" s="73"/>
      <c r="F68" s="73"/>
      <c r="G68" s="73"/>
      <c r="H68" s="73"/>
      <c r="I68" s="73"/>
      <c r="J68" s="73"/>
      <c r="K68" s="73"/>
      <c r="L68" s="73"/>
      <c r="M68" s="73"/>
      <c r="N68" s="73"/>
      <c r="O68" s="51"/>
      <c r="P68" s="51"/>
    </row>
  </sheetData>
  <mergeCells count="46">
    <mergeCell ref="BY6:CE6"/>
    <mergeCell ref="CF6:CL6"/>
    <mergeCell ref="CM6:CS6"/>
    <mergeCell ref="CT6:CZ6"/>
    <mergeCell ref="AP6:AV6"/>
    <mergeCell ref="AW6:BC6"/>
    <mergeCell ref="BD6:BJ6"/>
    <mergeCell ref="BK6:BQ6"/>
    <mergeCell ref="BR6:BX6"/>
    <mergeCell ref="C40:V40"/>
    <mergeCell ref="C41:V41"/>
    <mergeCell ref="B6:F6"/>
    <mergeCell ref="G6:M6"/>
    <mergeCell ref="AI6:AO6"/>
    <mergeCell ref="CM3:CS3"/>
    <mergeCell ref="CT3:CZ3"/>
    <mergeCell ref="B8:C8"/>
    <mergeCell ref="BR3:BX3"/>
    <mergeCell ref="BY3:CE3"/>
    <mergeCell ref="BK3:BQ3"/>
    <mergeCell ref="B4:C4"/>
    <mergeCell ref="G3:M3"/>
    <mergeCell ref="N3:T3"/>
    <mergeCell ref="U3:AA3"/>
    <mergeCell ref="AB3:AH3"/>
    <mergeCell ref="AI3:AO3"/>
    <mergeCell ref="N6:T6"/>
    <mergeCell ref="U6:AA6"/>
    <mergeCell ref="AB6:AH6"/>
    <mergeCell ref="AP3:AV3"/>
    <mergeCell ref="C44:V44"/>
    <mergeCell ref="C45:V45"/>
    <mergeCell ref="C46:V46"/>
    <mergeCell ref="C47:V47"/>
    <mergeCell ref="CF3:CL3"/>
    <mergeCell ref="C42:V42"/>
    <mergeCell ref="C43:V43"/>
    <mergeCell ref="AW3:BC3"/>
    <mergeCell ref="BD3:BJ3"/>
    <mergeCell ref="B33:V33"/>
    <mergeCell ref="B31:V31"/>
    <mergeCell ref="C35:V35"/>
    <mergeCell ref="C36:V36"/>
    <mergeCell ref="C37:V37"/>
    <mergeCell ref="C38:V38"/>
    <mergeCell ref="C39:V39"/>
  </mergeCells>
  <pageMargins left="0.70866141732283472" right="0.70866141732283472" top="0.74803149606299213" bottom="0.74803149606299213" header="0.31496062992125984" footer="0.31496062992125984"/>
  <pageSetup paperSize="8" scale="16"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P83"/>
  <sheetViews>
    <sheetView zoomScale="80" zoomScaleNormal="80" workbookViewId="0"/>
  </sheetViews>
  <sheetFormatPr defaultColWidth="9.75" defaultRowHeight="14.25" x14ac:dyDescent="0.2"/>
  <cols>
    <col min="1" max="1" width="1.75" style="2" customWidth="1"/>
    <col min="2" max="2" width="4.75" style="2" customWidth="1"/>
    <col min="3" max="3" width="95.875" style="2" bestFit="1" customWidth="1"/>
    <col min="4" max="4" width="11.75" style="2" customWidth="1"/>
    <col min="5" max="6" width="5.75" style="2" customWidth="1"/>
    <col min="7" max="13" width="9.75" style="2"/>
    <col min="14" max="14" width="2.75" style="2" customWidth="1"/>
    <col min="15" max="15" width="18.25" style="2" bestFit="1" customWidth="1"/>
    <col min="16" max="16" width="22.625" style="2" bestFit="1" customWidth="1"/>
    <col min="17" max="16384" width="9.75" style="2"/>
  </cols>
  <sheetData>
    <row r="1" spans="2:16" ht="20.25" x14ac:dyDescent="0.2">
      <c r="B1" s="3" t="s">
        <v>1330</v>
      </c>
      <c r="C1" s="3"/>
      <c r="D1" s="3"/>
      <c r="E1" s="3"/>
      <c r="F1" s="3"/>
      <c r="G1" s="3"/>
      <c r="H1" s="3"/>
      <c r="I1" s="3"/>
      <c r="J1" s="3"/>
      <c r="K1" s="3"/>
      <c r="L1" s="3"/>
      <c r="M1" s="4" t="s">
        <v>0</v>
      </c>
      <c r="N1" s="5"/>
      <c r="O1" s="6" t="s">
        <v>1</v>
      </c>
      <c r="P1" s="6"/>
    </row>
    <row r="2" spans="2:16" ht="15" thickBot="1" x14ac:dyDescent="0.25">
      <c r="B2" s="624"/>
      <c r="C2" s="624"/>
      <c r="D2" s="624"/>
      <c r="E2" s="624"/>
      <c r="F2" s="624"/>
      <c r="G2" s="624"/>
      <c r="H2" s="624"/>
      <c r="I2" s="624"/>
      <c r="J2" s="624"/>
      <c r="K2" s="624"/>
      <c r="L2" s="624"/>
      <c r="M2" s="624"/>
      <c r="N2" s="624"/>
      <c r="O2" s="624"/>
      <c r="P2" s="624"/>
    </row>
    <row r="3" spans="2:16" ht="27.75" thickBot="1" x14ac:dyDescent="0.25">
      <c r="B3" s="1969" t="s">
        <v>2</v>
      </c>
      <c r="C3" s="1970"/>
      <c r="D3" s="7" t="s">
        <v>3</v>
      </c>
      <c r="E3" s="8" t="s">
        <v>4</v>
      </c>
      <c r="F3" s="9" t="s">
        <v>5</v>
      </c>
      <c r="G3" s="370" t="s">
        <v>7</v>
      </c>
      <c r="H3" s="8" t="s">
        <v>8</v>
      </c>
      <c r="I3" s="8" t="s">
        <v>9</v>
      </c>
      <c r="J3" s="8" t="s">
        <v>10</v>
      </c>
      <c r="K3" s="8" t="s">
        <v>11</v>
      </c>
      <c r="L3" s="8" t="s">
        <v>12</v>
      </c>
      <c r="M3" s="9" t="s">
        <v>13</v>
      </c>
      <c r="N3" s="624"/>
      <c r="O3" s="833" t="s">
        <v>839</v>
      </c>
      <c r="P3" s="866" t="s">
        <v>14</v>
      </c>
    </row>
    <row r="4" spans="2:16" ht="13.9" customHeight="1" thickBot="1" x14ac:dyDescent="0.25">
      <c r="B4" s="624"/>
      <c r="C4" s="624"/>
      <c r="D4" s="624"/>
      <c r="E4" s="624"/>
      <c r="F4" s="624"/>
      <c r="G4" s="624"/>
      <c r="H4" s="624"/>
      <c r="I4" s="624"/>
      <c r="J4" s="624"/>
      <c r="K4" s="624"/>
      <c r="L4" s="624"/>
      <c r="M4" s="624"/>
      <c r="N4" s="624"/>
      <c r="O4" s="624"/>
      <c r="P4" s="624"/>
    </row>
    <row r="5" spans="2:16" s="914" customFormat="1" ht="23.25" thickBot="1" x14ac:dyDescent="0.25">
      <c r="B5" s="1969" t="s">
        <v>327</v>
      </c>
      <c r="C5" s="1974"/>
      <c r="D5" s="1974"/>
      <c r="E5" s="1974"/>
      <c r="F5" s="1975"/>
      <c r="G5" s="989" t="s">
        <v>838</v>
      </c>
      <c r="H5" s="1976" t="s">
        <v>995</v>
      </c>
      <c r="I5" s="1977"/>
      <c r="J5" s="1977"/>
      <c r="K5" s="1977"/>
      <c r="L5" s="1977"/>
      <c r="M5" s="1978"/>
      <c r="N5" s="624"/>
      <c r="O5" s="624"/>
      <c r="P5" s="624"/>
    </row>
    <row r="6" spans="2:16" s="914" customFormat="1" ht="13.9" customHeight="1" thickBot="1" x14ac:dyDescent="0.25">
      <c r="B6" s="624"/>
      <c r="C6" s="624"/>
      <c r="D6" s="624"/>
      <c r="E6" s="624"/>
      <c r="F6" s="624"/>
      <c r="G6" s="624"/>
      <c r="H6" s="624"/>
      <c r="I6" s="624"/>
      <c r="J6" s="624"/>
      <c r="K6" s="624"/>
      <c r="L6" s="624"/>
      <c r="M6" s="624"/>
      <c r="N6" s="624"/>
      <c r="O6" s="624"/>
      <c r="P6" s="624"/>
    </row>
    <row r="7" spans="2:16" ht="15" thickBot="1" x14ac:dyDescent="0.25">
      <c r="B7" s="10" t="s">
        <v>15</v>
      </c>
      <c r="C7" s="11" t="s">
        <v>1284</v>
      </c>
      <c r="D7" s="624"/>
      <c r="E7" s="624"/>
      <c r="F7" s="624"/>
      <c r="G7" s="624"/>
      <c r="H7" s="624"/>
      <c r="I7" s="624"/>
      <c r="J7" s="624"/>
      <c r="K7" s="624"/>
      <c r="L7" s="624"/>
      <c r="M7" s="624"/>
      <c r="N7" s="624"/>
      <c r="O7" s="624"/>
      <c r="P7" s="624"/>
    </row>
    <row r="8" spans="2:16" x14ac:dyDescent="0.2">
      <c r="B8" s="12">
        <v>1</v>
      </c>
      <c r="C8" s="13" t="s">
        <v>280</v>
      </c>
      <c r="D8" s="14"/>
      <c r="E8" s="14" t="s">
        <v>16</v>
      </c>
      <c r="F8" s="15">
        <v>3</v>
      </c>
      <c r="G8" s="52"/>
      <c r="H8" s="371"/>
      <c r="I8" s="29"/>
      <c r="J8" s="29"/>
      <c r="K8" s="29"/>
      <c r="L8" s="372"/>
      <c r="M8" s="18">
        <f>SUM(H8:L8)</f>
        <v>0</v>
      </c>
      <c r="N8" s="624"/>
      <c r="O8" s="1392" t="s">
        <v>1266</v>
      </c>
      <c r="P8" s="1070"/>
    </row>
    <row r="9" spans="2:16" x14ac:dyDescent="0.2">
      <c r="B9" s="19">
        <v>2</v>
      </c>
      <c r="C9" s="20" t="s">
        <v>1426</v>
      </c>
      <c r="D9" s="21"/>
      <c r="E9" s="21" t="s">
        <v>16</v>
      </c>
      <c r="F9" s="22">
        <v>3</v>
      </c>
      <c r="G9" s="52"/>
      <c r="H9" s="23"/>
      <c r="I9" s="24"/>
      <c r="J9" s="24"/>
      <c r="K9" s="24"/>
      <c r="L9" s="31"/>
      <c r="M9" s="25">
        <f t="shared" ref="M9:M18" si="0">SUM(H9:L9)</f>
        <v>0</v>
      </c>
      <c r="N9" s="624"/>
      <c r="O9" s="991"/>
      <c r="P9" s="1071"/>
    </row>
    <row r="10" spans="2:16" x14ac:dyDescent="0.2">
      <c r="B10" s="19">
        <v>3</v>
      </c>
      <c r="C10" s="20" t="s">
        <v>1429</v>
      </c>
      <c r="D10" s="21"/>
      <c r="E10" s="21" t="s">
        <v>16</v>
      </c>
      <c r="F10" s="22">
        <v>3</v>
      </c>
      <c r="G10" s="52"/>
      <c r="H10" s="23"/>
      <c r="I10" s="24"/>
      <c r="J10" s="24"/>
      <c r="K10" s="24"/>
      <c r="L10" s="31"/>
      <c r="M10" s="25">
        <f t="shared" si="0"/>
        <v>0</v>
      </c>
      <c r="N10" s="624"/>
      <c r="O10" s="992"/>
      <c r="P10" s="1466"/>
    </row>
    <row r="11" spans="2:16" x14ac:dyDescent="0.2">
      <c r="B11" s="19">
        <v>4</v>
      </c>
      <c r="C11" s="20" t="s">
        <v>1425</v>
      </c>
      <c r="D11" s="21"/>
      <c r="E11" s="21" t="s">
        <v>16</v>
      </c>
      <c r="F11" s="22">
        <v>3</v>
      </c>
      <c r="G11" s="52"/>
      <c r="H11" s="23"/>
      <c r="I11" s="24"/>
      <c r="J11" s="24"/>
      <c r="K11" s="24"/>
      <c r="L11" s="31"/>
      <c r="M11" s="25">
        <f t="shared" si="0"/>
        <v>0</v>
      </c>
      <c r="N11" s="624"/>
      <c r="O11" s="992"/>
      <c r="P11" s="1467"/>
    </row>
    <row r="12" spans="2:16" x14ac:dyDescent="0.2">
      <c r="B12" s="19">
        <v>5</v>
      </c>
      <c r="C12" s="1582" t="s">
        <v>1232</v>
      </c>
      <c r="D12" s="21"/>
      <c r="E12" s="21" t="s">
        <v>16</v>
      </c>
      <c r="F12" s="22">
        <v>3</v>
      </c>
      <c r="G12" s="52"/>
      <c r="H12" s="23"/>
      <c r="I12" s="24"/>
      <c r="J12" s="24"/>
      <c r="K12" s="24"/>
      <c r="L12" s="31"/>
      <c r="M12" s="25">
        <f t="shared" si="0"/>
        <v>0</v>
      </c>
      <c r="N12" s="624"/>
      <c r="O12" s="992"/>
      <c r="P12" s="1467"/>
    </row>
    <row r="13" spans="2:16" x14ac:dyDescent="0.2">
      <c r="B13" s="19">
        <v>6</v>
      </c>
      <c r="C13" s="1582" t="s">
        <v>1233</v>
      </c>
      <c r="D13" s="21"/>
      <c r="E13" s="21" t="s">
        <v>16</v>
      </c>
      <c r="F13" s="22">
        <v>3</v>
      </c>
      <c r="G13" s="52"/>
      <c r="H13" s="23"/>
      <c r="I13" s="24"/>
      <c r="J13" s="24"/>
      <c r="K13" s="24"/>
      <c r="L13" s="31"/>
      <c r="M13" s="25">
        <f t="shared" si="0"/>
        <v>0</v>
      </c>
      <c r="N13" s="624"/>
      <c r="O13" s="992"/>
      <c r="P13" s="1071"/>
    </row>
    <row r="14" spans="2:16" x14ac:dyDescent="0.2">
      <c r="B14" s="19">
        <v>7</v>
      </c>
      <c r="C14" s="1582" t="s">
        <v>1234</v>
      </c>
      <c r="D14" s="21"/>
      <c r="E14" s="21" t="s">
        <v>16</v>
      </c>
      <c r="F14" s="22">
        <v>3</v>
      </c>
      <c r="G14" s="52"/>
      <c r="H14" s="23"/>
      <c r="I14" s="24"/>
      <c r="J14" s="24"/>
      <c r="K14" s="24"/>
      <c r="L14" s="31"/>
      <c r="M14" s="25">
        <f t="shared" si="0"/>
        <v>0</v>
      </c>
      <c r="N14" s="624"/>
      <c r="O14" s="992"/>
      <c r="P14" s="1071"/>
    </row>
    <row r="15" spans="2:16" x14ac:dyDescent="0.2">
      <c r="B15" s="19">
        <v>8</v>
      </c>
      <c r="C15" s="1582" t="s">
        <v>1235</v>
      </c>
      <c r="D15" s="21"/>
      <c r="E15" s="21" t="s">
        <v>16</v>
      </c>
      <c r="F15" s="22">
        <v>3</v>
      </c>
      <c r="G15" s="52"/>
      <c r="H15" s="23"/>
      <c r="I15" s="24"/>
      <c r="J15" s="24"/>
      <c r="K15" s="24"/>
      <c r="L15" s="31"/>
      <c r="M15" s="25">
        <f t="shared" si="0"/>
        <v>0</v>
      </c>
      <c r="N15" s="624"/>
      <c r="O15" s="992"/>
      <c r="P15" s="1071"/>
    </row>
    <row r="16" spans="2:16" x14ac:dyDescent="0.2">
      <c r="B16" s="19">
        <v>9</v>
      </c>
      <c r="C16" s="20" t="s">
        <v>281</v>
      </c>
      <c r="D16" s="21"/>
      <c r="E16" s="21" t="s">
        <v>16</v>
      </c>
      <c r="F16" s="22">
        <v>3</v>
      </c>
      <c r="G16" s="52"/>
      <c r="H16" s="23"/>
      <c r="I16" s="24"/>
      <c r="J16" s="24"/>
      <c r="K16" s="24"/>
      <c r="L16" s="31"/>
      <c r="M16" s="25">
        <f t="shared" si="0"/>
        <v>0</v>
      </c>
      <c r="N16" s="624"/>
      <c r="O16" s="992"/>
      <c r="P16" s="1071"/>
    </row>
    <row r="17" spans="2:16" ht="15" thickBot="1" x14ac:dyDescent="0.25">
      <c r="B17" s="373">
        <v>10</v>
      </c>
      <c r="C17" s="374" t="s">
        <v>282</v>
      </c>
      <c r="D17" s="375"/>
      <c r="E17" s="375" t="s">
        <v>16</v>
      </c>
      <c r="F17" s="376">
        <v>3</v>
      </c>
      <c r="G17" s="30"/>
      <c r="H17" s="377"/>
      <c r="I17" s="378"/>
      <c r="J17" s="378"/>
      <c r="K17" s="378"/>
      <c r="L17" s="379"/>
      <c r="M17" s="380">
        <f t="shared" si="0"/>
        <v>0</v>
      </c>
      <c r="N17" s="624"/>
      <c r="O17" s="992"/>
      <c r="P17" s="1071"/>
    </row>
    <row r="18" spans="2:16" ht="15" thickBot="1" x14ac:dyDescent="0.25">
      <c r="B18" s="381">
        <v>11</v>
      </c>
      <c r="C18" s="382" t="s">
        <v>1283</v>
      </c>
      <c r="D18" s="383"/>
      <c r="E18" s="383" t="s">
        <v>16</v>
      </c>
      <c r="F18" s="1381">
        <v>3</v>
      </c>
      <c r="G18" s="1587"/>
      <c r="H18" s="489">
        <f>SUM(H8:H17)</f>
        <v>0</v>
      </c>
      <c r="I18" s="386">
        <f>SUM(I8:I17)</f>
        <v>0</v>
      </c>
      <c r="J18" s="386">
        <f>SUM(J8:J17)</f>
        <v>0</v>
      </c>
      <c r="K18" s="386">
        <f>SUM(K8:K17)</f>
        <v>0</v>
      </c>
      <c r="L18" s="387">
        <f>SUM(L8:L17)</f>
        <v>0</v>
      </c>
      <c r="M18" s="388">
        <f t="shared" si="0"/>
        <v>0</v>
      </c>
      <c r="N18" s="624"/>
      <c r="O18" s="993" t="s">
        <v>894</v>
      </c>
      <c r="P18" s="1072"/>
    </row>
    <row r="19" spans="2:16" ht="15" thickBot="1" x14ac:dyDescent="0.25">
      <c r="B19" s="624"/>
      <c r="C19" s="624"/>
      <c r="D19" s="624"/>
      <c r="E19" s="624"/>
      <c r="F19" s="624"/>
      <c r="G19" s="624"/>
      <c r="H19" s="624"/>
      <c r="I19" s="624"/>
      <c r="J19" s="624"/>
      <c r="K19" s="624"/>
      <c r="L19" s="624"/>
      <c r="M19" s="624"/>
      <c r="N19" s="624"/>
      <c r="O19" s="624"/>
      <c r="P19" s="1074"/>
    </row>
    <row r="20" spans="2:16" ht="15" thickBot="1" x14ac:dyDescent="0.25">
      <c r="B20" s="1468" t="s">
        <v>17</v>
      </c>
      <c r="C20" s="1469" t="s">
        <v>1324</v>
      </c>
      <c r="D20" s="624"/>
      <c r="E20" s="624"/>
      <c r="F20" s="624"/>
      <c r="G20" s="624"/>
      <c r="H20" s="624"/>
      <c r="I20" s="624"/>
      <c r="J20" s="624"/>
      <c r="K20" s="624"/>
      <c r="L20" s="624"/>
      <c r="M20" s="624"/>
      <c r="N20" s="624"/>
      <c r="O20" s="624"/>
    </row>
    <row r="21" spans="2:16" ht="15" thickBot="1" x14ac:dyDescent="0.25">
      <c r="B21" s="381">
        <v>12</v>
      </c>
      <c r="C21" s="1470" t="s">
        <v>1277</v>
      </c>
      <c r="D21" s="490"/>
      <c r="E21" s="490" t="s">
        <v>16</v>
      </c>
      <c r="F21" s="491">
        <v>3</v>
      </c>
      <c r="G21" s="1471"/>
      <c r="H21" s="492"/>
      <c r="I21" s="492"/>
      <c r="J21" s="492"/>
      <c r="K21" s="492"/>
      <c r="L21" s="492"/>
      <c r="M21" s="388">
        <f t="shared" ref="M21" si="1">SUM(H21:L21)</f>
        <v>0</v>
      </c>
      <c r="N21" s="30"/>
      <c r="O21" s="1472"/>
      <c r="P21" s="1473"/>
    </row>
    <row r="22" spans="2:16" ht="15" thickBot="1" x14ac:dyDescent="0.25">
      <c r="B22" s="624"/>
      <c r="C22" s="624"/>
      <c r="D22" s="624"/>
      <c r="E22" s="624"/>
      <c r="F22" s="624"/>
      <c r="G22" s="624"/>
      <c r="H22" s="624"/>
      <c r="I22" s="624"/>
      <c r="J22" s="624"/>
      <c r="K22" s="624"/>
      <c r="L22" s="624"/>
      <c r="M22" s="624"/>
      <c r="N22" s="624"/>
      <c r="O22" s="624"/>
      <c r="P22" s="1074"/>
    </row>
    <row r="23" spans="2:16" ht="15" thickBot="1" x14ac:dyDescent="0.25">
      <c r="B23" s="1468" t="s">
        <v>18</v>
      </c>
      <c r="C23" s="1469" t="s">
        <v>283</v>
      </c>
      <c r="D23" s="624"/>
      <c r="E23" s="624"/>
      <c r="F23" s="624"/>
      <c r="G23" s="624"/>
      <c r="H23" s="624"/>
      <c r="I23" s="624"/>
      <c r="J23" s="624"/>
      <c r="K23" s="624"/>
      <c r="L23" s="624"/>
      <c r="M23" s="624"/>
      <c r="N23" s="624"/>
      <c r="O23" s="624"/>
      <c r="P23" s="909"/>
    </row>
    <row r="24" spans="2:16" x14ac:dyDescent="0.2">
      <c r="B24" s="12">
        <v>13</v>
      </c>
      <c r="C24" s="13" t="s">
        <v>1532</v>
      </c>
      <c r="D24" s="14"/>
      <c r="E24" s="14" t="s">
        <v>16</v>
      </c>
      <c r="F24" s="15">
        <v>3</v>
      </c>
      <c r="G24" s="1477"/>
      <c r="H24" s="17"/>
      <c r="I24" s="17"/>
      <c r="J24" s="17"/>
      <c r="K24" s="17"/>
      <c r="L24" s="17"/>
      <c r="M24" s="18">
        <f t="shared" ref="M24:M27" si="2">SUM(H24:L24)</f>
        <v>0</v>
      </c>
      <c r="N24" s="30"/>
      <c r="O24" s="990"/>
      <c r="P24" s="1474"/>
    </row>
    <row r="25" spans="2:16" x14ac:dyDescent="0.2">
      <c r="B25" s="373">
        <v>14</v>
      </c>
      <c r="C25" s="374" t="s">
        <v>1531</v>
      </c>
      <c r="D25" s="375"/>
      <c r="E25" s="375" t="s">
        <v>16</v>
      </c>
      <c r="F25" s="376">
        <v>3</v>
      </c>
      <c r="G25" s="377"/>
      <c r="H25" s="378"/>
      <c r="I25" s="378"/>
      <c r="J25" s="378"/>
      <c r="K25" s="378"/>
      <c r="L25" s="378"/>
      <c r="M25" s="380">
        <f t="shared" si="2"/>
        <v>0</v>
      </c>
      <c r="N25" s="30"/>
      <c r="O25" s="992"/>
      <c r="P25" s="1475"/>
    </row>
    <row r="26" spans="2:16" x14ac:dyDescent="0.2">
      <c r="B26" s="373">
        <v>15</v>
      </c>
      <c r="C26" s="374" t="s">
        <v>1533</v>
      </c>
      <c r="D26" s="375"/>
      <c r="E26" s="375" t="s">
        <v>16</v>
      </c>
      <c r="F26" s="376">
        <v>3</v>
      </c>
      <c r="G26" s="377"/>
      <c r="H26" s="378"/>
      <c r="I26" s="378"/>
      <c r="J26" s="378"/>
      <c r="K26" s="378"/>
      <c r="L26" s="378"/>
      <c r="M26" s="380">
        <f t="shared" si="2"/>
        <v>0</v>
      </c>
      <c r="N26" s="30"/>
      <c r="O26" s="992"/>
      <c r="P26" s="1475"/>
    </row>
    <row r="27" spans="2:16" ht="15" thickBot="1" x14ac:dyDescent="0.25">
      <c r="B27" s="26">
        <v>16</v>
      </c>
      <c r="C27" s="27" t="s">
        <v>1534</v>
      </c>
      <c r="D27" s="28"/>
      <c r="E27" s="28" t="s">
        <v>16</v>
      </c>
      <c r="F27" s="1479">
        <v>3</v>
      </c>
      <c r="G27" s="1487"/>
      <c r="H27" s="1488"/>
      <c r="I27" s="1488"/>
      <c r="J27" s="1488"/>
      <c r="K27" s="1488"/>
      <c r="L27" s="1488"/>
      <c r="M27" s="1489">
        <f t="shared" si="2"/>
        <v>0</v>
      </c>
      <c r="N27" s="32"/>
      <c r="O27" s="992"/>
      <c r="P27" s="1475"/>
    </row>
    <row r="28" spans="2:16" ht="15" thickBot="1" x14ac:dyDescent="0.25">
      <c r="B28" s="381">
        <v>17</v>
      </c>
      <c r="C28" s="382" t="s">
        <v>1285</v>
      </c>
      <c r="D28" s="383"/>
      <c r="E28" s="383" t="s">
        <v>16</v>
      </c>
      <c r="F28" s="491">
        <v>3</v>
      </c>
      <c r="G28" s="385">
        <f>SUM(G24:G27)</f>
        <v>0</v>
      </c>
      <c r="H28" s="386">
        <f t="shared" ref="H28" si="3">SUM(H24:H27)</f>
        <v>0</v>
      </c>
      <c r="I28" s="386">
        <f t="shared" ref="I28:M28" si="4">SUM(I24:I27)</f>
        <v>0</v>
      </c>
      <c r="J28" s="386">
        <f t="shared" si="4"/>
        <v>0</v>
      </c>
      <c r="K28" s="386">
        <f t="shared" si="4"/>
        <v>0</v>
      </c>
      <c r="L28" s="386">
        <f t="shared" si="4"/>
        <v>0</v>
      </c>
      <c r="M28" s="388">
        <f t="shared" si="4"/>
        <v>0</v>
      </c>
      <c r="N28" s="624"/>
      <c r="O28" s="993" t="s">
        <v>1287</v>
      </c>
      <c r="P28" s="1486" t="s">
        <v>1329</v>
      </c>
    </row>
    <row r="29" spans="2:16" ht="14.65" customHeight="1" thickBot="1" x14ac:dyDescent="0.25">
      <c r="B29" s="624"/>
      <c r="C29" s="624"/>
      <c r="D29" s="624"/>
      <c r="E29" s="624"/>
      <c r="F29" s="624"/>
      <c r="G29" s="624"/>
      <c r="H29" s="624"/>
      <c r="I29" s="624"/>
      <c r="J29" s="624"/>
      <c r="K29" s="624"/>
      <c r="L29" s="624"/>
      <c r="M29" s="624"/>
      <c r="N29" s="624"/>
      <c r="O29" s="624"/>
      <c r="P29" s="51"/>
    </row>
    <row r="30" spans="2:16" ht="15" thickBot="1" x14ac:dyDescent="0.25">
      <c r="B30" s="1468" t="s">
        <v>20</v>
      </c>
      <c r="C30" s="1469" t="s">
        <v>1325</v>
      </c>
      <c r="D30" s="624"/>
      <c r="E30" s="624"/>
      <c r="F30" s="624"/>
      <c r="G30" s="624"/>
      <c r="H30" s="624"/>
      <c r="I30" s="624"/>
      <c r="J30" s="624"/>
      <c r="K30" s="624"/>
      <c r="L30" s="624"/>
      <c r="M30" s="624"/>
      <c r="N30" s="624"/>
      <c r="O30" s="624"/>
      <c r="P30" s="51"/>
    </row>
    <row r="31" spans="2:16" x14ac:dyDescent="0.2">
      <c r="B31" s="12">
        <v>18</v>
      </c>
      <c r="C31" s="13" t="s">
        <v>491</v>
      </c>
      <c r="D31" s="14"/>
      <c r="E31" s="14" t="s">
        <v>16</v>
      </c>
      <c r="F31" s="15">
        <v>3</v>
      </c>
      <c r="G31" s="1477"/>
      <c r="H31" s="17"/>
      <c r="I31" s="17"/>
      <c r="J31" s="17"/>
      <c r="K31" s="17"/>
      <c r="L31" s="17"/>
      <c r="M31" s="18">
        <f>SUM(H31:L31)</f>
        <v>0</v>
      </c>
      <c r="N31" s="30"/>
      <c r="O31" s="990"/>
      <c r="P31" s="1474"/>
    </row>
    <row r="32" spans="2:16" x14ac:dyDescent="0.2">
      <c r="B32" s="373">
        <v>19</v>
      </c>
      <c r="C32" s="374" t="s">
        <v>492</v>
      </c>
      <c r="D32" s="375"/>
      <c r="E32" s="375" t="s">
        <v>16</v>
      </c>
      <c r="F32" s="376">
        <v>3</v>
      </c>
      <c r="G32" s="1480"/>
      <c r="H32" s="378"/>
      <c r="I32" s="378"/>
      <c r="J32" s="378"/>
      <c r="K32" s="378"/>
      <c r="L32" s="378"/>
      <c r="M32" s="380">
        <f>SUM(H32:L32)</f>
        <v>0</v>
      </c>
      <c r="N32" s="30"/>
      <c r="O32" s="992"/>
      <c r="P32" s="1475"/>
    </row>
    <row r="33" spans="2:16" x14ac:dyDescent="0.2">
      <c r="B33" s="373">
        <v>20</v>
      </c>
      <c r="C33" s="374" t="s">
        <v>490</v>
      </c>
      <c r="D33" s="375"/>
      <c r="E33" s="375" t="s">
        <v>16</v>
      </c>
      <c r="F33" s="376">
        <v>3</v>
      </c>
      <c r="G33" s="377"/>
      <c r="H33" s="378"/>
      <c r="I33" s="378"/>
      <c r="J33" s="378"/>
      <c r="K33" s="378"/>
      <c r="L33" s="378"/>
      <c r="M33" s="380">
        <f>SUM(H33:L33)</f>
        <v>0</v>
      </c>
      <c r="N33" s="30"/>
      <c r="O33" s="992"/>
      <c r="P33" s="1475"/>
    </row>
    <row r="34" spans="2:16" ht="15" thickBot="1" x14ac:dyDescent="0.25">
      <c r="B34" s="26">
        <v>21</v>
      </c>
      <c r="C34" s="27" t="s">
        <v>1281</v>
      </c>
      <c r="D34" s="28"/>
      <c r="E34" s="28" t="s">
        <v>16</v>
      </c>
      <c r="F34" s="1479">
        <v>3</v>
      </c>
      <c r="G34" s="1481"/>
      <c r="H34" s="1482"/>
      <c r="I34" s="1482"/>
      <c r="J34" s="1482"/>
      <c r="K34" s="1482"/>
      <c r="L34" s="1482"/>
      <c r="M34" s="1478">
        <f>SUM(H34:L34)</f>
        <v>0</v>
      </c>
      <c r="N34" s="32"/>
      <c r="O34" s="992"/>
      <c r="P34" s="1475"/>
    </row>
    <row r="35" spans="2:16" ht="15" thickBot="1" x14ac:dyDescent="0.25">
      <c r="B35" s="381">
        <v>22</v>
      </c>
      <c r="C35" s="382" t="s">
        <v>1280</v>
      </c>
      <c r="D35" s="383"/>
      <c r="E35" s="383" t="s">
        <v>16</v>
      </c>
      <c r="F35" s="384">
        <v>3</v>
      </c>
      <c r="G35" s="489">
        <f>SUM(G31:G31,G33:G34)</f>
        <v>0</v>
      </c>
      <c r="H35" s="386">
        <f t="shared" ref="H35:M35" si="5">SUM(H31:H34)</f>
        <v>0</v>
      </c>
      <c r="I35" s="386">
        <f>SUM(I31:I34)</f>
        <v>0</v>
      </c>
      <c r="J35" s="386">
        <f t="shared" si="5"/>
        <v>0</v>
      </c>
      <c r="K35" s="386">
        <f t="shared" si="5"/>
        <v>0</v>
      </c>
      <c r="L35" s="386">
        <f t="shared" si="5"/>
        <v>0</v>
      </c>
      <c r="M35" s="388">
        <f t="shared" si="5"/>
        <v>0</v>
      </c>
      <c r="N35" s="624"/>
      <c r="O35" s="993" t="s">
        <v>1289</v>
      </c>
      <c r="P35" s="1476"/>
    </row>
    <row r="36" spans="2:16" s="914" customFormat="1" ht="15" thickBot="1" x14ac:dyDescent="0.25">
      <c r="B36" s="64"/>
      <c r="C36" s="65"/>
      <c r="D36" s="16"/>
      <c r="E36" s="16"/>
      <c r="F36" s="16"/>
      <c r="G36" s="52"/>
      <c r="H36" s="52"/>
      <c r="I36" s="52"/>
      <c r="J36" s="52"/>
      <c r="K36" s="52"/>
      <c r="L36" s="52"/>
      <c r="M36" s="52"/>
      <c r="N36" s="624"/>
      <c r="O36" s="624"/>
      <c r="P36" s="909"/>
    </row>
    <row r="37" spans="2:16" ht="15" customHeight="1" thickBot="1" x14ac:dyDescent="0.25">
      <c r="B37" s="1468" t="s">
        <v>21</v>
      </c>
      <c r="C37" s="1469" t="s">
        <v>1326</v>
      </c>
      <c r="D37" s="624"/>
      <c r="E37" s="624"/>
      <c r="F37" s="624"/>
      <c r="G37" s="624"/>
      <c r="H37" s="624"/>
      <c r="I37" s="624"/>
      <c r="J37" s="624"/>
      <c r="K37" s="624"/>
      <c r="L37" s="624"/>
      <c r="M37" s="624"/>
      <c r="N37" s="624"/>
      <c r="O37" s="624"/>
      <c r="P37" s="51"/>
    </row>
    <row r="38" spans="2:16" ht="15" customHeight="1" thickBot="1" x14ac:dyDescent="0.25">
      <c r="B38" s="381">
        <v>23</v>
      </c>
      <c r="C38" s="1470" t="s">
        <v>1288</v>
      </c>
      <c r="D38" s="490"/>
      <c r="E38" s="490" t="s">
        <v>16</v>
      </c>
      <c r="F38" s="491">
        <v>3</v>
      </c>
      <c r="G38" s="1588"/>
      <c r="H38" s="492"/>
      <c r="I38" s="492"/>
      <c r="J38" s="492"/>
      <c r="K38" s="492"/>
      <c r="L38" s="492"/>
      <c r="M38" s="388">
        <f>SUM(H38:L38)</f>
        <v>0</v>
      </c>
      <c r="N38" s="624"/>
      <c r="O38" s="1472"/>
      <c r="P38" s="1473"/>
    </row>
    <row r="39" spans="2:16" ht="15" customHeight="1" thickBot="1" x14ac:dyDescent="0.25">
      <c r="B39" s="624"/>
      <c r="C39" s="624"/>
      <c r="D39" s="624"/>
      <c r="E39" s="624"/>
      <c r="F39" s="624"/>
      <c r="G39" s="624"/>
      <c r="H39" s="624"/>
      <c r="I39" s="624"/>
      <c r="J39" s="624"/>
      <c r="K39" s="624"/>
      <c r="L39" s="624"/>
      <c r="M39" s="624"/>
      <c r="N39" s="624"/>
      <c r="O39" s="624"/>
      <c r="P39" s="51"/>
    </row>
    <row r="40" spans="2:16" ht="15" customHeight="1" thickBot="1" x14ac:dyDescent="0.25">
      <c r="B40" s="1468" t="s">
        <v>22</v>
      </c>
      <c r="C40" s="1469" t="s">
        <v>1282</v>
      </c>
      <c r="D40" s="624"/>
      <c r="E40" s="624"/>
      <c r="F40" s="624"/>
      <c r="G40" s="624"/>
      <c r="H40" s="624"/>
      <c r="I40" s="624"/>
      <c r="J40" s="624"/>
      <c r="K40" s="624"/>
      <c r="L40" s="624"/>
      <c r="M40" s="624"/>
      <c r="N40" s="624"/>
      <c r="O40" s="624"/>
      <c r="P40" s="51"/>
    </row>
    <row r="41" spans="2:16" s="914" customFormat="1" ht="15" customHeight="1" x14ac:dyDescent="0.2">
      <c r="B41" s="12">
        <v>24</v>
      </c>
      <c r="C41" s="13" t="s">
        <v>1327</v>
      </c>
      <c r="D41" s="14"/>
      <c r="E41" s="14" t="s">
        <v>16</v>
      </c>
      <c r="F41" s="15">
        <v>3</v>
      </c>
      <c r="G41" s="1477"/>
      <c r="H41" s="17"/>
      <c r="I41" s="17"/>
      <c r="J41" s="17"/>
      <c r="K41" s="17"/>
      <c r="L41" s="17"/>
      <c r="M41" s="18">
        <f>SUM(H41:L41)</f>
        <v>0</v>
      </c>
      <c r="N41" s="624"/>
      <c r="O41" s="990"/>
      <c r="P41" s="1073"/>
    </row>
    <row r="42" spans="2:16" ht="15" customHeight="1" thickBot="1" x14ac:dyDescent="0.25">
      <c r="B42" s="26">
        <v>25</v>
      </c>
      <c r="C42" s="27" t="s">
        <v>1328</v>
      </c>
      <c r="D42" s="28"/>
      <c r="E42" s="28" t="s">
        <v>16</v>
      </c>
      <c r="F42" s="1479">
        <v>3</v>
      </c>
      <c r="G42" s="1485"/>
      <c r="H42" s="708"/>
      <c r="I42" s="708"/>
      <c r="J42" s="708"/>
      <c r="K42" s="708"/>
      <c r="L42" s="708"/>
      <c r="M42" s="1478">
        <f>SUM(H42:L42)</f>
        <v>0</v>
      </c>
      <c r="N42" s="624"/>
      <c r="O42" s="1483"/>
      <c r="P42" s="1484"/>
    </row>
    <row r="43" spans="2:16" s="914" customFormat="1" ht="15" customHeight="1" thickBot="1" x14ac:dyDescent="0.25">
      <c r="B43" s="64"/>
      <c r="C43" s="65"/>
      <c r="D43" s="16"/>
      <c r="E43" s="16"/>
      <c r="F43" s="16"/>
      <c r="G43" s="52"/>
      <c r="H43" s="52"/>
      <c r="I43" s="52"/>
      <c r="J43" s="52"/>
      <c r="K43" s="52"/>
      <c r="L43" s="52"/>
      <c r="M43" s="52"/>
      <c r="N43" s="624"/>
      <c r="O43" s="624"/>
      <c r="P43" s="909"/>
    </row>
    <row r="44" spans="2:16" s="914" customFormat="1" ht="15" thickBot="1" x14ac:dyDescent="0.25">
      <c r="B44" s="10" t="s">
        <v>263</v>
      </c>
      <c r="C44" s="11" t="s">
        <v>1286</v>
      </c>
      <c r="D44" s="624"/>
      <c r="E44" s="624"/>
      <c r="F44" s="624"/>
      <c r="G44" s="624"/>
      <c r="H44" s="624"/>
      <c r="I44" s="624"/>
      <c r="J44" s="624"/>
      <c r="K44" s="624"/>
      <c r="L44" s="624"/>
      <c r="M44" s="624"/>
      <c r="N44" s="624"/>
      <c r="O44" s="624"/>
      <c r="P44" s="909"/>
    </row>
    <row r="45" spans="2:16" s="914" customFormat="1" ht="15" thickBot="1" x14ac:dyDescent="0.25">
      <c r="B45" s="1425">
        <v>26</v>
      </c>
      <c r="C45" s="1426" t="s">
        <v>489</v>
      </c>
      <c r="D45" s="1427"/>
      <c r="E45" s="1427" t="s">
        <v>16</v>
      </c>
      <c r="F45" s="1428">
        <v>3</v>
      </c>
      <c r="G45" s="489">
        <f>G18 + G41</f>
        <v>0</v>
      </c>
      <c r="H45" s="386">
        <f t="shared" ref="H45:L45" si="6">H18 + H41</f>
        <v>0</v>
      </c>
      <c r="I45" s="386">
        <f t="shared" si="6"/>
        <v>0</v>
      </c>
      <c r="J45" s="386">
        <f t="shared" si="6"/>
        <v>0</v>
      </c>
      <c r="K45" s="386">
        <f t="shared" si="6"/>
        <v>0</v>
      </c>
      <c r="L45" s="386">
        <f t="shared" si="6"/>
        <v>0</v>
      </c>
      <c r="M45" s="388">
        <f t="shared" ref="M45" si="7">SUM(M41:M44)</f>
        <v>0</v>
      </c>
      <c r="N45" s="1424"/>
      <c r="O45" s="1472" t="s">
        <v>1323</v>
      </c>
      <c r="P45" s="1473"/>
    </row>
    <row r="46" spans="2:16" ht="15" customHeight="1" x14ac:dyDescent="0.2">
      <c r="B46" s="624"/>
      <c r="C46" s="624"/>
      <c r="D46" s="624"/>
      <c r="E46" s="624"/>
      <c r="F46" s="624"/>
      <c r="G46" s="624"/>
      <c r="H46" s="624"/>
      <c r="I46" s="624"/>
      <c r="J46" s="624"/>
      <c r="K46" s="624"/>
      <c r="L46" s="624"/>
      <c r="M46" s="624"/>
      <c r="N46" s="624"/>
      <c r="O46" s="624"/>
      <c r="P46" s="51"/>
    </row>
    <row r="47" spans="2:16" ht="15" customHeight="1" x14ac:dyDescent="0.2">
      <c r="B47" s="33" t="s">
        <v>23</v>
      </c>
      <c r="C47" s="34"/>
      <c r="D47" s="34"/>
      <c r="E47" s="34"/>
      <c r="F47" s="34"/>
      <c r="G47" s="34"/>
      <c r="H47" s="34"/>
      <c r="I47" s="34"/>
      <c r="J47" s="35"/>
      <c r="K47" s="35"/>
      <c r="L47" s="429"/>
      <c r="M47" s="624"/>
      <c r="N47" s="624"/>
      <c r="O47" s="51"/>
      <c r="P47" s="51"/>
    </row>
    <row r="48" spans="2:16" ht="15" customHeight="1" x14ac:dyDescent="0.2">
      <c r="B48" s="36"/>
      <c r="C48" s="37" t="s">
        <v>24</v>
      </c>
      <c r="D48" s="37"/>
      <c r="E48" s="34"/>
      <c r="F48" s="34"/>
      <c r="G48" s="34"/>
      <c r="H48" s="34"/>
      <c r="I48" s="34"/>
      <c r="J48" s="34"/>
      <c r="K48" s="34"/>
      <c r="L48" s="429"/>
      <c r="M48" s="624"/>
      <c r="N48" s="624"/>
      <c r="O48" s="51"/>
      <c r="P48" s="51"/>
    </row>
    <row r="49" spans="2:16" ht="15" customHeight="1" x14ac:dyDescent="0.2">
      <c r="B49" s="38"/>
      <c r="C49" s="37" t="s">
        <v>25</v>
      </c>
      <c r="D49" s="37"/>
      <c r="E49" s="34"/>
      <c r="F49" s="34"/>
      <c r="G49" s="34"/>
      <c r="H49" s="34"/>
      <c r="I49" s="34"/>
      <c r="J49" s="34"/>
      <c r="K49" s="34"/>
      <c r="L49" s="429"/>
      <c r="M49" s="624"/>
      <c r="N49" s="624"/>
      <c r="O49" s="51"/>
      <c r="P49" s="51"/>
    </row>
    <row r="50" spans="2:16" ht="15" customHeight="1" x14ac:dyDescent="0.2">
      <c r="B50" s="39"/>
      <c r="C50" s="37" t="s">
        <v>26</v>
      </c>
      <c r="D50" s="37"/>
      <c r="E50" s="34"/>
      <c r="F50" s="34"/>
      <c r="G50" s="34"/>
      <c r="H50" s="34"/>
      <c r="I50" s="34"/>
      <c r="J50" s="34"/>
      <c r="K50" s="34"/>
      <c r="L50" s="429"/>
      <c r="M50" s="624"/>
      <c r="N50" s="624"/>
      <c r="O50" s="51"/>
      <c r="P50" s="51"/>
    </row>
    <row r="51" spans="2:16" ht="15" customHeight="1" x14ac:dyDescent="0.2">
      <c r="B51" s="40"/>
      <c r="C51" s="37" t="s">
        <v>27</v>
      </c>
      <c r="D51" s="37"/>
      <c r="E51" s="34"/>
      <c r="F51" s="34"/>
      <c r="G51" s="34"/>
      <c r="H51" s="34"/>
      <c r="I51" s="34"/>
      <c r="J51" s="34"/>
      <c r="K51" s="34"/>
      <c r="L51" s="429"/>
      <c r="M51" s="624"/>
      <c r="N51" s="624"/>
      <c r="O51" s="51"/>
      <c r="P51" s="51"/>
    </row>
    <row r="52" spans="2:16" ht="15" thickBot="1" x14ac:dyDescent="0.25">
      <c r="B52" s="41"/>
      <c r="C52" s="41"/>
      <c r="D52" s="41"/>
      <c r="E52" s="41"/>
      <c r="F52" s="41"/>
      <c r="G52" s="41"/>
      <c r="H52" s="41"/>
      <c r="I52" s="41"/>
      <c r="J52" s="41"/>
      <c r="K52" s="41"/>
      <c r="L52" s="429"/>
      <c r="M52" s="624"/>
      <c r="N52" s="624"/>
    </row>
    <row r="53" spans="2:16" ht="16.5" thickBot="1" x14ac:dyDescent="0.25">
      <c r="B53" s="1815" t="s">
        <v>493</v>
      </c>
      <c r="C53" s="1816"/>
      <c r="D53" s="1816"/>
      <c r="E53" s="1816"/>
      <c r="F53" s="1816"/>
      <c r="G53" s="1816"/>
      <c r="H53" s="1816"/>
      <c r="I53" s="1816"/>
      <c r="J53" s="1816"/>
      <c r="K53" s="1816"/>
      <c r="L53" s="1816"/>
      <c r="M53" s="1817"/>
      <c r="N53" s="624"/>
    </row>
    <row r="54" spans="2:16" ht="16.5" thickBot="1" x14ac:dyDescent="0.25">
      <c r="B54" s="42"/>
      <c r="C54" s="43"/>
      <c r="D54" s="44"/>
      <c r="E54" s="44"/>
      <c r="F54" s="44"/>
      <c r="G54" s="44"/>
      <c r="H54" s="44"/>
      <c r="I54" s="44"/>
      <c r="J54" s="41"/>
      <c r="K54" s="41"/>
      <c r="L54" s="429"/>
      <c r="M54" s="624"/>
      <c r="N54" s="624"/>
    </row>
    <row r="55" spans="2:16" ht="30" customHeight="1" thickBot="1" x14ac:dyDescent="0.25">
      <c r="B55" s="1971" t="s">
        <v>1535</v>
      </c>
      <c r="C55" s="1972"/>
      <c r="D55" s="1972"/>
      <c r="E55" s="1972"/>
      <c r="F55" s="1972"/>
      <c r="G55" s="1972"/>
      <c r="H55" s="1972"/>
      <c r="I55" s="1972"/>
      <c r="J55" s="1972"/>
      <c r="K55" s="1972"/>
      <c r="L55" s="1972"/>
      <c r="M55" s="1973"/>
      <c r="N55" s="624"/>
    </row>
    <row r="56" spans="2:16" ht="15" thickBot="1" x14ac:dyDescent="0.25">
      <c r="B56" s="45"/>
      <c r="C56" s="46"/>
      <c r="D56" s="45"/>
      <c r="E56" s="45"/>
      <c r="F56" s="45"/>
      <c r="G56" s="47"/>
      <c r="H56" s="47"/>
      <c r="I56" s="47"/>
      <c r="J56" s="41"/>
      <c r="K56" s="41"/>
      <c r="L56" s="429"/>
      <c r="M56" s="624"/>
      <c r="N56" s="624"/>
    </row>
    <row r="57" spans="2:16" x14ac:dyDescent="0.2">
      <c r="B57" s="48" t="s">
        <v>28</v>
      </c>
      <c r="C57" s="1811" t="s">
        <v>29</v>
      </c>
      <c r="D57" s="1811"/>
      <c r="E57" s="1811"/>
      <c r="F57" s="1811"/>
      <c r="G57" s="1811"/>
      <c r="H57" s="1811"/>
      <c r="I57" s="1811"/>
      <c r="J57" s="1811"/>
      <c r="K57" s="1811"/>
      <c r="L57" s="1811"/>
      <c r="M57" s="1812"/>
      <c r="N57" s="624"/>
    </row>
    <row r="58" spans="2:16" x14ac:dyDescent="0.2">
      <c r="B58" s="49">
        <v>1</v>
      </c>
      <c r="C58" s="1965"/>
      <c r="D58" s="1965"/>
      <c r="E58" s="1965"/>
      <c r="F58" s="1965"/>
      <c r="G58" s="1965"/>
      <c r="H58" s="1965"/>
      <c r="I58" s="1965"/>
      <c r="J58" s="1965"/>
      <c r="K58" s="1965"/>
      <c r="L58" s="1965"/>
      <c r="M58" s="1966"/>
      <c r="N58" s="624"/>
    </row>
    <row r="59" spans="2:16" x14ac:dyDescent="0.2">
      <c r="B59" s="49">
        <v>2</v>
      </c>
      <c r="C59" s="1965"/>
      <c r="D59" s="1965"/>
      <c r="E59" s="1965"/>
      <c r="F59" s="1965"/>
      <c r="G59" s="1965"/>
      <c r="H59" s="1965"/>
      <c r="I59" s="1965"/>
      <c r="J59" s="1965"/>
      <c r="K59" s="1965"/>
      <c r="L59" s="1965"/>
      <c r="M59" s="1966"/>
      <c r="N59" s="624"/>
    </row>
    <row r="60" spans="2:16" x14ac:dyDescent="0.2">
      <c r="B60" s="49">
        <v>3</v>
      </c>
      <c r="C60" s="1965"/>
      <c r="D60" s="1965"/>
      <c r="E60" s="1965"/>
      <c r="F60" s="1965"/>
      <c r="G60" s="1965"/>
      <c r="H60" s="1965"/>
      <c r="I60" s="1965"/>
      <c r="J60" s="1965"/>
      <c r="K60" s="1965"/>
      <c r="L60" s="1965"/>
      <c r="M60" s="1966"/>
      <c r="N60" s="624"/>
    </row>
    <row r="61" spans="2:16" x14ac:dyDescent="0.2">
      <c r="B61" s="49">
        <v>4</v>
      </c>
      <c r="C61" s="1965"/>
      <c r="D61" s="1965"/>
      <c r="E61" s="1965"/>
      <c r="F61" s="1965"/>
      <c r="G61" s="1965"/>
      <c r="H61" s="1965"/>
      <c r="I61" s="1965"/>
      <c r="J61" s="1965"/>
      <c r="K61" s="1965"/>
      <c r="L61" s="1965"/>
      <c r="M61" s="1966"/>
      <c r="N61" s="624"/>
    </row>
    <row r="62" spans="2:16" x14ac:dyDescent="0.2">
      <c r="B62" s="49">
        <v>5</v>
      </c>
      <c r="C62" s="1965"/>
      <c r="D62" s="1965"/>
      <c r="E62" s="1965"/>
      <c r="F62" s="1965"/>
      <c r="G62" s="1965"/>
      <c r="H62" s="1965"/>
      <c r="I62" s="1965"/>
      <c r="J62" s="1965"/>
      <c r="K62" s="1965"/>
      <c r="L62" s="1965"/>
      <c r="M62" s="1966"/>
      <c r="N62" s="624"/>
    </row>
    <row r="63" spans="2:16" x14ac:dyDescent="0.2">
      <c r="B63" s="49">
        <v>6</v>
      </c>
      <c r="C63" s="1965"/>
      <c r="D63" s="1965"/>
      <c r="E63" s="1965"/>
      <c r="F63" s="1965"/>
      <c r="G63" s="1965"/>
      <c r="H63" s="1965"/>
      <c r="I63" s="1965"/>
      <c r="J63" s="1965"/>
      <c r="K63" s="1965"/>
      <c r="L63" s="1965"/>
      <c r="M63" s="1966"/>
      <c r="N63" s="624"/>
    </row>
    <row r="64" spans="2:16" x14ac:dyDescent="0.2">
      <c r="B64" s="49">
        <v>7</v>
      </c>
      <c r="C64" s="1965"/>
      <c r="D64" s="1965"/>
      <c r="E64" s="1965"/>
      <c r="F64" s="1965"/>
      <c r="G64" s="1965"/>
      <c r="H64" s="1965"/>
      <c r="I64" s="1965"/>
      <c r="J64" s="1965"/>
      <c r="K64" s="1965"/>
      <c r="L64" s="1965"/>
      <c r="M64" s="1966"/>
      <c r="N64" s="624"/>
    </row>
    <row r="65" spans="2:14" x14ac:dyDescent="0.2">
      <c r="B65" s="49">
        <v>8</v>
      </c>
      <c r="C65" s="1965"/>
      <c r="D65" s="1965"/>
      <c r="E65" s="1965"/>
      <c r="F65" s="1965"/>
      <c r="G65" s="1965"/>
      <c r="H65" s="1965"/>
      <c r="I65" s="1965"/>
      <c r="J65" s="1965"/>
      <c r="K65" s="1965"/>
      <c r="L65" s="1965"/>
      <c r="M65" s="1966"/>
      <c r="N65" s="624"/>
    </row>
    <row r="66" spans="2:14" x14ac:dyDescent="0.2">
      <c r="B66" s="49">
        <v>9</v>
      </c>
      <c r="C66" s="1965"/>
      <c r="D66" s="1965"/>
      <c r="E66" s="1965"/>
      <c r="F66" s="1965"/>
      <c r="G66" s="1965"/>
      <c r="H66" s="1965"/>
      <c r="I66" s="1965"/>
      <c r="J66" s="1965"/>
      <c r="K66" s="1965"/>
      <c r="L66" s="1965"/>
      <c r="M66" s="1966"/>
      <c r="N66" s="624"/>
    </row>
    <row r="67" spans="2:14" x14ac:dyDescent="0.2">
      <c r="B67" s="49">
        <v>10</v>
      </c>
      <c r="C67" s="1965"/>
      <c r="D67" s="1965"/>
      <c r="E67" s="1965"/>
      <c r="F67" s="1965"/>
      <c r="G67" s="1965"/>
      <c r="H67" s="1965"/>
      <c r="I67" s="1965"/>
      <c r="J67" s="1965"/>
      <c r="K67" s="1965"/>
      <c r="L67" s="1965"/>
      <c r="M67" s="1966"/>
      <c r="N67" s="624"/>
    </row>
    <row r="68" spans="2:14" x14ac:dyDescent="0.2">
      <c r="B68" s="49">
        <v>11</v>
      </c>
      <c r="C68" s="1965"/>
      <c r="D68" s="1965"/>
      <c r="E68" s="1965"/>
      <c r="F68" s="1965"/>
      <c r="G68" s="1965"/>
      <c r="H68" s="1965"/>
      <c r="I68" s="1965"/>
      <c r="J68" s="1965"/>
      <c r="K68" s="1965"/>
      <c r="L68" s="1965"/>
      <c r="M68" s="1966"/>
      <c r="N68" s="624"/>
    </row>
    <row r="69" spans="2:14" x14ac:dyDescent="0.2">
      <c r="B69" s="49">
        <v>12</v>
      </c>
      <c r="C69" s="1965" t="s">
        <v>1278</v>
      </c>
      <c r="D69" s="1965"/>
      <c r="E69" s="1965"/>
      <c r="F69" s="1965"/>
      <c r="G69" s="1965"/>
      <c r="H69" s="1965"/>
      <c r="I69" s="1965"/>
      <c r="J69" s="1965"/>
      <c r="K69" s="1965"/>
      <c r="L69" s="1965"/>
      <c r="M69" s="1966"/>
      <c r="N69" s="624"/>
    </row>
    <row r="70" spans="2:14" x14ac:dyDescent="0.2">
      <c r="B70" s="49">
        <v>13</v>
      </c>
      <c r="C70" s="1965"/>
      <c r="D70" s="1965"/>
      <c r="E70" s="1965"/>
      <c r="F70" s="1965"/>
      <c r="G70" s="1965"/>
      <c r="H70" s="1965"/>
      <c r="I70" s="1965"/>
      <c r="J70" s="1965"/>
      <c r="K70" s="1965"/>
      <c r="L70" s="1965"/>
      <c r="M70" s="1966"/>
      <c r="N70" s="624"/>
    </row>
    <row r="71" spans="2:14" x14ac:dyDescent="0.2">
      <c r="B71" s="49">
        <v>14</v>
      </c>
      <c r="C71" s="1965"/>
      <c r="D71" s="1965"/>
      <c r="E71" s="1965"/>
      <c r="F71" s="1965"/>
      <c r="G71" s="1965"/>
      <c r="H71" s="1965"/>
      <c r="I71" s="1965"/>
      <c r="J71" s="1965"/>
      <c r="K71" s="1965"/>
      <c r="L71" s="1965"/>
      <c r="M71" s="1966"/>
      <c r="N71" s="624"/>
    </row>
    <row r="72" spans="2:14" x14ac:dyDescent="0.2">
      <c r="B72" s="49">
        <v>15</v>
      </c>
      <c r="C72" s="1965"/>
      <c r="D72" s="1965"/>
      <c r="E72" s="1965"/>
      <c r="F72" s="1965"/>
      <c r="G72" s="1965"/>
      <c r="H72" s="1965"/>
      <c r="I72" s="1965"/>
      <c r="J72" s="1965"/>
      <c r="K72" s="1965"/>
      <c r="L72" s="1965"/>
      <c r="M72" s="1966"/>
      <c r="N72" s="73"/>
    </row>
    <row r="73" spans="2:14" x14ac:dyDescent="0.2">
      <c r="B73" s="49">
        <v>16</v>
      </c>
      <c r="C73" s="1965"/>
      <c r="D73" s="1965"/>
      <c r="E73" s="1965"/>
      <c r="F73" s="1965"/>
      <c r="G73" s="1965"/>
      <c r="H73" s="1965"/>
      <c r="I73" s="1965"/>
      <c r="J73" s="1965"/>
      <c r="K73" s="1965"/>
      <c r="L73" s="1965"/>
      <c r="M73" s="1966"/>
      <c r="N73" s="73"/>
    </row>
    <row r="74" spans="2:14" x14ac:dyDescent="0.2">
      <c r="B74" s="49">
        <v>17</v>
      </c>
      <c r="C74" s="1965" t="s">
        <v>1279</v>
      </c>
      <c r="D74" s="1965"/>
      <c r="E74" s="1965"/>
      <c r="F74" s="1965"/>
      <c r="G74" s="1965"/>
      <c r="H74" s="1965"/>
      <c r="I74" s="1965"/>
      <c r="J74" s="1965"/>
      <c r="K74" s="1965"/>
      <c r="L74" s="1965"/>
      <c r="M74" s="1966"/>
      <c r="N74" s="73"/>
    </row>
    <row r="75" spans="2:14" x14ac:dyDescent="0.2">
      <c r="B75" s="49">
        <v>18</v>
      </c>
      <c r="C75" s="1965" t="s">
        <v>1278</v>
      </c>
      <c r="D75" s="1965"/>
      <c r="E75" s="1965"/>
      <c r="F75" s="1965"/>
      <c r="G75" s="1965"/>
      <c r="H75" s="1965"/>
      <c r="I75" s="1965"/>
      <c r="J75" s="1965"/>
      <c r="K75" s="1965"/>
      <c r="L75" s="1965"/>
      <c r="M75" s="1966"/>
      <c r="N75" s="73"/>
    </row>
    <row r="76" spans="2:14" x14ac:dyDescent="0.2">
      <c r="B76" s="49">
        <v>19</v>
      </c>
      <c r="C76" s="1965" t="s">
        <v>1278</v>
      </c>
      <c r="D76" s="1965"/>
      <c r="E76" s="1965"/>
      <c r="F76" s="1965"/>
      <c r="G76" s="1965"/>
      <c r="H76" s="1965"/>
      <c r="I76" s="1965"/>
      <c r="J76" s="1965"/>
      <c r="K76" s="1965"/>
      <c r="L76" s="1965"/>
      <c r="M76" s="1966"/>
      <c r="N76" s="73"/>
    </row>
    <row r="77" spans="2:14" x14ac:dyDescent="0.2">
      <c r="B77" s="49">
        <v>20</v>
      </c>
      <c r="C77" s="1965" t="s">
        <v>1278</v>
      </c>
      <c r="D77" s="1965"/>
      <c r="E77" s="1965"/>
      <c r="F77" s="1965"/>
      <c r="G77" s="1965"/>
      <c r="H77" s="1965"/>
      <c r="I77" s="1965"/>
      <c r="J77" s="1965"/>
      <c r="K77" s="1965"/>
      <c r="L77" s="1965"/>
      <c r="M77" s="1966"/>
      <c r="N77" s="73"/>
    </row>
    <row r="78" spans="2:14" x14ac:dyDescent="0.2">
      <c r="B78" s="49">
        <v>21</v>
      </c>
      <c r="C78" s="1965" t="s">
        <v>1278</v>
      </c>
      <c r="D78" s="1965"/>
      <c r="E78" s="1965"/>
      <c r="F78" s="1965"/>
      <c r="G78" s="1965"/>
      <c r="H78" s="1965"/>
      <c r="I78" s="1965"/>
      <c r="J78" s="1965"/>
      <c r="K78" s="1965"/>
      <c r="L78" s="1965"/>
      <c r="M78" s="1966"/>
      <c r="N78" s="73"/>
    </row>
    <row r="79" spans="2:14" x14ac:dyDescent="0.2">
      <c r="B79" s="49">
        <v>22</v>
      </c>
      <c r="C79" s="1965"/>
      <c r="D79" s="1965"/>
      <c r="E79" s="1965"/>
      <c r="F79" s="1965"/>
      <c r="G79" s="1965"/>
      <c r="H79" s="1965"/>
      <c r="I79" s="1965"/>
      <c r="J79" s="1965"/>
      <c r="K79" s="1965"/>
      <c r="L79" s="1965"/>
      <c r="M79" s="1966"/>
      <c r="N79" s="73"/>
    </row>
    <row r="80" spans="2:14" x14ac:dyDescent="0.2">
      <c r="B80" s="49">
        <v>23</v>
      </c>
      <c r="C80" s="1965" t="s">
        <v>1278</v>
      </c>
      <c r="D80" s="1965"/>
      <c r="E80" s="1965"/>
      <c r="F80" s="1965"/>
      <c r="G80" s="1965"/>
      <c r="H80" s="1965"/>
      <c r="I80" s="1965"/>
      <c r="J80" s="1965"/>
      <c r="K80" s="1965"/>
      <c r="L80" s="1965"/>
      <c r="M80" s="1966"/>
      <c r="N80" s="73"/>
    </row>
    <row r="81" spans="2:13" x14ac:dyDescent="0.2">
      <c r="B81" s="49">
        <v>24</v>
      </c>
      <c r="C81" s="1965" t="s">
        <v>1434</v>
      </c>
      <c r="D81" s="1965"/>
      <c r="E81" s="1965"/>
      <c r="F81" s="1965"/>
      <c r="G81" s="1965"/>
      <c r="H81" s="1965"/>
      <c r="I81" s="1965"/>
      <c r="J81" s="1965"/>
      <c r="K81" s="1965"/>
      <c r="L81" s="1965"/>
      <c r="M81" s="1966"/>
    </row>
    <row r="82" spans="2:13" x14ac:dyDescent="0.2">
      <c r="B82" s="49">
        <v>25</v>
      </c>
      <c r="C82" s="1965" t="s">
        <v>1435</v>
      </c>
      <c r="D82" s="1965"/>
      <c r="E82" s="1965"/>
      <c r="F82" s="1965"/>
      <c r="G82" s="1965"/>
      <c r="H82" s="1965"/>
      <c r="I82" s="1965"/>
      <c r="J82" s="1965"/>
      <c r="K82" s="1965"/>
      <c r="L82" s="1965"/>
      <c r="M82" s="1966"/>
    </row>
    <row r="83" spans="2:13" ht="15" thickBot="1" x14ac:dyDescent="0.25">
      <c r="B83" s="50">
        <v>26</v>
      </c>
      <c r="C83" s="1967"/>
      <c r="D83" s="1967"/>
      <c r="E83" s="1967"/>
      <c r="F83" s="1967"/>
      <c r="G83" s="1967"/>
      <c r="H83" s="1967"/>
      <c r="I83" s="1967"/>
      <c r="J83" s="1967"/>
      <c r="K83" s="1967"/>
      <c r="L83" s="1967"/>
      <c r="M83" s="1968"/>
    </row>
  </sheetData>
  <mergeCells count="32">
    <mergeCell ref="C59:M59"/>
    <mergeCell ref="B3:C3"/>
    <mergeCell ref="B53:M53"/>
    <mergeCell ref="B55:M55"/>
    <mergeCell ref="C57:M57"/>
    <mergeCell ref="C58:M58"/>
    <mergeCell ref="B5:F5"/>
    <mergeCell ref="H5:M5"/>
    <mergeCell ref="C71:M71"/>
    <mergeCell ref="C60:M60"/>
    <mergeCell ref="C61:M61"/>
    <mergeCell ref="C62:M62"/>
    <mergeCell ref="C63:M63"/>
    <mergeCell ref="C64:M64"/>
    <mergeCell ref="C65:M65"/>
    <mergeCell ref="C66:M66"/>
    <mergeCell ref="C67:M67"/>
    <mergeCell ref="C68:M68"/>
    <mergeCell ref="C69:M69"/>
    <mergeCell ref="C70:M70"/>
    <mergeCell ref="C72:M72"/>
    <mergeCell ref="C73:M73"/>
    <mergeCell ref="C74:M74"/>
    <mergeCell ref="C75:M75"/>
    <mergeCell ref="C76:M76"/>
    <mergeCell ref="C82:M82"/>
    <mergeCell ref="C83:M83"/>
    <mergeCell ref="C77:M77"/>
    <mergeCell ref="C78:M78"/>
    <mergeCell ref="C79:M79"/>
    <mergeCell ref="C80:M80"/>
    <mergeCell ref="C81:M81"/>
  </mergeCells>
  <pageMargins left="0.70866141732283472" right="0.70866141732283472" top="0.74803149606299213" bottom="0.74803149606299213" header="0.31496062992125984" footer="0.31496062992125984"/>
  <pageSetup paperSize="9" scale="3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U68"/>
  <sheetViews>
    <sheetView zoomScale="80" zoomScaleNormal="80" workbookViewId="0"/>
  </sheetViews>
  <sheetFormatPr defaultColWidth="9.75" defaultRowHeight="14.25" x14ac:dyDescent="0.2"/>
  <cols>
    <col min="1" max="1" width="1.75" style="2" customWidth="1"/>
    <col min="2" max="2" width="4.75" style="2" customWidth="1"/>
    <col min="3" max="3" width="78" style="2" customWidth="1"/>
    <col min="4" max="4" width="11.75" style="2" customWidth="1"/>
    <col min="5" max="6" width="5.75" style="2" customWidth="1"/>
    <col min="7" max="14" width="9.75" style="2"/>
    <col min="15" max="16" width="9.75" style="2" customWidth="1"/>
    <col min="17" max="18" width="9.75" style="2"/>
    <col min="19" max="19" width="2.75" style="2" customWidth="1"/>
    <col min="20" max="20" width="30.75" style="2" bestFit="1" customWidth="1"/>
    <col min="21" max="21" width="17.375" style="2" customWidth="1"/>
    <col min="22" max="16384" width="9.75" style="2"/>
  </cols>
  <sheetData>
    <row r="1" spans="2:21" ht="20.25" x14ac:dyDescent="0.2">
      <c r="B1" s="423" t="s">
        <v>1331</v>
      </c>
      <c r="C1" s="423"/>
      <c r="D1" s="423"/>
      <c r="E1" s="423"/>
      <c r="F1" s="423"/>
      <c r="G1" s="423"/>
      <c r="H1" s="423"/>
      <c r="I1" s="423"/>
      <c r="J1" s="423"/>
      <c r="K1" s="423"/>
      <c r="L1" s="424"/>
      <c r="M1" s="424"/>
      <c r="N1" s="424"/>
      <c r="O1" s="424"/>
      <c r="P1" s="424"/>
      <c r="Q1" s="424"/>
      <c r="R1" s="424" t="s">
        <v>0</v>
      </c>
      <c r="S1" s="425"/>
      <c r="T1" s="426" t="s">
        <v>1</v>
      </c>
      <c r="U1" s="426"/>
    </row>
    <row r="2" spans="2:21" ht="15" thickBot="1" x14ac:dyDescent="0.25">
      <c r="B2" s="672"/>
      <c r="C2" s="672"/>
      <c r="D2" s="672"/>
      <c r="E2" s="672"/>
      <c r="F2" s="672"/>
      <c r="G2" s="672"/>
      <c r="H2" s="672"/>
      <c r="I2" s="672"/>
      <c r="J2" s="672"/>
      <c r="K2" s="672"/>
      <c r="L2" s="672"/>
      <c r="M2" s="672"/>
      <c r="N2" s="672"/>
      <c r="O2" s="672"/>
      <c r="P2" s="672"/>
      <c r="Q2" s="672"/>
      <c r="R2" s="672"/>
      <c r="S2" s="672"/>
      <c r="T2" s="672"/>
      <c r="U2" s="672"/>
    </row>
    <row r="3" spans="2:21" ht="15" thickBot="1" x14ac:dyDescent="0.25">
      <c r="B3" s="1985" t="s">
        <v>2</v>
      </c>
      <c r="C3" s="1986"/>
      <c r="D3" s="493" t="s">
        <v>3</v>
      </c>
      <c r="E3" s="494" t="s">
        <v>4</v>
      </c>
      <c r="F3" s="495" t="s">
        <v>5</v>
      </c>
      <c r="G3" s="494" t="s">
        <v>13</v>
      </c>
      <c r="H3" s="494" t="s">
        <v>8</v>
      </c>
      <c r="I3" s="494" t="s">
        <v>9</v>
      </c>
      <c r="J3" s="494" t="s">
        <v>10</v>
      </c>
      <c r="K3" s="494" t="s">
        <v>11</v>
      </c>
      <c r="L3" s="495" t="s">
        <v>12</v>
      </c>
      <c r="M3" s="494" t="s">
        <v>494</v>
      </c>
      <c r="N3" s="494" t="s">
        <v>495</v>
      </c>
      <c r="O3" s="494" t="s">
        <v>496</v>
      </c>
      <c r="P3" s="494" t="s">
        <v>497</v>
      </c>
      <c r="Q3" s="494" t="s">
        <v>498</v>
      </c>
      <c r="R3" s="495" t="s">
        <v>499</v>
      </c>
      <c r="S3" s="672"/>
      <c r="T3" s="833" t="s">
        <v>839</v>
      </c>
      <c r="U3" s="866" t="s">
        <v>14</v>
      </c>
    </row>
    <row r="4" spans="2:21" ht="15" thickBot="1" x14ac:dyDescent="0.25">
      <c r="B4" s="672"/>
      <c r="C4" s="672"/>
      <c r="D4" s="672"/>
      <c r="E4" s="672"/>
      <c r="F4" s="672"/>
      <c r="G4" s="672"/>
      <c r="H4" s="672"/>
      <c r="I4" s="672"/>
      <c r="J4" s="672"/>
      <c r="K4" s="672"/>
      <c r="L4" s="672"/>
      <c r="M4" s="672"/>
      <c r="N4" s="672"/>
      <c r="O4" s="672"/>
      <c r="P4" s="672"/>
      <c r="Q4" s="672"/>
      <c r="R4" s="672"/>
      <c r="S4" s="672"/>
      <c r="T4" s="672"/>
      <c r="U4" s="672"/>
    </row>
    <row r="5" spans="2:21" ht="15" thickBot="1" x14ac:dyDescent="0.25">
      <c r="B5" s="496" t="s">
        <v>15</v>
      </c>
      <c r="C5" s="497" t="s">
        <v>500</v>
      </c>
      <c r="D5" s="672"/>
      <c r="E5" s="672"/>
      <c r="F5" s="672"/>
      <c r="G5" s="672"/>
      <c r="H5" s="672"/>
      <c r="I5" s="672"/>
      <c r="J5" s="672"/>
      <c r="K5" s="672"/>
      <c r="L5" s="672"/>
      <c r="M5" s="672"/>
      <c r="N5" s="672"/>
      <c r="O5" s="672"/>
      <c r="P5" s="672"/>
      <c r="Q5" s="672"/>
      <c r="R5" s="672"/>
      <c r="S5" s="672"/>
      <c r="T5" s="672"/>
      <c r="U5" s="672"/>
    </row>
    <row r="6" spans="2:21" x14ac:dyDescent="0.2">
      <c r="B6" s="498">
        <v>1</v>
      </c>
      <c r="C6" s="499" t="s">
        <v>996</v>
      </c>
      <c r="D6" s="500"/>
      <c r="E6" s="500" t="s">
        <v>19</v>
      </c>
      <c r="F6" s="501">
        <v>2</v>
      </c>
      <c r="G6" s="672"/>
      <c r="H6" s="1555"/>
      <c r="I6" s="1556"/>
      <c r="J6" s="1556"/>
      <c r="K6" s="1556"/>
      <c r="L6" s="1557"/>
      <c r="M6" s="1558"/>
      <c r="N6" s="1555"/>
      <c r="O6" s="1556"/>
      <c r="P6" s="1556"/>
      <c r="Q6" s="1556"/>
      <c r="R6" s="1557"/>
      <c r="S6" s="672"/>
      <c r="T6" s="941"/>
      <c r="U6" s="942"/>
    </row>
    <row r="7" spans="2:21" x14ac:dyDescent="0.2">
      <c r="B7" s="498">
        <v>2</v>
      </c>
      <c r="C7" s="499" t="s">
        <v>997</v>
      </c>
      <c r="D7" s="502"/>
      <c r="E7" s="502" t="s">
        <v>19</v>
      </c>
      <c r="F7" s="503">
        <v>2</v>
      </c>
      <c r="G7" s="672"/>
      <c r="H7" s="1559"/>
      <c r="I7" s="1560"/>
      <c r="J7" s="1560"/>
      <c r="K7" s="1560"/>
      <c r="L7" s="1561"/>
      <c r="M7" s="1558"/>
      <c r="N7" s="1559"/>
      <c r="O7" s="1560"/>
      <c r="P7" s="1560"/>
      <c r="Q7" s="1560"/>
      <c r="R7" s="1561"/>
      <c r="S7" s="672"/>
      <c r="T7" s="1075"/>
      <c r="U7" s="1080"/>
    </row>
    <row r="8" spans="2:21" x14ac:dyDescent="0.2">
      <c r="B8" s="498">
        <v>3</v>
      </c>
      <c r="C8" s="499" t="s">
        <v>998</v>
      </c>
      <c r="D8" s="502"/>
      <c r="E8" s="502" t="s">
        <v>19</v>
      </c>
      <c r="F8" s="503">
        <v>2</v>
      </c>
      <c r="G8" s="672"/>
      <c r="H8" s="1559"/>
      <c r="I8" s="1560"/>
      <c r="J8" s="1560"/>
      <c r="K8" s="1560"/>
      <c r="L8" s="1561"/>
      <c r="M8" s="1558"/>
      <c r="N8" s="1559"/>
      <c r="O8" s="1560"/>
      <c r="P8" s="1560"/>
      <c r="Q8" s="1560"/>
      <c r="R8" s="1561"/>
      <c r="S8" s="672"/>
      <c r="T8" s="1075"/>
      <c r="U8" s="1080"/>
    </row>
    <row r="9" spans="2:21" ht="15" thickBot="1" x14ac:dyDescent="0.25">
      <c r="B9" s="498">
        <v>4</v>
      </c>
      <c r="C9" s="499" t="s">
        <v>999</v>
      </c>
      <c r="D9" s="502"/>
      <c r="E9" s="502" t="s">
        <v>19</v>
      </c>
      <c r="F9" s="503">
        <v>2</v>
      </c>
      <c r="G9" s="672"/>
      <c r="H9" s="1562">
        <f>SUM(H6:H8)</f>
        <v>0</v>
      </c>
      <c r="I9" s="1563">
        <f>SUM(I6:I8)</f>
        <v>0</v>
      </c>
      <c r="J9" s="1563">
        <f>SUM(J6:J8)</f>
        <v>0</v>
      </c>
      <c r="K9" s="1563">
        <f>SUM(K6:K8)</f>
        <v>0</v>
      </c>
      <c r="L9" s="1564">
        <f>SUM(L6:L8)</f>
        <v>0</v>
      </c>
      <c r="M9" s="1558"/>
      <c r="N9" s="1562">
        <f>SUM(N6:N8)</f>
        <v>0</v>
      </c>
      <c r="O9" s="1563">
        <f>SUM(O6:O8)</f>
        <v>0</v>
      </c>
      <c r="P9" s="1563">
        <f>SUM(P6:P8)</f>
        <v>0</v>
      </c>
      <c r="Q9" s="1563">
        <f>SUM(Q6:Q8)</f>
        <v>0</v>
      </c>
      <c r="R9" s="1564">
        <f>SUM(R6:R8)</f>
        <v>0</v>
      </c>
      <c r="S9" s="672"/>
      <c r="T9" s="1076"/>
      <c r="U9" s="1081"/>
    </row>
    <row r="10" spans="2:21" ht="15" thickBot="1" x14ac:dyDescent="0.25">
      <c r="B10" s="504">
        <v>5</v>
      </c>
      <c r="C10" s="505" t="s">
        <v>1000</v>
      </c>
      <c r="D10" s="506"/>
      <c r="E10" s="506" t="s">
        <v>259</v>
      </c>
      <c r="F10" s="507" t="s">
        <v>501</v>
      </c>
      <c r="G10" s="508"/>
      <c r="H10" s="1558"/>
      <c r="I10" s="1558"/>
      <c r="J10" s="1558"/>
      <c r="K10" s="1558"/>
      <c r="L10" s="1558"/>
      <c r="M10" s="1565"/>
      <c r="N10" s="1558"/>
      <c r="O10" s="1558"/>
      <c r="P10" s="1558"/>
      <c r="Q10" s="1558"/>
      <c r="R10" s="1558"/>
      <c r="S10" s="672"/>
      <c r="T10" s="1077" t="s">
        <v>502</v>
      </c>
      <c r="U10" s="1082"/>
    </row>
    <row r="11" spans="2:21" ht="15" thickBot="1" x14ac:dyDescent="0.25">
      <c r="B11" s="673"/>
      <c r="C11" s="674"/>
      <c r="D11" s="672"/>
      <c r="E11" s="672"/>
      <c r="F11" s="672"/>
      <c r="G11" s="672"/>
      <c r="H11" s="1558"/>
      <c r="I11" s="1558"/>
      <c r="J11" s="1558"/>
      <c r="K11" s="1558"/>
      <c r="L11" s="1558"/>
      <c r="M11" s="1558"/>
      <c r="N11" s="1558"/>
      <c r="O11" s="1558"/>
      <c r="P11" s="1558"/>
      <c r="Q11" s="1558"/>
      <c r="R11" s="1558"/>
      <c r="S11" s="672"/>
      <c r="T11" s="1085"/>
      <c r="U11" s="1085"/>
    </row>
    <row r="12" spans="2:21" ht="15" thickBot="1" x14ac:dyDescent="0.25">
      <c r="B12" s="496" t="s">
        <v>17</v>
      </c>
      <c r="C12" s="497" t="s">
        <v>503</v>
      </c>
      <c r="D12" s="672"/>
      <c r="E12" s="672"/>
      <c r="F12" s="672"/>
      <c r="G12" s="672"/>
      <c r="H12" s="1558"/>
      <c r="I12" s="1558"/>
      <c r="J12" s="1558"/>
      <c r="K12" s="1558"/>
      <c r="L12" s="1558"/>
      <c r="M12" s="1558"/>
      <c r="N12" s="1558"/>
      <c r="O12" s="1558"/>
      <c r="P12" s="1558"/>
      <c r="Q12" s="1558"/>
      <c r="R12" s="1558"/>
      <c r="S12" s="672"/>
      <c r="T12" s="1085"/>
      <c r="U12" s="1085"/>
    </row>
    <row r="13" spans="2:21" x14ac:dyDescent="0.2">
      <c r="B13" s="498">
        <v>6</v>
      </c>
      <c r="C13" s="499" t="s">
        <v>996</v>
      </c>
      <c r="D13" s="500"/>
      <c r="E13" s="500" t="s">
        <v>19</v>
      </c>
      <c r="F13" s="501">
        <v>2</v>
      </c>
      <c r="G13" s="672"/>
      <c r="H13" s="1555"/>
      <c r="I13" s="1556"/>
      <c r="J13" s="1556"/>
      <c r="K13" s="1556"/>
      <c r="L13" s="1557"/>
      <c r="M13" s="1558"/>
      <c r="N13" s="1555"/>
      <c r="O13" s="1556"/>
      <c r="P13" s="1556"/>
      <c r="Q13" s="1556"/>
      <c r="R13" s="1557"/>
      <c r="S13" s="672"/>
      <c r="T13" s="1078"/>
      <c r="U13" s="1083"/>
    </row>
    <row r="14" spans="2:21" x14ac:dyDescent="0.2">
      <c r="B14" s="498">
        <v>7</v>
      </c>
      <c r="C14" s="499" t="s">
        <v>997</v>
      </c>
      <c r="D14" s="502"/>
      <c r="E14" s="502" t="s">
        <v>19</v>
      </c>
      <c r="F14" s="503">
        <v>2</v>
      </c>
      <c r="G14" s="672"/>
      <c r="H14" s="1559"/>
      <c r="I14" s="1560"/>
      <c r="J14" s="1560"/>
      <c r="K14" s="1560"/>
      <c r="L14" s="1561"/>
      <c r="M14" s="1558"/>
      <c r="N14" s="1559"/>
      <c r="O14" s="1560"/>
      <c r="P14" s="1560"/>
      <c r="Q14" s="1560"/>
      <c r="R14" s="1561"/>
      <c r="S14" s="672"/>
      <c r="T14" s="1075"/>
      <c r="U14" s="1080"/>
    </row>
    <row r="15" spans="2:21" x14ac:dyDescent="0.2">
      <c r="B15" s="498">
        <v>8</v>
      </c>
      <c r="C15" s="499" t="s">
        <v>1001</v>
      </c>
      <c r="D15" s="502"/>
      <c r="E15" s="502" t="s">
        <v>19</v>
      </c>
      <c r="F15" s="503">
        <v>2</v>
      </c>
      <c r="G15" s="672"/>
      <c r="H15" s="1559"/>
      <c r="I15" s="1560"/>
      <c r="J15" s="1560"/>
      <c r="K15" s="1560"/>
      <c r="L15" s="1561"/>
      <c r="M15" s="1558"/>
      <c r="N15" s="1559"/>
      <c r="O15" s="1560"/>
      <c r="P15" s="1560"/>
      <c r="Q15" s="1560"/>
      <c r="R15" s="1561"/>
      <c r="S15" s="672"/>
      <c r="T15" s="1075"/>
      <c r="U15" s="1080"/>
    </row>
    <row r="16" spans="2:21" ht="15" thickBot="1" x14ac:dyDescent="0.25">
      <c r="B16" s="498">
        <v>9</v>
      </c>
      <c r="C16" s="499" t="s">
        <v>999</v>
      </c>
      <c r="D16" s="502"/>
      <c r="E16" s="502" t="s">
        <v>19</v>
      </c>
      <c r="F16" s="503">
        <v>2</v>
      </c>
      <c r="G16" s="672"/>
      <c r="H16" s="1562">
        <f>SUM(H13:H15)</f>
        <v>0</v>
      </c>
      <c r="I16" s="1563">
        <f>SUM(I13:I15)</f>
        <v>0</v>
      </c>
      <c r="J16" s="1563">
        <f>SUM(J13:J15)</f>
        <v>0</v>
      </c>
      <c r="K16" s="1563">
        <f>SUM(K13:K15)</f>
        <v>0</v>
      </c>
      <c r="L16" s="1564">
        <f>SUM(L13:L15)</f>
        <v>0</v>
      </c>
      <c r="M16" s="1558"/>
      <c r="N16" s="1562">
        <f>SUM(N13:N15)</f>
        <v>0</v>
      </c>
      <c r="O16" s="1563">
        <f>SUM(O13:O15)</f>
        <v>0</v>
      </c>
      <c r="P16" s="1563">
        <f>SUM(P13:P15)</f>
        <v>0</v>
      </c>
      <c r="Q16" s="1563">
        <f>SUM(Q13:Q15)</f>
        <v>0</v>
      </c>
      <c r="R16" s="1564">
        <f>SUM(R13:R15)</f>
        <v>0</v>
      </c>
      <c r="S16" s="672"/>
      <c r="T16" s="1076"/>
      <c r="U16" s="1081"/>
    </row>
    <row r="17" spans="2:21" ht="15" thickBot="1" x14ac:dyDescent="0.25">
      <c r="B17" s="504">
        <v>10</v>
      </c>
      <c r="C17" s="505" t="s">
        <v>504</v>
      </c>
      <c r="D17" s="506"/>
      <c r="E17" s="506" t="s">
        <v>259</v>
      </c>
      <c r="F17" s="507" t="s">
        <v>501</v>
      </c>
      <c r="G17" s="508"/>
      <c r="H17" s="1558"/>
      <c r="I17" s="1558"/>
      <c r="J17" s="1558"/>
      <c r="K17" s="1558"/>
      <c r="L17" s="1558"/>
      <c r="M17" s="1565"/>
      <c r="N17" s="1558"/>
      <c r="O17" s="1558"/>
      <c r="P17" s="1558"/>
      <c r="Q17" s="1558"/>
      <c r="R17" s="1558"/>
      <c r="S17" s="672"/>
      <c r="T17" s="1077" t="s">
        <v>502</v>
      </c>
      <c r="U17" s="1082"/>
    </row>
    <row r="18" spans="2:21" ht="15" thickBot="1" x14ac:dyDescent="0.25">
      <c r="B18" s="673"/>
      <c r="C18" s="674"/>
      <c r="D18" s="672"/>
      <c r="E18" s="672"/>
      <c r="F18" s="672"/>
      <c r="G18" s="672"/>
      <c r="H18" s="1558"/>
      <c r="I18" s="1558"/>
      <c r="J18" s="1558"/>
      <c r="K18" s="1558"/>
      <c r="L18" s="1558"/>
      <c r="M18" s="1558"/>
      <c r="N18" s="1558"/>
      <c r="O18" s="1558"/>
      <c r="P18" s="1558"/>
      <c r="Q18" s="1558"/>
      <c r="R18" s="1558"/>
      <c r="S18" s="672"/>
      <c r="T18" s="1085"/>
      <c r="U18" s="1085"/>
    </row>
    <row r="19" spans="2:21" ht="15" thickBot="1" x14ac:dyDescent="0.25">
      <c r="B19" s="496" t="s">
        <v>18</v>
      </c>
      <c r="C19" s="497" t="s">
        <v>505</v>
      </c>
      <c r="D19" s="672"/>
      <c r="E19" s="672"/>
      <c r="F19" s="672"/>
      <c r="G19" s="672"/>
      <c r="H19" s="1558"/>
      <c r="I19" s="1558"/>
      <c r="J19" s="1558"/>
      <c r="K19" s="1558"/>
      <c r="L19" s="1558"/>
      <c r="M19" s="1558"/>
      <c r="N19" s="1558"/>
      <c r="O19" s="1558"/>
      <c r="P19" s="1558"/>
      <c r="Q19" s="1558"/>
      <c r="R19" s="1558"/>
      <c r="S19" s="672"/>
      <c r="T19" s="1085"/>
      <c r="U19" s="1085"/>
    </row>
    <row r="20" spans="2:21" x14ac:dyDescent="0.2">
      <c r="B20" s="498">
        <v>11</v>
      </c>
      <c r="C20" s="499" t="s">
        <v>1002</v>
      </c>
      <c r="D20" s="500"/>
      <c r="E20" s="500" t="s">
        <v>19</v>
      </c>
      <c r="F20" s="501">
        <v>2</v>
      </c>
      <c r="G20" s="672"/>
      <c r="H20" s="1555"/>
      <c r="I20" s="1556"/>
      <c r="J20" s="1556"/>
      <c r="K20" s="1556"/>
      <c r="L20" s="1557"/>
      <c r="M20" s="1558"/>
      <c r="N20" s="1555"/>
      <c r="O20" s="1556"/>
      <c r="P20" s="1556"/>
      <c r="Q20" s="1556"/>
      <c r="R20" s="1557"/>
      <c r="S20" s="672"/>
      <c r="T20" s="1078"/>
      <c r="U20" s="1083"/>
    </row>
    <row r="21" spans="2:21" x14ac:dyDescent="0.2">
      <c r="B21" s="498">
        <v>12</v>
      </c>
      <c r="C21" s="499" t="s">
        <v>1003</v>
      </c>
      <c r="D21" s="502"/>
      <c r="E21" s="502" t="s">
        <v>19</v>
      </c>
      <c r="F21" s="503">
        <v>2</v>
      </c>
      <c r="G21" s="672"/>
      <c r="H21" s="1559"/>
      <c r="I21" s="1560"/>
      <c r="J21" s="1560"/>
      <c r="K21" s="1560"/>
      <c r="L21" s="1561"/>
      <c r="M21" s="1558"/>
      <c r="N21" s="1559"/>
      <c r="O21" s="1560"/>
      <c r="P21" s="1560"/>
      <c r="Q21" s="1560"/>
      <c r="R21" s="1561"/>
      <c r="S21" s="672"/>
      <c r="T21" s="1075"/>
      <c r="U21" s="1080"/>
    </row>
    <row r="22" spans="2:21" x14ac:dyDescent="0.2">
      <c r="B22" s="498">
        <v>13</v>
      </c>
      <c r="C22" s="499" t="s">
        <v>1004</v>
      </c>
      <c r="D22" s="502"/>
      <c r="E22" s="502" t="s">
        <v>19</v>
      </c>
      <c r="F22" s="503">
        <v>2</v>
      </c>
      <c r="G22" s="672"/>
      <c r="H22" s="1559"/>
      <c r="I22" s="1560"/>
      <c r="J22" s="1560"/>
      <c r="K22" s="1560"/>
      <c r="L22" s="1561"/>
      <c r="M22" s="1558"/>
      <c r="N22" s="1559"/>
      <c r="O22" s="1560"/>
      <c r="P22" s="1560"/>
      <c r="Q22" s="1560"/>
      <c r="R22" s="1561"/>
      <c r="S22" s="672"/>
      <c r="T22" s="1075"/>
      <c r="U22" s="1080"/>
    </row>
    <row r="23" spans="2:21" ht="15" thickBot="1" x14ac:dyDescent="0.25">
      <c r="B23" s="498">
        <v>14</v>
      </c>
      <c r="C23" s="499" t="s">
        <v>1005</v>
      </c>
      <c r="D23" s="502"/>
      <c r="E23" s="502" t="s">
        <v>19</v>
      </c>
      <c r="F23" s="503">
        <v>2</v>
      </c>
      <c r="G23" s="672"/>
      <c r="H23" s="1562">
        <f>SUM(H20:H22)</f>
        <v>0</v>
      </c>
      <c r="I23" s="1563">
        <f>SUM(I20:I22)</f>
        <v>0</v>
      </c>
      <c r="J23" s="1563">
        <f>SUM(J20:J22)</f>
        <v>0</v>
      </c>
      <c r="K23" s="1563">
        <f>SUM(K20:K22)</f>
        <v>0</v>
      </c>
      <c r="L23" s="1564">
        <f>SUM(L20:L22)</f>
        <v>0</v>
      </c>
      <c r="M23" s="1558"/>
      <c r="N23" s="1562">
        <f>SUM(N20:N22)</f>
        <v>0</v>
      </c>
      <c r="O23" s="1563">
        <f>SUM(O20:O22)</f>
        <v>0</v>
      </c>
      <c r="P23" s="1563">
        <f>SUM(P20:P22)</f>
        <v>0</v>
      </c>
      <c r="Q23" s="1563">
        <f>SUM(Q20:Q22)</f>
        <v>0</v>
      </c>
      <c r="R23" s="1564">
        <f>SUM(R20:R22)</f>
        <v>0</v>
      </c>
      <c r="S23" s="672"/>
      <c r="T23" s="1076"/>
      <c r="U23" s="1081"/>
    </row>
    <row r="24" spans="2:21" ht="15" thickBot="1" x14ac:dyDescent="0.25">
      <c r="B24" s="504">
        <v>14</v>
      </c>
      <c r="C24" s="505" t="s">
        <v>504</v>
      </c>
      <c r="D24" s="506"/>
      <c r="E24" s="506" t="s">
        <v>259</v>
      </c>
      <c r="F24" s="507" t="s">
        <v>501</v>
      </c>
      <c r="G24" s="508"/>
      <c r="H24" s="1558"/>
      <c r="I24" s="1558"/>
      <c r="J24" s="1558"/>
      <c r="K24" s="1558"/>
      <c r="L24" s="1558"/>
      <c r="M24" s="1565"/>
      <c r="N24" s="1558"/>
      <c r="O24" s="1558"/>
      <c r="P24" s="1558"/>
      <c r="Q24" s="1558"/>
      <c r="R24" s="1558"/>
      <c r="S24" s="672"/>
      <c r="T24" s="1077" t="s">
        <v>502</v>
      </c>
      <c r="U24" s="1082"/>
    </row>
    <row r="25" spans="2:21" ht="15" customHeight="1" thickBot="1" x14ac:dyDescent="0.25">
      <c r="B25" s="673"/>
      <c r="C25" s="676"/>
      <c r="D25" s="672"/>
      <c r="E25" s="672"/>
      <c r="F25" s="672"/>
      <c r="G25" s="672"/>
      <c r="H25" s="1558"/>
      <c r="I25" s="1558"/>
      <c r="J25" s="1558"/>
      <c r="K25" s="1558"/>
      <c r="L25" s="1558"/>
      <c r="M25" s="1558"/>
      <c r="N25" s="1558"/>
      <c r="O25" s="1558"/>
      <c r="P25" s="1558"/>
      <c r="Q25" s="1558"/>
      <c r="R25" s="1558"/>
      <c r="S25" s="672"/>
      <c r="T25" s="1085"/>
      <c r="U25" s="1085"/>
    </row>
    <row r="26" spans="2:21" ht="15" thickBot="1" x14ac:dyDescent="0.25">
      <c r="B26" s="496" t="s">
        <v>20</v>
      </c>
      <c r="C26" s="497" t="s">
        <v>506</v>
      </c>
      <c r="D26" s="672"/>
      <c r="E26" s="672"/>
      <c r="F26" s="672"/>
      <c r="G26" s="672"/>
      <c r="H26" s="1558"/>
      <c r="I26" s="1558"/>
      <c r="J26" s="1558"/>
      <c r="K26" s="1558"/>
      <c r="L26" s="1558"/>
      <c r="M26" s="1558"/>
      <c r="N26" s="1558"/>
      <c r="O26" s="1558"/>
      <c r="P26" s="1558"/>
      <c r="Q26" s="1558"/>
      <c r="R26" s="1558"/>
      <c r="S26" s="672"/>
      <c r="T26" s="1085"/>
      <c r="U26" s="1085"/>
    </row>
    <row r="27" spans="2:21" x14ac:dyDescent="0.2">
      <c r="B27" s="498">
        <v>16</v>
      </c>
      <c r="C27" s="499" t="s">
        <v>1022</v>
      </c>
      <c r="D27" s="500"/>
      <c r="E27" s="500" t="s">
        <v>19</v>
      </c>
      <c r="F27" s="501">
        <v>2</v>
      </c>
      <c r="G27" s="672"/>
      <c r="H27" s="1555"/>
      <c r="I27" s="1556"/>
      <c r="J27" s="1556"/>
      <c r="K27" s="1556"/>
      <c r="L27" s="1557"/>
      <c r="M27" s="1558"/>
      <c r="N27" s="1555"/>
      <c r="O27" s="1556"/>
      <c r="P27" s="1556"/>
      <c r="Q27" s="1556"/>
      <c r="R27" s="1557"/>
      <c r="S27" s="672"/>
      <c r="T27" s="1078"/>
      <c r="U27" s="1083"/>
    </row>
    <row r="28" spans="2:21" x14ac:dyDescent="0.2">
      <c r="B28" s="498">
        <v>17</v>
      </c>
      <c r="C28" s="499" t="s">
        <v>1006</v>
      </c>
      <c r="D28" s="502"/>
      <c r="E28" s="502" t="s">
        <v>19</v>
      </c>
      <c r="F28" s="503">
        <v>2</v>
      </c>
      <c r="G28" s="672"/>
      <c r="H28" s="1559"/>
      <c r="I28" s="1560"/>
      <c r="J28" s="1560"/>
      <c r="K28" s="1560"/>
      <c r="L28" s="1561"/>
      <c r="M28" s="1558"/>
      <c r="N28" s="1559"/>
      <c r="O28" s="1560"/>
      <c r="P28" s="1560"/>
      <c r="Q28" s="1560"/>
      <c r="R28" s="1561"/>
      <c r="S28" s="672"/>
      <c r="T28" s="1075"/>
      <c r="U28" s="1080"/>
    </row>
    <row r="29" spans="2:21" x14ac:dyDescent="0.2">
      <c r="B29" s="498">
        <v>18</v>
      </c>
      <c r="C29" s="499" t="s">
        <v>1007</v>
      </c>
      <c r="D29" s="502"/>
      <c r="E29" s="502" t="s">
        <v>19</v>
      </c>
      <c r="F29" s="503">
        <v>2</v>
      </c>
      <c r="G29" s="672"/>
      <c r="H29" s="1559"/>
      <c r="I29" s="1560"/>
      <c r="J29" s="1560"/>
      <c r="K29" s="1560"/>
      <c r="L29" s="1561"/>
      <c r="M29" s="1558"/>
      <c r="N29" s="1559"/>
      <c r="O29" s="1560"/>
      <c r="P29" s="1560"/>
      <c r="Q29" s="1560"/>
      <c r="R29" s="1561"/>
      <c r="S29" s="672"/>
      <c r="T29" s="1075"/>
      <c r="U29" s="1080"/>
    </row>
    <row r="30" spans="2:21" ht="15" thickBot="1" x14ac:dyDescent="0.25">
      <c r="B30" s="509">
        <v>19</v>
      </c>
      <c r="C30" s="510" t="s">
        <v>1008</v>
      </c>
      <c r="D30" s="511"/>
      <c r="E30" s="511" t="s">
        <v>19</v>
      </c>
      <c r="F30" s="512">
        <v>2</v>
      </c>
      <c r="G30" s="672"/>
      <c r="H30" s="1562">
        <f>SUM(H27:H29)</f>
        <v>0</v>
      </c>
      <c r="I30" s="1563">
        <f>SUM(I27:I29)</f>
        <v>0</v>
      </c>
      <c r="J30" s="1563">
        <f>SUM(J27:J29)</f>
        <v>0</v>
      </c>
      <c r="K30" s="1563">
        <f>SUM(K27:K29)</f>
        <v>0</v>
      </c>
      <c r="L30" s="1564">
        <f>SUM(L27:L29)</f>
        <v>0</v>
      </c>
      <c r="M30" s="1558"/>
      <c r="N30" s="1562">
        <f>SUM(N27:N29)</f>
        <v>0</v>
      </c>
      <c r="O30" s="1563">
        <f>SUM(O27:O29)</f>
        <v>0</v>
      </c>
      <c r="P30" s="1563">
        <f>SUM(P27:P29)</f>
        <v>0</v>
      </c>
      <c r="Q30" s="1563">
        <f>SUM(Q27:Q29)</f>
        <v>0</v>
      </c>
      <c r="R30" s="1564">
        <f>SUM(R27:R29)</f>
        <v>0</v>
      </c>
      <c r="S30" s="672"/>
      <c r="T30" s="1079"/>
      <c r="U30" s="1084"/>
    </row>
    <row r="31" spans="2:21" x14ac:dyDescent="0.2">
      <c r="B31" s="673"/>
      <c r="C31" s="674"/>
      <c r="D31" s="675"/>
      <c r="E31" s="675"/>
      <c r="F31" s="675"/>
      <c r="G31" s="672"/>
      <c r="H31" s="672"/>
      <c r="I31" s="672"/>
      <c r="J31" s="672"/>
      <c r="K31" s="672"/>
      <c r="L31" s="672"/>
      <c r="M31" s="672"/>
      <c r="N31" s="672"/>
      <c r="O31" s="672"/>
      <c r="P31" s="672"/>
      <c r="Q31" s="672"/>
      <c r="R31" s="672"/>
      <c r="S31" s="672"/>
      <c r="T31" s="672"/>
    </row>
    <row r="32" spans="2:21" x14ac:dyDescent="0.2">
      <c r="B32" s="33" t="s">
        <v>23</v>
      </c>
      <c r="C32" s="34"/>
      <c r="D32" s="34"/>
      <c r="E32" s="34"/>
      <c r="F32" s="34"/>
      <c r="G32" s="34"/>
      <c r="H32" s="34"/>
      <c r="I32" s="34"/>
      <c r="J32" s="35"/>
      <c r="K32" s="35"/>
      <c r="L32" s="429"/>
      <c r="M32" s="624"/>
      <c r="N32" s="672"/>
      <c r="O32" s="672"/>
      <c r="P32" s="672"/>
      <c r="Q32" s="672"/>
      <c r="R32" s="672"/>
      <c r="S32" s="672"/>
      <c r="T32" s="672"/>
    </row>
    <row r="33" spans="2:20" x14ac:dyDescent="0.2">
      <c r="B33" s="36"/>
      <c r="C33" s="37" t="s">
        <v>24</v>
      </c>
      <c r="D33" s="37"/>
      <c r="E33" s="34"/>
      <c r="F33" s="34"/>
      <c r="G33" s="34"/>
      <c r="H33" s="34"/>
      <c r="I33" s="34"/>
      <c r="J33" s="34"/>
      <c r="K33" s="34"/>
      <c r="L33" s="429"/>
      <c r="M33" s="624"/>
      <c r="N33" s="672"/>
      <c r="O33" s="672"/>
      <c r="P33" s="672"/>
      <c r="Q33" s="672"/>
      <c r="R33" s="672"/>
      <c r="S33" s="672"/>
      <c r="T33" s="672"/>
    </row>
    <row r="34" spans="2:20" x14ac:dyDescent="0.2">
      <c r="B34" s="38"/>
      <c r="C34" s="37" t="s">
        <v>25</v>
      </c>
      <c r="D34" s="37"/>
      <c r="E34" s="34"/>
      <c r="F34" s="34"/>
      <c r="G34" s="34"/>
      <c r="H34" s="34"/>
      <c r="I34" s="34"/>
      <c r="J34" s="34"/>
      <c r="K34" s="34"/>
      <c r="L34" s="429"/>
      <c r="M34" s="624"/>
      <c r="N34" s="672"/>
      <c r="O34" s="672"/>
      <c r="P34" s="672"/>
      <c r="Q34" s="672"/>
      <c r="R34" s="672"/>
      <c r="S34" s="672"/>
      <c r="T34" s="672"/>
    </row>
    <row r="35" spans="2:20" x14ac:dyDescent="0.2">
      <c r="B35" s="39"/>
      <c r="C35" s="37" t="s">
        <v>26</v>
      </c>
      <c r="D35" s="37"/>
      <c r="E35" s="34"/>
      <c r="F35" s="34"/>
      <c r="G35" s="34"/>
      <c r="H35" s="34"/>
      <c r="I35" s="34"/>
      <c r="J35" s="34"/>
      <c r="K35" s="34"/>
      <c r="L35" s="429"/>
      <c r="M35" s="624"/>
      <c r="N35" s="672"/>
      <c r="O35" s="672"/>
      <c r="P35" s="672"/>
      <c r="Q35" s="672"/>
      <c r="R35" s="672"/>
      <c r="S35" s="672"/>
      <c r="T35" s="672"/>
    </row>
    <row r="36" spans="2:20" x14ac:dyDescent="0.2">
      <c r="B36" s="40"/>
      <c r="C36" s="37" t="s">
        <v>27</v>
      </c>
      <c r="D36" s="37"/>
      <c r="E36" s="34"/>
      <c r="F36" s="34"/>
      <c r="G36" s="34"/>
      <c r="H36" s="34"/>
      <c r="I36" s="34"/>
      <c r="J36" s="34"/>
      <c r="K36" s="34"/>
      <c r="L36" s="429"/>
      <c r="M36" s="624"/>
      <c r="N36" s="672"/>
      <c r="O36" s="672"/>
      <c r="P36" s="672"/>
      <c r="Q36" s="672"/>
      <c r="R36" s="672"/>
      <c r="S36" s="672"/>
      <c r="T36" s="672"/>
    </row>
    <row r="37" spans="2:20" ht="15" thickBot="1" x14ac:dyDescent="0.25">
      <c r="B37" s="41"/>
      <c r="C37" s="41"/>
      <c r="D37" s="41"/>
      <c r="E37" s="41"/>
      <c r="F37" s="41"/>
      <c r="G37" s="41"/>
      <c r="H37" s="41"/>
      <c r="I37" s="41"/>
      <c r="J37" s="41"/>
      <c r="K37" s="41"/>
      <c r="L37" s="429"/>
      <c r="M37" s="624"/>
      <c r="N37" s="672"/>
      <c r="O37" s="672"/>
      <c r="P37" s="672"/>
      <c r="Q37" s="672"/>
      <c r="R37" s="672"/>
      <c r="S37" s="672"/>
      <c r="T37" s="672"/>
    </row>
    <row r="38" spans="2:20" ht="16.5" thickBot="1" x14ac:dyDescent="0.25">
      <c r="B38" s="1815" t="s">
        <v>507</v>
      </c>
      <c r="C38" s="1816"/>
      <c r="D38" s="1816"/>
      <c r="E38" s="1816"/>
      <c r="F38" s="1816"/>
      <c r="G38" s="1816"/>
      <c r="H38" s="1816"/>
      <c r="I38" s="1816"/>
      <c r="J38" s="1816"/>
      <c r="K38" s="1816"/>
      <c r="L38" s="1816"/>
      <c r="M38" s="1816"/>
      <c r="N38" s="1816"/>
      <c r="O38" s="1816"/>
      <c r="P38" s="1816"/>
      <c r="Q38" s="1816"/>
      <c r="R38" s="1817"/>
      <c r="S38" s="672"/>
      <c r="T38" s="672"/>
    </row>
    <row r="39" spans="2:20" ht="16.5" thickBot="1" x14ac:dyDescent="0.25">
      <c r="B39" s="42"/>
      <c r="C39" s="43"/>
      <c r="D39" s="44"/>
      <c r="E39" s="44"/>
      <c r="F39" s="44"/>
      <c r="G39" s="44"/>
      <c r="H39" s="44"/>
      <c r="I39" s="44"/>
      <c r="J39" s="41"/>
      <c r="K39" s="41"/>
      <c r="L39" s="429"/>
      <c r="M39" s="624"/>
      <c r="N39" s="672"/>
      <c r="O39" s="672"/>
      <c r="P39" s="672"/>
      <c r="Q39" s="672"/>
      <c r="R39" s="672"/>
      <c r="S39" s="672"/>
      <c r="T39" s="672"/>
    </row>
    <row r="40" spans="2:20" ht="222.6" customHeight="1" thickBot="1" x14ac:dyDescent="0.25">
      <c r="B40" s="1971" t="s">
        <v>1698</v>
      </c>
      <c r="C40" s="1972"/>
      <c r="D40" s="1972"/>
      <c r="E40" s="1972"/>
      <c r="F40" s="1972"/>
      <c r="G40" s="1972"/>
      <c r="H40" s="1972"/>
      <c r="I40" s="1972"/>
      <c r="J40" s="1972"/>
      <c r="K40" s="1972"/>
      <c r="L40" s="1972"/>
      <c r="M40" s="1972"/>
      <c r="N40" s="1972"/>
      <c r="O40" s="1972"/>
      <c r="P40" s="1972"/>
      <c r="Q40" s="1972"/>
      <c r="R40" s="1973"/>
      <c r="S40" s="672"/>
      <c r="T40" s="672"/>
    </row>
    <row r="41" spans="2:20" ht="15" thickBot="1" x14ac:dyDescent="0.25">
      <c r="B41" s="45"/>
      <c r="C41" s="46"/>
      <c r="D41" s="45"/>
      <c r="E41" s="45"/>
      <c r="F41" s="45"/>
      <c r="G41" s="47"/>
      <c r="H41" s="47"/>
      <c r="I41" s="47"/>
      <c r="J41" s="41"/>
      <c r="K41" s="41"/>
      <c r="L41" s="429"/>
      <c r="M41" s="624"/>
      <c r="N41" s="672"/>
      <c r="O41" s="672"/>
      <c r="P41" s="672"/>
      <c r="Q41" s="672"/>
      <c r="R41" s="672"/>
      <c r="S41" s="672"/>
      <c r="T41" s="672"/>
    </row>
    <row r="42" spans="2:20" x14ac:dyDescent="0.2">
      <c r="B42" s="48" t="s">
        <v>28</v>
      </c>
      <c r="C42" s="1915" t="s">
        <v>29</v>
      </c>
      <c r="D42" s="1916"/>
      <c r="E42" s="1916"/>
      <c r="F42" s="1916"/>
      <c r="G42" s="1916"/>
      <c r="H42" s="1916"/>
      <c r="I42" s="1916"/>
      <c r="J42" s="1916"/>
      <c r="K42" s="1916"/>
      <c r="L42" s="1916"/>
      <c r="M42" s="1916"/>
      <c r="N42" s="1916"/>
      <c r="O42" s="1916"/>
      <c r="P42" s="1916"/>
      <c r="Q42" s="1916"/>
      <c r="R42" s="1917"/>
      <c r="S42" s="672"/>
      <c r="T42" s="672"/>
    </row>
    <row r="43" spans="2:20" x14ac:dyDescent="0.2">
      <c r="B43" s="49">
        <v>1</v>
      </c>
      <c r="C43" s="1982"/>
      <c r="D43" s="1983"/>
      <c r="E43" s="1983"/>
      <c r="F43" s="1983"/>
      <c r="G43" s="1983"/>
      <c r="H43" s="1983"/>
      <c r="I43" s="1983"/>
      <c r="J43" s="1983"/>
      <c r="K43" s="1983"/>
      <c r="L43" s="1983"/>
      <c r="M43" s="1983"/>
      <c r="N43" s="1983"/>
      <c r="O43" s="1983"/>
      <c r="P43" s="1983"/>
      <c r="Q43" s="1983"/>
      <c r="R43" s="1984"/>
      <c r="S43" s="672"/>
      <c r="T43" s="672"/>
    </row>
    <row r="44" spans="2:20" x14ac:dyDescent="0.2">
      <c r="B44" s="49">
        <v>2</v>
      </c>
      <c r="C44" s="1982"/>
      <c r="D44" s="1983"/>
      <c r="E44" s="1983"/>
      <c r="F44" s="1983"/>
      <c r="G44" s="1983"/>
      <c r="H44" s="1983"/>
      <c r="I44" s="1983"/>
      <c r="J44" s="1983"/>
      <c r="K44" s="1983"/>
      <c r="L44" s="1983"/>
      <c r="M44" s="1983"/>
      <c r="N44" s="1983"/>
      <c r="O44" s="1983"/>
      <c r="P44" s="1983"/>
      <c r="Q44" s="1983"/>
      <c r="R44" s="1984"/>
      <c r="S44" s="672"/>
      <c r="T44" s="672"/>
    </row>
    <row r="45" spans="2:20" x14ac:dyDescent="0.2">
      <c r="B45" s="49">
        <v>3</v>
      </c>
      <c r="C45" s="1982"/>
      <c r="D45" s="1983"/>
      <c r="E45" s="1983"/>
      <c r="F45" s="1983"/>
      <c r="G45" s="1983"/>
      <c r="H45" s="1983"/>
      <c r="I45" s="1983"/>
      <c r="J45" s="1983"/>
      <c r="K45" s="1983"/>
      <c r="L45" s="1983"/>
      <c r="M45" s="1983"/>
      <c r="N45" s="1983"/>
      <c r="O45" s="1983"/>
      <c r="P45" s="1983"/>
      <c r="Q45" s="1983"/>
      <c r="R45" s="1984"/>
      <c r="S45" s="672"/>
      <c r="T45" s="672"/>
    </row>
    <row r="46" spans="2:20" ht="15" customHeight="1" x14ac:dyDescent="0.2">
      <c r="B46" s="49">
        <v>4</v>
      </c>
      <c r="C46" s="1982" t="s">
        <v>798</v>
      </c>
      <c r="D46" s="1983"/>
      <c r="E46" s="1983"/>
      <c r="F46" s="1983"/>
      <c r="G46" s="1983"/>
      <c r="H46" s="1983"/>
      <c r="I46" s="1983"/>
      <c r="J46" s="1983"/>
      <c r="K46" s="1983"/>
      <c r="L46" s="1983"/>
      <c r="M46" s="1983"/>
      <c r="N46" s="1983"/>
      <c r="O46" s="1983"/>
      <c r="P46" s="1983"/>
      <c r="Q46" s="1983"/>
      <c r="R46" s="1984"/>
      <c r="S46" s="672"/>
      <c r="T46" s="672"/>
    </row>
    <row r="47" spans="2:20" ht="15" customHeight="1" x14ac:dyDescent="0.2">
      <c r="B47" s="49">
        <v>5</v>
      </c>
      <c r="C47" s="1982" t="s">
        <v>799</v>
      </c>
      <c r="D47" s="1983"/>
      <c r="E47" s="1983"/>
      <c r="F47" s="1983"/>
      <c r="G47" s="1983"/>
      <c r="H47" s="1983"/>
      <c r="I47" s="1983"/>
      <c r="J47" s="1983"/>
      <c r="K47" s="1983"/>
      <c r="L47" s="1983"/>
      <c r="M47" s="1983"/>
      <c r="N47" s="1983"/>
      <c r="O47" s="1983"/>
      <c r="P47" s="1983"/>
      <c r="Q47" s="1983"/>
      <c r="R47" s="1984"/>
      <c r="S47" s="672"/>
      <c r="T47" s="672"/>
    </row>
    <row r="48" spans="2:20" ht="15" customHeight="1" x14ac:dyDescent="0.2">
      <c r="B48" s="49">
        <v>6</v>
      </c>
      <c r="C48" s="1982"/>
      <c r="D48" s="1983"/>
      <c r="E48" s="1983"/>
      <c r="F48" s="1983"/>
      <c r="G48" s="1983"/>
      <c r="H48" s="1983"/>
      <c r="I48" s="1983"/>
      <c r="J48" s="1983"/>
      <c r="K48" s="1983"/>
      <c r="L48" s="1983"/>
      <c r="M48" s="1983"/>
      <c r="N48" s="1983"/>
      <c r="O48" s="1983"/>
      <c r="P48" s="1983"/>
      <c r="Q48" s="1983"/>
      <c r="R48" s="1984"/>
      <c r="S48" s="672"/>
      <c r="T48" s="672"/>
    </row>
    <row r="49" spans="2:20" ht="15" customHeight="1" x14ac:dyDescent="0.2">
      <c r="B49" s="49">
        <v>7</v>
      </c>
      <c r="C49" s="1982"/>
      <c r="D49" s="1983"/>
      <c r="E49" s="1983"/>
      <c r="F49" s="1983"/>
      <c r="G49" s="1983"/>
      <c r="H49" s="1983"/>
      <c r="I49" s="1983"/>
      <c r="J49" s="1983"/>
      <c r="K49" s="1983"/>
      <c r="L49" s="1983"/>
      <c r="M49" s="1983"/>
      <c r="N49" s="1983"/>
      <c r="O49" s="1983"/>
      <c r="P49" s="1983"/>
      <c r="Q49" s="1983"/>
      <c r="R49" s="1984"/>
      <c r="S49" s="672"/>
      <c r="T49" s="672"/>
    </row>
    <row r="50" spans="2:20" ht="15" customHeight="1" x14ac:dyDescent="0.2">
      <c r="B50" s="49">
        <v>8</v>
      </c>
      <c r="C50" s="1982"/>
      <c r="D50" s="1983"/>
      <c r="E50" s="1983"/>
      <c r="F50" s="1983"/>
      <c r="G50" s="1983"/>
      <c r="H50" s="1983"/>
      <c r="I50" s="1983"/>
      <c r="J50" s="1983"/>
      <c r="K50" s="1983"/>
      <c r="L50" s="1983"/>
      <c r="M50" s="1983"/>
      <c r="N50" s="1983"/>
      <c r="O50" s="1983"/>
      <c r="P50" s="1983"/>
      <c r="Q50" s="1983"/>
      <c r="R50" s="1984"/>
      <c r="S50" s="672"/>
      <c r="T50" s="672"/>
    </row>
    <row r="51" spans="2:20" ht="15" customHeight="1" x14ac:dyDescent="0.2">
      <c r="B51" s="49">
        <v>9</v>
      </c>
      <c r="C51" s="1982" t="s">
        <v>800</v>
      </c>
      <c r="D51" s="1983"/>
      <c r="E51" s="1983"/>
      <c r="F51" s="1983"/>
      <c r="G51" s="1983"/>
      <c r="H51" s="1983"/>
      <c r="I51" s="1983"/>
      <c r="J51" s="1983"/>
      <c r="K51" s="1983"/>
      <c r="L51" s="1983"/>
      <c r="M51" s="1983"/>
      <c r="N51" s="1983"/>
      <c r="O51" s="1983"/>
      <c r="P51" s="1983"/>
      <c r="Q51" s="1983"/>
      <c r="R51" s="1984"/>
      <c r="S51" s="672"/>
      <c r="T51" s="672"/>
    </row>
    <row r="52" spans="2:20" ht="15" customHeight="1" x14ac:dyDescent="0.2">
      <c r="B52" s="49">
        <v>10</v>
      </c>
      <c r="C52" s="1982" t="s">
        <v>799</v>
      </c>
      <c r="D52" s="1983"/>
      <c r="E52" s="1983"/>
      <c r="F52" s="1983"/>
      <c r="G52" s="1983"/>
      <c r="H52" s="1983"/>
      <c r="I52" s="1983"/>
      <c r="J52" s="1983"/>
      <c r="K52" s="1983"/>
      <c r="L52" s="1983"/>
      <c r="M52" s="1983"/>
      <c r="N52" s="1983"/>
      <c r="O52" s="1983"/>
      <c r="P52" s="1983"/>
      <c r="Q52" s="1983"/>
      <c r="R52" s="1984"/>
      <c r="S52" s="672"/>
      <c r="T52" s="672"/>
    </row>
    <row r="53" spans="2:20" ht="15" customHeight="1" x14ac:dyDescent="0.2">
      <c r="B53" s="49">
        <v>11</v>
      </c>
      <c r="C53" s="1982"/>
      <c r="D53" s="1983"/>
      <c r="E53" s="1983"/>
      <c r="F53" s="1983"/>
      <c r="G53" s="1983"/>
      <c r="H53" s="1983"/>
      <c r="I53" s="1983"/>
      <c r="J53" s="1983"/>
      <c r="K53" s="1983"/>
      <c r="L53" s="1983"/>
      <c r="M53" s="1983"/>
      <c r="N53" s="1983"/>
      <c r="O53" s="1983"/>
      <c r="P53" s="1983"/>
      <c r="Q53" s="1983"/>
      <c r="R53" s="1984"/>
      <c r="S53" s="672"/>
      <c r="T53" s="672"/>
    </row>
    <row r="54" spans="2:20" ht="15" customHeight="1" x14ac:dyDescent="0.2">
      <c r="B54" s="49">
        <v>12</v>
      </c>
      <c r="C54" s="1982"/>
      <c r="D54" s="1983"/>
      <c r="E54" s="1983"/>
      <c r="F54" s="1983"/>
      <c r="G54" s="1983"/>
      <c r="H54" s="1983"/>
      <c r="I54" s="1983"/>
      <c r="J54" s="1983"/>
      <c r="K54" s="1983"/>
      <c r="L54" s="1983"/>
      <c r="M54" s="1983"/>
      <c r="N54" s="1983"/>
      <c r="O54" s="1983"/>
      <c r="P54" s="1983"/>
      <c r="Q54" s="1983"/>
      <c r="R54" s="1984"/>
      <c r="S54" s="672"/>
      <c r="T54" s="672"/>
    </row>
    <row r="55" spans="2:20" ht="15" customHeight="1" x14ac:dyDescent="0.2">
      <c r="B55" s="49">
        <v>13</v>
      </c>
      <c r="C55" s="1982"/>
      <c r="D55" s="1983"/>
      <c r="E55" s="1983"/>
      <c r="F55" s="1983"/>
      <c r="G55" s="1983"/>
      <c r="H55" s="1983"/>
      <c r="I55" s="1983"/>
      <c r="J55" s="1983"/>
      <c r="K55" s="1983"/>
      <c r="L55" s="1983"/>
      <c r="M55" s="1983"/>
      <c r="N55" s="1983"/>
      <c r="O55" s="1983"/>
      <c r="P55" s="1983"/>
      <c r="Q55" s="1983"/>
      <c r="R55" s="1984"/>
      <c r="S55" s="672"/>
      <c r="T55" s="672"/>
    </row>
    <row r="56" spans="2:20" ht="15" customHeight="1" x14ac:dyDescent="0.2">
      <c r="B56" s="49">
        <v>14</v>
      </c>
      <c r="C56" s="1982" t="s">
        <v>801</v>
      </c>
      <c r="D56" s="1983"/>
      <c r="E56" s="1983"/>
      <c r="F56" s="1983"/>
      <c r="G56" s="1983"/>
      <c r="H56" s="1983"/>
      <c r="I56" s="1983"/>
      <c r="J56" s="1983"/>
      <c r="K56" s="1983"/>
      <c r="L56" s="1983"/>
      <c r="M56" s="1983"/>
      <c r="N56" s="1983"/>
      <c r="O56" s="1983"/>
      <c r="P56" s="1983"/>
      <c r="Q56" s="1983"/>
      <c r="R56" s="1984"/>
      <c r="S56" s="672"/>
      <c r="T56" s="672"/>
    </row>
    <row r="57" spans="2:20" ht="15" customHeight="1" x14ac:dyDescent="0.2">
      <c r="B57" s="49">
        <v>15</v>
      </c>
      <c r="C57" s="1982" t="s">
        <v>799</v>
      </c>
      <c r="D57" s="1983"/>
      <c r="E57" s="1983"/>
      <c r="F57" s="1983"/>
      <c r="G57" s="1983"/>
      <c r="H57" s="1983"/>
      <c r="I57" s="1983"/>
      <c r="J57" s="1983"/>
      <c r="K57" s="1983"/>
      <c r="L57" s="1983"/>
      <c r="M57" s="1983"/>
      <c r="N57" s="1983"/>
      <c r="O57" s="1983"/>
      <c r="P57" s="1983"/>
      <c r="Q57" s="1983"/>
      <c r="R57" s="1984"/>
      <c r="S57" s="672"/>
      <c r="T57" s="672"/>
    </row>
    <row r="58" spans="2:20" ht="15" customHeight="1" x14ac:dyDescent="0.2">
      <c r="B58" s="49">
        <v>16</v>
      </c>
      <c r="C58" s="1982"/>
      <c r="D58" s="1983"/>
      <c r="E58" s="1983"/>
      <c r="F58" s="1983"/>
      <c r="G58" s="1983"/>
      <c r="H58" s="1983"/>
      <c r="I58" s="1983"/>
      <c r="J58" s="1983"/>
      <c r="K58" s="1983"/>
      <c r="L58" s="1983"/>
      <c r="M58" s="1983"/>
      <c r="N58" s="1983"/>
      <c r="O58" s="1983"/>
      <c r="P58" s="1983"/>
      <c r="Q58" s="1983"/>
      <c r="R58" s="1984"/>
      <c r="S58" s="672"/>
      <c r="T58" s="672"/>
    </row>
    <row r="59" spans="2:20" ht="15" customHeight="1" x14ac:dyDescent="0.2">
      <c r="B59" s="49">
        <v>17</v>
      </c>
      <c r="C59" s="1982"/>
      <c r="D59" s="1983"/>
      <c r="E59" s="1983"/>
      <c r="F59" s="1983"/>
      <c r="G59" s="1983"/>
      <c r="H59" s="1983"/>
      <c r="I59" s="1983"/>
      <c r="J59" s="1983"/>
      <c r="K59" s="1983"/>
      <c r="L59" s="1983"/>
      <c r="M59" s="1983"/>
      <c r="N59" s="1983"/>
      <c r="O59" s="1983"/>
      <c r="P59" s="1983"/>
      <c r="Q59" s="1983"/>
      <c r="R59" s="1984"/>
      <c r="S59" s="672"/>
      <c r="T59" s="672"/>
    </row>
    <row r="60" spans="2:20" ht="15" customHeight="1" x14ac:dyDescent="0.2">
      <c r="B60" s="420">
        <v>18</v>
      </c>
      <c r="C60" s="1982"/>
      <c r="D60" s="1983"/>
      <c r="E60" s="1983"/>
      <c r="F60" s="1983"/>
      <c r="G60" s="1983"/>
      <c r="H60" s="1983"/>
      <c r="I60" s="1983"/>
      <c r="J60" s="1983"/>
      <c r="K60" s="1983"/>
      <c r="L60" s="1983"/>
      <c r="M60" s="1983"/>
      <c r="N60" s="1983"/>
      <c r="O60" s="1983"/>
      <c r="P60" s="1983"/>
      <c r="Q60" s="1983"/>
      <c r="R60" s="1984"/>
      <c r="S60" s="672"/>
      <c r="T60" s="672"/>
    </row>
    <row r="61" spans="2:20" ht="15" customHeight="1" thickBot="1" x14ac:dyDescent="0.25">
      <c r="B61" s="50">
        <v>19</v>
      </c>
      <c r="C61" s="1979" t="s">
        <v>802</v>
      </c>
      <c r="D61" s="1980"/>
      <c r="E61" s="1980"/>
      <c r="F61" s="1980"/>
      <c r="G61" s="1980"/>
      <c r="H61" s="1980"/>
      <c r="I61" s="1980"/>
      <c r="J61" s="1980"/>
      <c r="K61" s="1980"/>
      <c r="L61" s="1980"/>
      <c r="M61" s="1980"/>
      <c r="N61" s="1980"/>
      <c r="O61" s="1980"/>
      <c r="P61" s="1980"/>
      <c r="Q61" s="1980"/>
      <c r="R61" s="1981"/>
      <c r="S61" s="672"/>
      <c r="T61" s="672"/>
    </row>
    <row r="62" spans="2:20" ht="15" customHeight="1" x14ac:dyDescent="0.2">
      <c r="B62" s="70"/>
      <c r="C62" s="73"/>
      <c r="D62" s="73"/>
      <c r="E62" s="73"/>
      <c r="F62" s="73"/>
      <c r="G62" s="73"/>
      <c r="H62" s="73"/>
      <c r="I62" s="73"/>
      <c r="J62" s="73"/>
      <c r="K62" s="73"/>
      <c r="L62" s="73"/>
      <c r="M62" s="73"/>
      <c r="N62" s="73"/>
      <c r="O62" s="51"/>
      <c r="P62" s="51"/>
    </row>
    <row r="63" spans="2:20" ht="15" customHeight="1" x14ac:dyDescent="0.2">
      <c r="B63" s="70"/>
      <c r="C63" s="73"/>
      <c r="D63" s="73"/>
      <c r="E63" s="73"/>
      <c r="F63" s="73"/>
      <c r="G63" s="73"/>
      <c r="H63" s="73"/>
      <c r="I63" s="73"/>
      <c r="J63" s="73"/>
      <c r="K63" s="73"/>
      <c r="L63" s="73"/>
      <c r="M63" s="73"/>
      <c r="N63" s="73"/>
      <c r="O63" s="51"/>
      <c r="P63" s="51"/>
    </row>
    <row r="64" spans="2:20" ht="15" customHeight="1" x14ac:dyDescent="0.2">
      <c r="B64" s="70"/>
      <c r="C64" s="73"/>
      <c r="D64" s="73"/>
      <c r="E64" s="73"/>
      <c r="F64" s="73"/>
      <c r="G64" s="73"/>
      <c r="H64" s="73"/>
      <c r="I64" s="73"/>
      <c r="J64" s="73"/>
      <c r="K64" s="73"/>
      <c r="L64" s="73"/>
      <c r="M64" s="73"/>
      <c r="N64" s="73"/>
      <c r="O64" s="51"/>
      <c r="P64" s="51"/>
    </row>
    <row r="65" spans="2:16" ht="15" customHeight="1" x14ac:dyDescent="0.2">
      <c r="B65" s="70"/>
      <c r="C65" s="73"/>
      <c r="D65" s="73"/>
      <c r="E65" s="73"/>
      <c r="F65" s="73"/>
      <c r="G65" s="73"/>
      <c r="H65" s="73"/>
      <c r="I65" s="73"/>
      <c r="J65" s="73"/>
      <c r="K65" s="73"/>
      <c r="L65" s="73"/>
      <c r="M65" s="73"/>
      <c r="N65" s="73"/>
      <c r="O65" s="51"/>
      <c r="P65" s="51"/>
    </row>
    <row r="66" spans="2:16" ht="15" customHeight="1" x14ac:dyDescent="0.2">
      <c r="B66" s="70"/>
      <c r="C66" s="73"/>
      <c r="D66" s="73"/>
      <c r="E66" s="73"/>
      <c r="F66" s="73"/>
      <c r="G66" s="73"/>
      <c r="H66" s="73"/>
      <c r="I66" s="73"/>
      <c r="J66" s="73"/>
      <c r="K66" s="73"/>
      <c r="L66" s="73"/>
      <c r="M66" s="73"/>
      <c r="N66" s="73"/>
      <c r="O66" s="51"/>
      <c r="P66" s="51"/>
    </row>
    <row r="67" spans="2:16" ht="15" customHeight="1" x14ac:dyDescent="0.2">
      <c r="B67" s="70"/>
      <c r="C67" s="73"/>
      <c r="D67" s="73"/>
      <c r="E67" s="73"/>
      <c r="F67" s="73"/>
      <c r="G67" s="73"/>
      <c r="H67" s="73"/>
      <c r="I67" s="73"/>
      <c r="J67" s="73"/>
      <c r="K67" s="73"/>
      <c r="L67" s="73"/>
      <c r="M67" s="73"/>
      <c r="N67" s="73"/>
      <c r="O67" s="51"/>
      <c r="P67" s="51"/>
    </row>
    <row r="68" spans="2:16" ht="15" customHeight="1" x14ac:dyDescent="0.2">
      <c r="B68" s="70"/>
      <c r="C68" s="73"/>
      <c r="D68" s="73"/>
      <c r="E68" s="73"/>
      <c r="F68" s="73"/>
      <c r="G68" s="73"/>
      <c r="H68" s="73"/>
      <c r="I68" s="73"/>
      <c r="J68" s="73"/>
      <c r="K68" s="73"/>
      <c r="L68" s="73"/>
      <c r="M68" s="73"/>
      <c r="N68" s="73"/>
      <c r="O68" s="51"/>
      <c r="P68" s="51"/>
    </row>
  </sheetData>
  <mergeCells count="23">
    <mergeCell ref="C60:R60"/>
    <mergeCell ref="C44:R44"/>
    <mergeCell ref="B3:C3"/>
    <mergeCell ref="B38:R38"/>
    <mergeCell ref="B40:R40"/>
    <mergeCell ref="C42:R42"/>
    <mergeCell ref="C43:R43"/>
    <mergeCell ref="C61:R61"/>
    <mergeCell ref="C45:R45"/>
    <mergeCell ref="C46:R46"/>
    <mergeCell ref="C47:R47"/>
    <mergeCell ref="C48:R48"/>
    <mergeCell ref="C49:R49"/>
    <mergeCell ref="C50:R50"/>
    <mergeCell ref="C51:R51"/>
    <mergeCell ref="C52:R52"/>
    <mergeCell ref="C57:R57"/>
    <mergeCell ref="C58:R58"/>
    <mergeCell ref="C59:R59"/>
    <mergeCell ref="C53:R53"/>
    <mergeCell ref="C54:R54"/>
    <mergeCell ref="C55:R55"/>
    <mergeCell ref="C56:R56"/>
  </mergeCells>
  <pageMargins left="0.70866141732283472" right="0.70866141732283472" top="0.74803149606299213" bottom="0.74803149606299213" header="0.31496062992125984" footer="0.31496062992125984"/>
  <pageSetup paperSize="9" scale="44"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Q72"/>
  <sheetViews>
    <sheetView zoomScale="80" zoomScaleNormal="80" workbookViewId="0"/>
  </sheetViews>
  <sheetFormatPr defaultColWidth="9.75" defaultRowHeight="14.25" x14ac:dyDescent="0.2"/>
  <cols>
    <col min="1" max="1" width="1.75" style="2" customWidth="1"/>
    <col min="2" max="2" width="4.75" style="2" customWidth="1"/>
    <col min="3" max="3" width="70.75" style="2" customWidth="1"/>
    <col min="4" max="4" width="11.75" style="2" customWidth="1"/>
    <col min="5" max="6" width="5.75" style="2" customWidth="1"/>
    <col min="7" max="7" width="9.75" style="2"/>
    <col min="8" max="8" width="9.75" style="914"/>
    <col min="9" max="9" width="2.75" style="2" customWidth="1"/>
    <col min="10" max="10" width="27.125" style="2" bestFit="1" customWidth="1"/>
    <col min="11" max="11" width="17.375" style="2" customWidth="1"/>
    <col min="12" max="15" width="9.75" style="2"/>
    <col min="16" max="16" width="2.75" style="2" customWidth="1"/>
    <col min="17" max="17" width="13.625" style="2" bestFit="1" customWidth="1"/>
    <col min="18" max="16384" width="9.75" style="2"/>
  </cols>
  <sheetData>
    <row r="1" spans="2:17" ht="20.25" x14ac:dyDescent="0.2">
      <c r="B1" s="423" t="s">
        <v>1332</v>
      </c>
      <c r="C1" s="423"/>
      <c r="D1" s="423"/>
      <c r="E1" s="424"/>
      <c r="F1" s="424"/>
      <c r="G1" s="424"/>
      <c r="H1" s="424" t="s">
        <v>0</v>
      </c>
      <c r="I1" s="391"/>
      <c r="J1" s="78" t="s">
        <v>1</v>
      </c>
      <c r="K1" s="78"/>
      <c r="L1" s="58"/>
      <c r="M1" s="58"/>
      <c r="N1" s="58"/>
      <c r="O1" s="59"/>
      <c r="P1" s="60"/>
      <c r="Q1" s="61"/>
    </row>
    <row r="2" spans="2:17" ht="15" thickBot="1" x14ac:dyDescent="0.25">
      <c r="B2" s="513"/>
      <c r="C2" s="513"/>
      <c r="D2" s="513"/>
      <c r="E2" s="513"/>
      <c r="F2" s="513"/>
      <c r="G2" s="513"/>
      <c r="H2" s="513"/>
      <c r="I2" s="514"/>
      <c r="J2" s="513"/>
      <c r="K2" s="513"/>
      <c r="L2" s="51"/>
      <c r="M2" s="51"/>
      <c r="N2" s="51"/>
      <c r="O2" s="51"/>
      <c r="P2" s="51"/>
      <c r="Q2" s="51"/>
    </row>
    <row r="3" spans="2:17" ht="15" thickBot="1" x14ac:dyDescent="0.25">
      <c r="B3" s="1937" t="s">
        <v>2</v>
      </c>
      <c r="C3" s="1938"/>
      <c r="D3" s="392" t="s">
        <v>3</v>
      </c>
      <c r="E3" s="392" t="s">
        <v>4</v>
      </c>
      <c r="F3" s="392" t="s">
        <v>5</v>
      </c>
      <c r="G3" s="1340" t="s">
        <v>13</v>
      </c>
      <c r="H3" s="427" t="s">
        <v>494</v>
      </c>
      <c r="I3" s="515"/>
      <c r="J3" s="833" t="s">
        <v>839</v>
      </c>
      <c r="K3" s="866" t="s">
        <v>14</v>
      </c>
      <c r="L3" s="63"/>
      <c r="M3" s="63"/>
      <c r="N3" s="63"/>
      <c r="O3" s="63"/>
      <c r="P3" s="51"/>
      <c r="Q3" s="62"/>
    </row>
    <row r="4" spans="2:17" ht="15" thickBot="1" x14ac:dyDescent="0.25">
      <c r="B4" s="516"/>
      <c r="C4" s="516"/>
      <c r="D4" s="516"/>
      <c r="E4" s="516"/>
      <c r="F4" s="516"/>
      <c r="G4" s="516"/>
      <c r="H4" s="516"/>
      <c r="I4" s="35"/>
      <c r="J4" s="34"/>
      <c r="K4" s="902"/>
      <c r="L4" s="51"/>
      <c r="M4" s="51"/>
      <c r="N4" s="51"/>
      <c r="O4" s="51"/>
      <c r="P4" s="51"/>
      <c r="Q4" s="51"/>
    </row>
    <row r="5" spans="2:17" ht="15" thickBot="1" x14ac:dyDescent="0.25">
      <c r="B5" s="396" t="s">
        <v>15</v>
      </c>
      <c r="C5" s="397" t="s">
        <v>508</v>
      </c>
      <c r="D5" s="429"/>
      <c r="E5" s="429"/>
      <c r="F5" s="429"/>
      <c r="G5" s="517"/>
      <c r="H5" s="517"/>
      <c r="I5" s="35"/>
      <c r="J5" s="34"/>
      <c r="K5" s="902"/>
      <c r="L5" s="51"/>
      <c r="M5" s="51"/>
      <c r="N5" s="51"/>
      <c r="O5" s="51"/>
      <c r="P5" s="51"/>
      <c r="Q5" s="51"/>
    </row>
    <row r="6" spans="2:17" x14ac:dyDescent="0.2">
      <c r="B6" s="430">
        <v>1</v>
      </c>
      <c r="C6" s="431" t="s">
        <v>509</v>
      </c>
      <c r="D6" s="400"/>
      <c r="E6" s="400" t="s">
        <v>19</v>
      </c>
      <c r="F6" s="401">
        <v>2</v>
      </c>
      <c r="G6" s="1341"/>
      <c r="H6" s="1344"/>
      <c r="I6" s="434"/>
      <c r="J6" s="1064"/>
      <c r="K6" s="1067"/>
      <c r="L6" s="52"/>
      <c r="M6" s="52"/>
      <c r="N6" s="52"/>
      <c r="O6" s="52"/>
      <c r="P6" s="51"/>
      <c r="Q6" s="66"/>
    </row>
    <row r="7" spans="2:17" x14ac:dyDescent="0.2">
      <c r="B7" s="398">
        <v>2</v>
      </c>
      <c r="C7" s="399" t="s">
        <v>1428</v>
      </c>
      <c r="D7" s="406"/>
      <c r="E7" s="406" t="s">
        <v>19</v>
      </c>
      <c r="F7" s="407">
        <v>2</v>
      </c>
      <c r="G7" s="1342"/>
      <c r="H7" s="1345"/>
      <c r="I7" s="434"/>
      <c r="J7" s="1065"/>
      <c r="K7" s="1068"/>
      <c r="L7" s="52"/>
      <c r="M7" s="52"/>
      <c r="N7" s="52"/>
      <c r="O7" s="52"/>
      <c r="P7" s="51"/>
      <c r="Q7" s="67"/>
    </row>
    <row r="8" spans="2:17" x14ac:dyDescent="0.2">
      <c r="B8" s="398">
        <v>3</v>
      </c>
      <c r="C8" s="399" t="s">
        <v>510</v>
      </c>
      <c r="D8" s="406"/>
      <c r="E8" s="406" t="s">
        <v>511</v>
      </c>
      <c r="F8" s="407">
        <v>2</v>
      </c>
      <c r="G8" s="1342"/>
      <c r="H8" s="1345"/>
      <c r="I8" s="434"/>
      <c r="J8" s="1086"/>
      <c r="K8" s="1087"/>
      <c r="L8" s="52"/>
      <c r="M8" s="52"/>
      <c r="N8" s="52"/>
      <c r="O8" s="52"/>
      <c r="P8" s="51"/>
      <c r="Q8" s="67"/>
    </row>
    <row r="9" spans="2:17" x14ac:dyDescent="0.2">
      <c r="B9" s="398">
        <v>4</v>
      </c>
      <c r="C9" s="399" t="s">
        <v>512</v>
      </c>
      <c r="D9" s="406"/>
      <c r="E9" s="406" t="s">
        <v>19</v>
      </c>
      <c r="F9" s="407">
        <v>2</v>
      </c>
      <c r="G9" s="1342"/>
      <c r="H9" s="1345"/>
      <c r="I9" s="434"/>
      <c r="J9" s="1086"/>
      <c r="K9" s="1087"/>
      <c r="L9" s="52"/>
      <c r="M9" s="52"/>
      <c r="N9" s="52"/>
      <c r="O9" s="52"/>
      <c r="P9" s="51"/>
      <c r="Q9" s="67"/>
    </row>
    <row r="10" spans="2:17" x14ac:dyDescent="0.2">
      <c r="B10" s="398">
        <v>5</v>
      </c>
      <c r="C10" s="399" t="s">
        <v>513</v>
      </c>
      <c r="D10" s="406"/>
      <c r="E10" s="406" t="s">
        <v>19</v>
      </c>
      <c r="F10" s="407">
        <v>2</v>
      </c>
      <c r="G10" s="1342"/>
      <c r="H10" s="1345"/>
      <c r="I10" s="434"/>
      <c r="J10" s="1086"/>
      <c r="K10" s="1087"/>
      <c r="L10" s="51"/>
      <c r="M10" s="51"/>
      <c r="N10" s="51"/>
      <c r="O10" s="51"/>
      <c r="P10" s="51"/>
      <c r="Q10" s="51"/>
    </row>
    <row r="11" spans="2:17" x14ac:dyDescent="0.2">
      <c r="B11" s="398">
        <v>6</v>
      </c>
      <c r="C11" s="399" t="s">
        <v>514</v>
      </c>
      <c r="D11" s="406"/>
      <c r="E11" s="406" t="s">
        <v>19</v>
      </c>
      <c r="F11" s="407">
        <v>2</v>
      </c>
      <c r="G11" s="1342"/>
      <c r="H11" s="1345"/>
      <c r="I11" s="434"/>
      <c r="J11" s="1086"/>
      <c r="K11" s="1087"/>
      <c r="L11" s="51"/>
      <c r="M11" s="51"/>
      <c r="N11" s="51"/>
      <c r="O11" s="51"/>
      <c r="P11" s="51"/>
      <c r="Q11" s="51"/>
    </row>
    <row r="12" spans="2:17" x14ac:dyDescent="0.2">
      <c r="B12" s="398">
        <v>7</v>
      </c>
      <c r="C12" s="399" t="s">
        <v>515</v>
      </c>
      <c r="D12" s="406"/>
      <c r="E12" s="406" t="s">
        <v>516</v>
      </c>
      <c r="F12" s="407">
        <v>2</v>
      </c>
      <c r="G12" s="1342"/>
      <c r="H12" s="1345"/>
      <c r="I12" s="434"/>
      <c r="J12" s="1086"/>
      <c r="K12" s="1087"/>
      <c r="L12" s="52"/>
      <c r="M12" s="52"/>
      <c r="N12" s="52"/>
      <c r="O12" s="52"/>
      <c r="P12" s="51"/>
      <c r="Q12" s="67"/>
    </row>
    <row r="13" spans="2:17" x14ac:dyDescent="0.2">
      <c r="B13" s="398">
        <v>8</v>
      </c>
      <c r="C13" s="399" t="s">
        <v>517</v>
      </c>
      <c r="D13" s="406"/>
      <c r="E13" s="406" t="s">
        <v>19</v>
      </c>
      <c r="F13" s="407">
        <v>2</v>
      </c>
      <c r="G13" s="1342"/>
      <c r="H13" s="1345"/>
      <c r="I13" s="434"/>
      <c r="J13" s="1086"/>
      <c r="K13" s="1087"/>
      <c r="L13" s="52"/>
      <c r="M13" s="52"/>
      <c r="N13" s="52"/>
      <c r="O13" s="52"/>
      <c r="P13" s="51"/>
      <c r="Q13" s="67"/>
    </row>
    <row r="14" spans="2:17" x14ac:dyDescent="0.2">
      <c r="B14" s="398">
        <v>9</v>
      </c>
      <c r="C14" s="399" t="s">
        <v>518</v>
      </c>
      <c r="D14" s="406"/>
      <c r="E14" s="406" t="s">
        <v>19</v>
      </c>
      <c r="F14" s="407">
        <v>2</v>
      </c>
      <c r="G14" s="1342"/>
      <c r="H14" s="1345"/>
      <c r="I14" s="434"/>
      <c r="J14" s="1086"/>
      <c r="K14" s="1087"/>
      <c r="L14" s="52"/>
      <c r="M14" s="52"/>
      <c r="N14" s="52"/>
      <c r="O14" s="52"/>
      <c r="P14" s="51"/>
      <c r="Q14" s="67"/>
    </row>
    <row r="15" spans="2:17" x14ac:dyDescent="0.2">
      <c r="B15" s="398">
        <v>10</v>
      </c>
      <c r="C15" s="907" t="s">
        <v>1009</v>
      </c>
      <c r="D15" s="406"/>
      <c r="E15" s="406" t="s">
        <v>19</v>
      </c>
      <c r="F15" s="407">
        <v>2</v>
      </c>
      <c r="G15" s="1342"/>
      <c r="H15" s="1345"/>
      <c r="I15" s="434"/>
      <c r="J15" s="1086"/>
      <c r="K15" s="1087"/>
      <c r="L15" s="52"/>
      <c r="M15" s="52"/>
      <c r="N15" s="52"/>
      <c r="O15" s="52"/>
      <c r="P15" s="51"/>
      <c r="Q15" s="67"/>
    </row>
    <row r="16" spans="2:17" x14ac:dyDescent="0.2">
      <c r="B16" s="398">
        <v>11</v>
      </c>
      <c r="C16" s="907" t="s">
        <v>519</v>
      </c>
      <c r="D16" s="406"/>
      <c r="E16" s="406" t="s">
        <v>19</v>
      </c>
      <c r="F16" s="407">
        <v>0</v>
      </c>
      <c r="G16" s="1342"/>
      <c r="H16" s="1345"/>
      <c r="I16" s="434"/>
      <c r="J16" s="1086"/>
      <c r="K16" s="1087"/>
      <c r="L16" s="51"/>
      <c r="M16" s="51"/>
      <c r="N16" s="51"/>
      <c r="O16" s="51"/>
      <c r="P16" s="51"/>
      <c r="Q16" s="51"/>
    </row>
    <row r="17" spans="2:17" ht="15" thickBot="1" x14ac:dyDescent="0.25">
      <c r="B17" s="402">
        <v>12</v>
      </c>
      <c r="C17" s="403" t="s">
        <v>1010</v>
      </c>
      <c r="D17" s="404"/>
      <c r="E17" s="404" t="s">
        <v>19</v>
      </c>
      <c r="F17" s="405">
        <v>2</v>
      </c>
      <c r="G17" s="1343"/>
      <c r="H17" s="1346"/>
      <c r="I17" s="434"/>
      <c r="J17" s="1066"/>
      <c r="K17" s="1069"/>
      <c r="L17" s="51"/>
      <c r="M17" s="51"/>
      <c r="N17" s="51"/>
      <c r="O17" s="51"/>
      <c r="P17" s="51"/>
      <c r="Q17" s="51"/>
    </row>
    <row r="18" spans="2:17" ht="15" thickBot="1" x14ac:dyDescent="0.25">
      <c r="B18" s="520"/>
      <c r="C18" s="521"/>
      <c r="D18" s="35"/>
      <c r="E18" s="35"/>
      <c r="F18" s="35"/>
      <c r="G18" s="441"/>
      <c r="H18" s="911"/>
      <c r="I18" s="35"/>
      <c r="J18" s="1088"/>
      <c r="K18" s="1088"/>
      <c r="L18" s="52"/>
      <c r="M18" s="52"/>
      <c r="N18" s="52"/>
      <c r="O18" s="52"/>
      <c r="P18" s="51"/>
      <c r="Q18" s="67"/>
    </row>
    <row r="19" spans="2:17" ht="15" thickBot="1" x14ac:dyDescent="0.25">
      <c r="B19" s="396" t="s">
        <v>17</v>
      </c>
      <c r="C19" s="397" t="s">
        <v>520</v>
      </c>
      <c r="D19" s="429"/>
      <c r="E19" s="429"/>
      <c r="F19" s="429"/>
      <c r="G19" s="522"/>
      <c r="H19" s="522"/>
      <c r="I19" s="35"/>
      <c r="J19" s="1088"/>
      <c r="K19" s="1088"/>
      <c r="L19" s="52"/>
      <c r="M19" s="52"/>
      <c r="N19" s="52"/>
      <c r="O19" s="52"/>
      <c r="P19" s="51"/>
      <c r="Q19" s="67"/>
    </row>
    <row r="20" spans="2:17" x14ac:dyDescent="0.2">
      <c r="B20" s="430">
        <v>13</v>
      </c>
      <c r="C20" s="431" t="s">
        <v>509</v>
      </c>
      <c r="D20" s="400"/>
      <c r="E20" s="400" t="s">
        <v>19</v>
      </c>
      <c r="F20" s="401">
        <v>2</v>
      </c>
      <c r="G20" s="1341"/>
      <c r="H20" s="1344"/>
      <c r="I20" s="434"/>
      <c r="J20" s="1089"/>
      <c r="K20" s="1090"/>
      <c r="L20" s="51"/>
      <c r="M20" s="51"/>
      <c r="N20" s="51"/>
      <c r="O20" s="51"/>
      <c r="P20" s="51"/>
      <c r="Q20" s="51"/>
    </row>
    <row r="21" spans="2:17" x14ac:dyDescent="0.2">
      <c r="B21" s="398">
        <v>14</v>
      </c>
      <c r="C21" s="907" t="s">
        <v>1428</v>
      </c>
      <c r="D21" s="406"/>
      <c r="E21" s="406" t="s">
        <v>19</v>
      </c>
      <c r="F21" s="407">
        <v>2</v>
      </c>
      <c r="G21" s="1342"/>
      <c r="H21" s="1345"/>
      <c r="I21" s="434"/>
      <c r="J21" s="1065"/>
      <c r="K21" s="1068"/>
      <c r="L21" s="51"/>
      <c r="M21" s="51"/>
      <c r="N21" s="51"/>
      <c r="O21" s="51"/>
      <c r="P21" s="51"/>
      <c r="Q21" s="51"/>
    </row>
    <row r="22" spans="2:17" x14ac:dyDescent="0.2">
      <c r="B22" s="398">
        <v>15</v>
      </c>
      <c r="C22" s="399" t="s">
        <v>510</v>
      </c>
      <c r="D22" s="406"/>
      <c r="E22" s="406" t="s">
        <v>511</v>
      </c>
      <c r="F22" s="407">
        <v>2</v>
      </c>
      <c r="G22" s="1342"/>
      <c r="H22" s="1345"/>
      <c r="I22" s="434"/>
      <c r="J22" s="1065"/>
      <c r="K22" s="1068"/>
      <c r="L22" s="52"/>
      <c r="M22" s="52"/>
      <c r="N22" s="52"/>
      <c r="O22" s="52"/>
      <c r="P22" s="30"/>
      <c r="Q22" s="67"/>
    </row>
    <row r="23" spans="2:17" x14ac:dyDescent="0.2">
      <c r="B23" s="398">
        <v>16</v>
      </c>
      <c r="C23" s="399" t="s">
        <v>512</v>
      </c>
      <c r="D23" s="406"/>
      <c r="E23" s="406" t="s">
        <v>19</v>
      </c>
      <c r="F23" s="407">
        <v>2</v>
      </c>
      <c r="G23" s="1342"/>
      <c r="H23" s="1345"/>
      <c r="I23" s="434"/>
      <c r="J23" s="1065"/>
      <c r="K23" s="1068"/>
      <c r="L23" s="52"/>
      <c r="M23" s="52"/>
      <c r="N23" s="52"/>
      <c r="O23" s="52"/>
      <c r="P23" s="30"/>
      <c r="Q23" s="67"/>
    </row>
    <row r="24" spans="2:17" x14ac:dyDescent="0.2">
      <c r="B24" s="398">
        <v>17</v>
      </c>
      <c r="C24" s="399" t="s">
        <v>513</v>
      </c>
      <c r="D24" s="406"/>
      <c r="E24" s="406" t="s">
        <v>19</v>
      </c>
      <c r="F24" s="407">
        <v>2</v>
      </c>
      <c r="G24" s="1342"/>
      <c r="H24" s="1345"/>
      <c r="I24" s="434"/>
      <c r="J24" s="1065"/>
      <c r="K24" s="1068"/>
      <c r="L24" s="52"/>
      <c r="M24" s="52"/>
      <c r="N24" s="52"/>
      <c r="O24" s="52"/>
      <c r="P24" s="30"/>
      <c r="Q24" s="67"/>
    </row>
    <row r="25" spans="2:17" x14ac:dyDescent="0.2">
      <c r="B25" s="398">
        <v>18</v>
      </c>
      <c r="C25" s="399" t="s">
        <v>514</v>
      </c>
      <c r="D25" s="406"/>
      <c r="E25" s="406" t="s">
        <v>19</v>
      </c>
      <c r="F25" s="407">
        <v>2</v>
      </c>
      <c r="G25" s="1342"/>
      <c r="H25" s="1345"/>
      <c r="I25" s="434"/>
      <c r="J25" s="1065"/>
      <c r="K25" s="1068"/>
      <c r="L25" s="30"/>
      <c r="M25" s="30"/>
      <c r="N25" s="30"/>
      <c r="O25" s="52"/>
      <c r="P25" s="32"/>
      <c r="Q25" s="67"/>
    </row>
    <row r="26" spans="2:17" x14ac:dyDescent="0.2">
      <c r="B26" s="398">
        <v>19</v>
      </c>
      <c r="C26" s="399" t="s">
        <v>515</v>
      </c>
      <c r="D26" s="406"/>
      <c r="E26" s="406" t="s">
        <v>516</v>
      </c>
      <c r="F26" s="407">
        <v>2</v>
      </c>
      <c r="G26" s="1342"/>
      <c r="H26" s="1345"/>
      <c r="I26" s="434"/>
      <c r="J26" s="1065"/>
      <c r="K26" s="1068"/>
      <c r="L26" s="51"/>
      <c r="M26" s="51"/>
      <c r="N26" s="51"/>
      <c r="O26" s="51"/>
      <c r="P26" s="51"/>
      <c r="Q26" s="51"/>
    </row>
    <row r="27" spans="2:17" x14ac:dyDescent="0.2">
      <c r="B27" s="398">
        <v>20</v>
      </c>
      <c r="C27" s="399" t="s">
        <v>517</v>
      </c>
      <c r="D27" s="406"/>
      <c r="E27" s="406" t="s">
        <v>19</v>
      </c>
      <c r="F27" s="407">
        <v>2</v>
      </c>
      <c r="G27" s="1342"/>
      <c r="H27" s="1345"/>
      <c r="I27" s="434"/>
      <c r="J27" s="1065"/>
      <c r="K27" s="1068"/>
      <c r="L27" s="51"/>
      <c r="M27" s="51"/>
      <c r="N27" s="51"/>
      <c r="O27" s="51"/>
      <c r="P27" s="51"/>
      <c r="Q27" s="51"/>
    </row>
    <row r="28" spans="2:17" x14ac:dyDescent="0.2">
      <c r="B28" s="398">
        <v>21</v>
      </c>
      <c r="C28" s="399" t="s">
        <v>518</v>
      </c>
      <c r="D28" s="406"/>
      <c r="E28" s="406" t="s">
        <v>19</v>
      </c>
      <c r="F28" s="407">
        <v>2</v>
      </c>
      <c r="G28" s="1342"/>
      <c r="H28" s="1345"/>
      <c r="I28" s="434"/>
      <c r="J28" s="1065"/>
      <c r="K28" s="1068"/>
      <c r="L28" s="52"/>
      <c r="M28" s="52"/>
      <c r="N28" s="52"/>
      <c r="O28" s="52"/>
      <c r="P28" s="30"/>
      <c r="Q28" s="67"/>
    </row>
    <row r="29" spans="2:17" x14ac:dyDescent="0.2">
      <c r="B29" s="398">
        <v>22</v>
      </c>
      <c r="C29" s="399" t="s">
        <v>1009</v>
      </c>
      <c r="D29" s="406"/>
      <c r="E29" s="406" t="s">
        <v>19</v>
      </c>
      <c r="F29" s="407">
        <v>2</v>
      </c>
      <c r="G29" s="1342"/>
      <c r="H29" s="1345"/>
      <c r="I29" s="434"/>
      <c r="J29" s="1065"/>
      <c r="K29" s="1068"/>
      <c r="L29" s="52"/>
      <c r="M29" s="52"/>
      <c r="N29" s="52"/>
      <c r="O29" s="52"/>
      <c r="P29" s="30"/>
      <c r="Q29" s="67"/>
    </row>
    <row r="30" spans="2:17" x14ac:dyDescent="0.2">
      <c r="B30" s="398">
        <v>23</v>
      </c>
      <c r="C30" s="399" t="s">
        <v>519</v>
      </c>
      <c r="D30" s="406"/>
      <c r="E30" s="406" t="s">
        <v>19</v>
      </c>
      <c r="F30" s="407">
        <v>0</v>
      </c>
      <c r="G30" s="1342"/>
      <c r="H30" s="1345"/>
      <c r="I30" s="434"/>
      <c r="J30" s="1065"/>
      <c r="K30" s="1068"/>
      <c r="L30" s="51"/>
      <c r="M30" s="51"/>
      <c r="N30" s="51"/>
      <c r="O30" s="51"/>
      <c r="P30" s="51"/>
      <c r="Q30" s="51"/>
    </row>
    <row r="31" spans="2:17" ht="15" thickBot="1" x14ac:dyDescent="0.25">
      <c r="B31" s="402">
        <v>24</v>
      </c>
      <c r="C31" s="403" t="s">
        <v>1010</v>
      </c>
      <c r="D31" s="404"/>
      <c r="E31" s="404" t="s">
        <v>19</v>
      </c>
      <c r="F31" s="405">
        <v>2</v>
      </c>
      <c r="G31" s="1343"/>
      <c r="H31" s="1346"/>
      <c r="I31" s="434"/>
      <c r="J31" s="1066"/>
      <c r="K31" s="1069"/>
      <c r="L31" s="51"/>
      <c r="M31" s="51"/>
      <c r="N31" s="51"/>
      <c r="O31" s="51"/>
      <c r="P31" s="51"/>
      <c r="Q31" s="51"/>
    </row>
    <row r="32" spans="2:17" x14ac:dyDescent="0.2">
      <c r="B32" s="523"/>
      <c r="C32" s="523"/>
      <c r="D32" s="523"/>
      <c r="E32" s="523"/>
      <c r="F32" s="523"/>
      <c r="G32" s="523"/>
      <c r="H32" s="523"/>
      <c r="I32" s="524"/>
      <c r="J32" s="523"/>
      <c r="K32" s="52"/>
      <c r="L32" s="52"/>
      <c r="M32" s="52"/>
      <c r="N32" s="52"/>
      <c r="O32" s="52"/>
      <c r="P32" s="30"/>
      <c r="Q32" s="67"/>
    </row>
    <row r="33" spans="2:17" x14ac:dyDescent="0.2">
      <c r="B33" s="33" t="s">
        <v>23</v>
      </c>
      <c r="C33" s="34"/>
      <c r="D33" s="34"/>
      <c r="E33" s="34"/>
      <c r="F33" s="34"/>
      <c r="G33" s="34"/>
      <c r="H33" s="902"/>
      <c r="I33" s="34"/>
      <c r="J33" s="34"/>
      <c r="K33" s="52"/>
      <c r="L33" s="52"/>
      <c r="M33" s="52"/>
      <c r="N33" s="52"/>
      <c r="O33" s="52"/>
      <c r="P33" s="30"/>
      <c r="Q33" s="67"/>
    </row>
    <row r="34" spans="2:17" x14ac:dyDescent="0.2">
      <c r="B34" s="36"/>
      <c r="C34" s="37" t="s">
        <v>24</v>
      </c>
      <c r="D34" s="37"/>
      <c r="E34" s="34"/>
      <c r="F34" s="34"/>
      <c r="G34" s="34"/>
      <c r="H34" s="902"/>
      <c r="I34" s="34"/>
      <c r="J34" s="34"/>
      <c r="K34" s="51"/>
      <c r="L34" s="51"/>
      <c r="M34" s="51"/>
      <c r="N34" s="51"/>
      <c r="O34" s="51"/>
      <c r="P34" s="51"/>
      <c r="Q34" s="51"/>
    </row>
    <row r="35" spans="2:17" x14ac:dyDescent="0.2">
      <c r="B35" s="38"/>
      <c r="C35" s="37" t="s">
        <v>25</v>
      </c>
      <c r="D35" s="37"/>
      <c r="E35" s="34"/>
      <c r="F35" s="34"/>
      <c r="G35" s="34"/>
      <c r="H35" s="902"/>
      <c r="I35" s="34"/>
      <c r="J35" s="34"/>
      <c r="K35" s="35"/>
      <c r="L35" s="35"/>
      <c r="M35" s="35"/>
      <c r="N35" s="35"/>
      <c r="O35" s="51"/>
      <c r="P35" s="51"/>
      <c r="Q35" s="51"/>
    </row>
    <row r="36" spans="2:17" x14ac:dyDescent="0.2">
      <c r="B36" s="39"/>
      <c r="C36" s="37" t="s">
        <v>26</v>
      </c>
      <c r="D36" s="37"/>
      <c r="E36" s="34"/>
      <c r="F36" s="34"/>
      <c r="G36" s="34"/>
      <c r="H36" s="902"/>
      <c r="I36" s="34"/>
      <c r="J36" s="34"/>
      <c r="K36" s="35"/>
      <c r="L36" s="35"/>
      <c r="M36" s="35"/>
      <c r="N36" s="53"/>
      <c r="O36" s="51"/>
      <c r="P36" s="51"/>
      <c r="Q36" s="51"/>
    </row>
    <row r="37" spans="2:17" x14ac:dyDescent="0.2">
      <c r="B37" s="40"/>
      <c r="C37" s="37" t="s">
        <v>27</v>
      </c>
      <c r="D37" s="37"/>
      <c r="E37" s="34"/>
      <c r="F37" s="34"/>
      <c r="G37" s="34"/>
      <c r="H37" s="902"/>
      <c r="I37" s="34"/>
      <c r="J37" s="34"/>
      <c r="K37" s="35"/>
      <c r="L37" s="35"/>
      <c r="M37" s="35"/>
      <c r="N37" s="35"/>
      <c r="O37" s="51"/>
      <c r="P37" s="51"/>
      <c r="Q37" s="51"/>
    </row>
    <row r="38" spans="2:17" ht="15" thickBot="1" x14ac:dyDescent="0.25">
      <c r="B38" s="389"/>
      <c r="C38" s="41"/>
      <c r="D38" s="41"/>
      <c r="E38" s="41"/>
      <c r="F38" s="41"/>
      <c r="G38" s="41"/>
      <c r="H38" s="903"/>
      <c r="I38" s="41"/>
      <c r="J38" s="41"/>
      <c r="K38" s="35"/>
      <c r="L38" s="35"/>
      <c r="M38" s="35"/>
      <c r="N38" s="35"/>
      <c r="O38" s="51"/>
      <c r="P38" s="51"/>
      <c r="Q38" s="51"/>
    </row>
    <row r="39" spans="2:17" ht="16.5" thickBot="1" x14ac:dyDescent="0.25">
      <c r="B39" s="1815" t="s">
        <v>521</v>
      </c>
      <c r="C39" s="1816"/>
      <c r="D39" s="1816"/>
      <c r="E39" s="1816"/>
      <c r="F39" s="1816"/>
      <c r="G39" s="1817"/>
      <c r="H39" s="1352"/>
      <c r="I39" s="42"/>
      <c r="J39" s="42"/>
      <c r="K39" s="35"/>
      <c r="L39" s="35"/>
      <c r="M39" s="35"/>
      <c r="N39" s="35"/>
      <c r="O39" s="51"/>
      <c r="P39" s="51"/>
      <c r="Q39" s="51"/>
    </row>
    <row r="40" spans="2:17" ht="16.5" thickBot="1" x14ac:dyDescent="0.25">
      <c r="B40" s="42"/>
      <c r="C40" s="43"/>
      <c r="D40" s="44"/>
      <c r="E40" s="44"/>
      <c r="F40" s="44"/>
      <c r="G40" s="44"/>
      <c r="H40" s="44"/>
      <c r="I40" s="44"/>
      <c r="J40" s="44"/>
      <c r="K40" s="54"/>
      <c r="L40" s="54"/>
      <c r="M40" s="54"/>
      <c r="N40" s="54"/>
      <c r="O40" s="51"/>
      <c r="P40" s="51"/>
      <c r="Q40" s="51"/>
    </row>
    <row r="41" spans="2:17" ht="75" customHeight="1" thickBot="1" x14ac:dyDescent="0.25">
      <c r="B41" s="1971" t="s">
        <v>1089</v>
      </c>
      <c r="C41" s="1972"/>
      <c r="D41" s="1972"/>
      <c r="E41" s="1972"/>
      <c r="F41" s="1972"/>
      <c r="G41" s="1973"/>
      <c r="H41" s="1368"/>
      <c r="I41" s="71"/>
      <c r="J41" s="71"/>
      <c r="K41" s="42"/>
      <c r="L41" s="42"/>
      <c r="M41" s="42"/>
      <c r="N41" s="42"/>
      <c r="O41" s="42"/>
      <c r="P41" s="51"/>
      <c r="Q41" s="51"/>
    </row>
    <row r="42" spans="2:17" ht="15" thickBot="1" x14ac:dyDescent="0.25">
      <c r="B42" s="155"/>
      <c r="C42" s="46"/>
      <c r="D42" s="45"/>
      <c r="E42" s="45"/>
      <c r="F42" s="45"/>
      <c r="G42" s="47"/>
      <c r="H42" s="47"/>
      <c r="I42" s="57"/>
      <c r="J42" s="57"/>
      <c r="K42" s="54"/>
      <c r="L42" s="54"/>
      <c r="M42" s="54"/>
      <c r="N42" s="54"/>
      <c r="O42" s="51"/>
      <c r="P42" s="51"/>
      <c r="Q42" s="51"/>
    </row>
    <row r="43" spans="2:17" x14ac:dyDescent="0.2">
      <c r="B43" s="48" t="s">
        <v>28</v>
      </c>
      <c r="C43" s="1915" t="s">
        <v>29</v>
      </c>
      <c r="D43" s="1916"/>
      <c r="E43" s="1916"/>
      <c r="F43" s="1916"/>
      <c r="G43" s="1917"/>
      <c r="H43" s="595"/>
      <c r="I43" s="72"/>
      <c r="J43" s="72"/>
      <c r="K43" s="71"/>
      <c r="L43" s="71"/>
      <c r="M43" s="71"/>
      <c r="N43" s="71"/>
      <c r="O43" s="71"/>
      <c r="P43" s="51"/>
      <c r="Q43" s="51"/>
    </row>
    <row r="44" spans="2:17" s="914" customFormat="1" x14ac:dyDescent="0.2">
      <c r="B44" s="238">
        <v>1</v>
      </c>
      <c r="C44" s="1982" t="s">
        <v>1246</v>
      </c>
      <c r="D44" s="1983"/>
      <c r="E44" s="1983"/>
      <c r="F44" s="1983"/>
      <c r="G44" s="1984"/>
      <c r="H44" s="595"/>
      <c r="I44" s="72"/>
      <c r="J44" s="72"/>
      <c r="K44" s="71"/>
      <c r="L44" s="71"/>
      <c r="M44" s="71"/>
      <c r="N44" s="71"/>
      <c r="O44" s="71"/>
      <c r="P44" s="909"/>
      <c r="Q44" s="909"/>
    </row>
    <row r="45" spans="2:17" s="914" customFormat="1" x14ac:dyDescent="0.2">
      <c r="B45" s="238">
        <v>2</v>
      </c>
      <c r="C45" s="1982" t="s">
        <v>1237</v>
      </c>
      <c r="D45" s="1983"/>
      <c r="E45" s="1983"/>
      <c r="F45" s="1983"/>
      <c r="G45" s="1984"/>
      <c r="H45" s="595"/>
      <c r="I45" s="72"/>
      <c r="J45" s="72"/>
      <c r="K45" s="71"/>
      <c r="L45" s="71"/>
      <c r="M45" s="71"/>
      <c r="N45" s="71"/>
      <c r="O45" s="71"/>
      <c r="P45" s="909"/>
      <c r="Q45" s="909"/>
    </row>
    <row r="46" spans="2:17" s="914" customFormat="1" x14ac:dyDescent="0.2">
      <c r="B46" s="238">
        <v>3</v>
      </c>
      <c r="C46" s="1982" t="s">
        <v>522</v>
      </c>
      <c r="D46" s="1983" t="s">
        <v>522</v>
      </c>
      <c r="E46" s="1983" t="s">
        <v>522</v>
      </c>
      <c r="F46" s="1983" t="s">
        <v>522</v>
      </c>
      <c r="G46" s="1984" t="s">
        <v>522</v>
      </c>
      <c r="H46" s="595"/>
      <c r="I46" s="72"/>
      <c r="J46" s="72"/>
      <c r="K46" s="71"/>
      <c r="L46" s="71"/>
      <c r="M46" s="71"/>
      <c r="N46" s="71"/>
      <c r="O46" s="71"/>
      <c r="P46" s="909"/>
      <c r="Q46" s="909"/>
    </row>
    <row r="47" spans="2:17" s="914" customFormat="1" ht="30" customHeight="1" x14ac:dyDescent="0.2">
      <c r="B47" s="238">
        <v>4</v>
      </c>
      <c r="C47" s="1982" t="s">
        <v>1238</v>
      </c>
      <c r="D47" s="1983"/>
      <c r="E47" s="1983"/>
      <c r="F47" s="1983"/>
      <c r="G47" s="1984"/>
      <c r="H47" s="595"/>
      <c r="I47" s="72"/>
      <c r="J47" s="72"/>
      <c r="K47" s="71"/>
      <c r="L47" s="71"/>
      <c r="M47" s="71"/>
      <c r="N47" s="71"/>
      <c r="O47" s="71"/>
      <c r="P47" s="909"/>
      <c r="Q47" s="909"/>
    </row>
    <row r="48" spans="2:17" s="914" customFormat="1" x14ac:dyDescent="0.2">
      <c r="B48" s="238">
        <v>5</v>
      </c>
      <c r="C48" s="1982" t="s">
        <v>1239</v>
      </c>
      <c r="D48" s="1983"/>
      <c r="E48" s="1983"/>
      <c r="F48" s="1983"/>
      <c r="G48" s="1984"/>
      <c r="H48" s="595"/>
      <c r="I48" s="72"/>
      <c r="J48" s="72"/>
      <c r="K48" s="71"/>
      <c r="L48" s="71"/>
      <c r="M48" s="71"/>
      <c r="N48" s="71"/>
      <c r="O48" s="71"/>
      <c r="P48" s="909"/>
      <c r="Q48" s="909"/>
    </row>
    <row r="49" spans="2:17" s="914" customFormat="1" x14ac:dyDescent="0.2">
      <c r="B49" s="238">
        <v>6</v>
      </c>
      <c r="C49" s="1982" t="s">
        <v>1240</v>
      </c>
      <c r="D49" s="1983"/>
      <c r="E49" s="1983"/>
      <c r="F49" s="1983"/>
      <c r="G49" s="1984"/>
      <c r="H49" s="595"/>
      <c r="I49" s="72"/>
      <c r="J49" s="72"/>
      <c r="K49" s="71"/>
      <c r="L49" s="71"/>
      <c r="M49" s="71"/>
      <c r="N49" s="71"/>
      <c r="O49" s="71"/>
      <c r="P49" s="909"/>
      <c r="Q49" s="909"/>
    </row>
    <row r="50" spans="2:17" s="914" customFormat="1" x14ac:dyDescent="0.2">
      <c r="B50" s="238">
        <v>7</v>
      </c>
      <c r="C50" s="1982" t="s">
        <v>1241</v>
      </c>
      <c r="D50" s="1983"/>
      <c r="E50" s="1983"/>
      <c r="F50" s="1983"/>
      <c r="G50" s="1984"/>
      <c r="H50" s="595"/>
      <c r="I50" s="72"/>
      <c r="J50" s="72"/>
      <c r="K50" s="71"/>
      <c r="L50" s="71"/>
      <c r="M50" s="71"/>
      <c r="N50" s="71"/>
      <c r="O50" s="71"/>
      <c r="P50" s="909"/>
      <c r="Q50" s="909"/>
    </row>
    <row r="51" spans="2:17" s="914" customFormat="1" x14ac:dyDescent="0.2">
      <c r="B51" s="238">
        <v>8</v>
      </c>
      <c r="C51" s="1982" t="s">
        <v>1245</v>
      </c>
      <c r="D51" s="1983"/>
      <c r="E51" s="1983"/>
      <c r="F51" s="1983"/>
      <c r="G51" s="1984"/>
      <c r="H51" s="595"/>
      <c r="I51" s="72"/>
      <c r="J51" s="72"/>
      <c r="K51" s="71"/>
      <c r="L51" s="71"/>
      <c r="M51" s="71"/>
      <c r="N51" s="71"/>
      <c r="O51" s="71"/>
      <c r="P51" s="909"/>
      <c r="Q51" s="909"/>
    </row>
    <row r="52" spans="2:17" ht="14.25" customHeight="1" x14ac:dyDescent="0.2">
      <c r="B52" s="49">
        <v>9</v>
      </c>
      <c r="C52" s="1982" t="s">
        <v>523</v>
      </c>
      <c r="D52" s="1983" t="s">
        <v>523</v>
      </c>
      <c r="E52" s="1983" t="s">
        <v>523</v>
      </c>
      <c r="F52" s="1983" t="s">
        <v>523</v>
      </c>
      <c r="G52" s="1984" t="s">
        <v>523</v>
      </c>
      <c r="H52" s="1369"/>
      <c r="I52" s="73"/>
      <c r="J52" s="73"/>
      <c r="K52" s="54"/>
      <c r="L52" s="54"/>
      <c r="M52" s="54"/>
      <c r="N52" s="54"/>
      <c r="O52" s="51"/>
      <c r="P52" s="51"/>
      <c r="Q52" s="51"/>
    </row>
    <row r="53" spans="2:17" x14ac:dyDescent="0.2">
      <c r="B53" s="49">
        <v>10</v>
      </c>
      <c r="C53" s="1982" t="s">
        <v>1243</v>
      </c>
      <c r="D53" s="1983"/>
      <c r="E53" s="1983"/>
      <c r="F53" s="1983"/>
      <c r="G53" s="1984"/>
      <c r="H53" s="1369"/>
      <c r="I53" s="514"/>
      <c r="J53" s="514"/>
      <c r="K53" s="72"/>
      <c r="L53" s="72"/>
      <c r="M53" s="72"/>
      <c r="N53" s="72"/>
      <c r="O53" s="72"/>
      <c r="P53" s="51"/>
      <c r="Q53" s="51"/>
    </row>
    <row r="54" spans="2:17" ht="15" customHeight="1" x14ac:dyDescent="0.2">
      <c r="B54" s="49">
        <v>11</v>
      </c>
      <c r="C54" s="1982" t="s">
        <v>1242</v>
      </c>
      <c r="D54" s="1983"/>
      <c r="E54" s="1983"/>
      <c r="F54" s="1983"/>
      <c r="G54" s="1984"/>
      <c r="H54" s="1369"/>
      <c r="I54" s="514"/>
      <c r="J54" s="513"/>
      <c r="K54" s="73"/>
      <c r="L54" s="73"/>
      <c r="M54" s="73"/>
      <c r="N54" s="73"/>
      <c r="O54" s="73"/>
      <c r="P54" s="51"/>
      <c r="Q54" s="51"/>
    </row>
    <row r="55" spans="2:17" s="914" customFormat="1" ht="15" customHeight="1" x14ac:dyDescent="0.2">
      <c r="B55" s="420">
        <v>12</v>
      </c>
      <c r="C55" s="1982" t="s">
        <v>1244</v>
      </c>
      <c r="D55" s="1983"/>
      <c r="E55" s="1983"/>
      <c r="F55" s="1983"/>
      <c r="G55" s="1984"/>
      <c r="H55" s="1369"/>
      <c r="I55" s="514"/>
      <c r="J55" s="513"/>
      <c r="K55" s="73"/>
      <c r="L55" s="73"/>
      <c r="M55" s="73"/>
      <c r="N55" s="73"/>
      <c r="O55" s="73"/>
      <c r="P55" s="909"/>
      <c r="Q55" s="909"/>
    </row>
    <row r="56" spans="2:17" ht="15" customHeight="1" thickBot="1" x14ac:dyDescent="0.25">
      <c r="B56" s="1388" t="s">
        <v>1265</v>
      </c>
      <c r="C56" s="1979" t="s">
        <v>1236</v>
      </c>
      <c r="D56" s="1980" t="s">
        <v>523</v>
      </c>
      <c r="E56" s="1980" t="s">
        <v>523</v>
      </c>
      <c r="F56" s="1980" t="s">
        <v>523</v>
      </c>
      <c r="G56" s="1981" t="s">
        <v>523</v>
      </c>
      <c r="H56" s="1369"/>
      <c r="I56" s="514"/>
      <c r="J56" s="513"/>
      <c r="K56" s="73"/>
      <c r="L56" s="73"/>
      <c r="M56" s="73"/>
      <c r="N56" s="73"/>
      <c r="O56" s="73"/>
      <c r="P56" s="51"/>
      <c r="Q56" s="51"/>
    </row>
    <row r="57" spans="2:17" ht="15" customHeight="1" x14ac:dyDescent="0.2">
      <c r="B57" s="70"/>
      <c r="C57" s="73"/>
      <c r="D57" s="73"/>
      <c r="E57" s="73"/>
      <c r="F57" s="73"/>
      <c r="G57" s="73"/>
      <c r="H57" s="73"/>
      <c r="I57" s="73"/>
      <c r="J57" s="73"/>
      <c r="K57" s="73"/>
      <c r="L57" s="73"/>
      <c r="M57" s="73"/>
      <c r="N57" s="73"/>
      <c r="O57" s="73"/>
      <c r="P57" s="51"/>
      <c r="Q57" s="51"/>
    </row>
    <row r="58" spans="2:17" ht="15" customHeight="1" x14ac:dyDescent="0.2">
      <c r="B58" s="70"/>
      <c r="C58" s="73"/>
      <c r="D58" s="73"/>
      <c r="E58" s="73"/>
      <c r="F58" s="73"/>
      <c r="G58" s="73"/>
      <c r="H58" s="73"/>
      <c r="I58" s="73"/>
      <c r="J58" s="73"/>
      <c r="K58" s="73"/>
      <c r="L58" s="73"/>
      <c r="M58" s="73"/>
      <c r="N58" s="73"/>
      <c r="O58" s="73"/>
      <c r="P58" s="51"/>
      <c r="Q58" s="51"/>
    </row>
    <row r="59" spans="2:17" ht="15" customHeight="1" x14ac:dyDescent="0.2">
      <c r="B59" s="70"/>
      <c r="C59" s="73"/>
      <c r="D59" s="73"/>
      <c r="E59" s="73"/>
      <c r="F59" s="73"/>
      <c r="G59" s="73"/>
      <c r="H59" s="73"/>
      <c r="I59" s="73"/>
      <c r="J59" s="73"/>
      <c r="K59" s="73"/>
      <c r="L59" s="73"/>
      <c r="M59" s="73"/>
      <c r="N59" s="73"/>
      <c r="O59" s="73"/>
      <c r="P59" s="51"/>
      <c r="Q59" s="51"/>
    </row>
    <row r="60" spans="2:17" ht="15" customHeight="1" x14ac:dyDescent="0.2">
      <c r="B60" s="70"/>
      <c r="C60" s="73"/>
      <c r="D60" s="73"/>
      <c r="E60" s="73"/>
      <c r="F60" s="73"/>
      <c r="G60" s="73"/>
      <c r="H60" s="73"/>
      <c r="I60" s="73"/>
      <c r="J60" s="73"/>
      <c r="K60" s="73"/>
      <c r="L60" s="73"/>
      <c r="M60" s="73"/>
      <c r="N60" s="73"/>
      <c r="O60" s="73"/>
      <c r="P60" s="51"/>
      <c r="Q60" s="51"/>
    </row>
    <row r="61" spans="2:17" ht="15" customHeight="1" x14ac:dyDescent="0.2">
      <c r="B61" s="70"/>
      <c r="C61" s="73"/>
      <c r="D61" s="73"/>
      <c r="E61" s="73"/>
      <c r="F61" s="73"/>
      <c r="G61" s="73"/>
      <c r="H61" s="73"/>
      <c r="I61" s="73"/>
      <c r="J61" s="73"/>
      <c r="K61" s="73"/>
      <c r="L61" s="73"/>
      <c r="M61" s="73"/>
      <c r="N61" s="73"/>
      <c r="O61" s="73"/>
      <c r="P61" s="51"/>
      <c r="Q61" s="51"/>
    </row>
    <row r="62" spans="2:17" ht="15" customHeight="1" x14ac:dyDescent="0.2">
      <c r="B62" s="70"/>
      <c r="C62" s="73"/>
      <c r="D62" s="73"/>
      <c r="E62" s="73"/>
      <c r="F62" s="73"/>
      <c r="G62" s="73"/>
      <c r="H62" s="73"/>
      <c r="I62" s="73"/>
      <c r="J62" s="73"/>
      <c r="K62" s="73"/>
      <c r="L62" s="73"/>
      <c r="M62" s="73"/>
      <c r="N62" s="73"/>
      <c r="O62" s="73"/>
      <c r="P62" s="51"/>
      <c r="Q62" s="51"/>
    </row>
    <row r="63" spans="2:17" ht="15" customHeight="1" x14ac:dyDescent="0.2">
      <c r="B63" s="70"/>
      <c r="C63" s="73"/>
      <c r="D63" s="73"/>
      <c r="E63" s="73"/>
      <c r="F63" s="73"/>
      <c r="G63" s="73"/>
      <c r="H63" s="73"/>
      <c r="I63" s="73"/>
      <c r="J63" s="73"/>
      <c r="K63" s="73"/>
      <c r="L63" s="73"/>
      <c r="M63" s="73"/>
      <c r="N63" s="73"/>
      <c r="O63" s="73"/>
      <c r="P63" s="51"/>
      <c r="Q63" s="51"/>
    </row>
    <row r="64" spans="2:17" ht="15" customHeight="1" x14ac:dyDescent="0.2">
      <c r="B64" s="70"/>
      <c r="C64" s="73"/>
      <c r="D64" s="73"/>
      <c r="E64" s="73"/>
      <c r="F64" s="73"/>
      <c r="G64" s="73"/>
      <c r="H64" s="73"/>
      <c r="I64" s="73"/>
      <c r="J64" s="73"/>
      <c r="K64" s="73"/>
      <c r="L64" s="73"/>
      <c r="M64" s="73"/>
      <c r="N64" s="73"/>
      <c r="O64" s="73"/>
      <c r="P64" s="51"/>
      <c r="Q64" s="51"/>
    </row>
    <row r="65" spans="2:17" ht="15" customHeight="1" x14ac:dyDescent="0.2">
      <c r="B65" s="70"/>
      <c r="C65" s="73"/>
      <c r="D65" s="73"/>
      <c r="E65" s="73"/>
      <c r="F65" s="73"/>
      <c r="G65" s="73"/>
      <c r="H65" s="73"/>
      <c r="I65" s="73"/>
      <c r="J65" s="73"/>
      <c r="K65" s="73"/>
      <c r="L65" s="73"/>
      <c r="M65" s="73"/>
      <c r="N65" s="73"/>
      <c r="O65" s="73"/>
      <c r="P65" s="51"/>
      <c r="Q65" s="51"/>
    </row>
    <row r="66" spans="2:17" ht="15" customHeight="1" x14ac:dyDescent="0.2">
      <c r="B66" s="70"/>
      <c r="C66" s="73"/>
      <c r="D66" s="73"/>
      <c r="E66" s="73"/>
      <c r="F66" s="73"/>
      <c r="G66" s="73"/>
      <c r="H66" s="73"/>
      <c r="I66" s="73"/>
      <c r="J66" s="73"/>
      <c r="K66" s="73"/>
      <c r="L66" s="73"/>
      <c r="M66" s="73"/>
      <c r="N66" s="73"/>
      <c r="O66" s="73"/>
      <c r="P66" s="51"/>
      <c r="Q66" s="51"/>
    </row>
    <row r="67" spans="2:17" ht="15" customHeight="1" x14ac:dyDescent="0.2">
      <c r="B67" s="70"/>
      <c r="C67" s="73"/>
      <c r="D67" s="73"/>
      <c r="E67" s="73"/>
      <c r="F67" s="73"/>
      <c r="G67" s="73"/>
      <c r="H67" s="73"/>
      <c r="I67" s="73"/>
      <c r="J67" s="73"/>
      <c r="K67" s="73"/>
      <c r="L67" s="73"/>
      <c r="M67" s="73"/>
      <c r="N67" s="73"/>
      <c r="O67" s="73"/>
      <c r="P67" s="51"/>
      <c r="Q67" s="51"/>
    </row>
    <row r="68" spans="2:17" ht="15" customHeight="1" x14ac:dyDescent="0.2">
      <c r="B68" s="70"/>
      <c r="C68" s="73"/>
      <c r="D68" s="73"/>
      <c r="E68" s="73"/>
      <c r="F68" s="73"/>
      <c r="G68" s="73"/>
      <c r="H68" s="73"/>
      <c r="I68" s="73"/>
      <c r="J68" s="73"/>
      <c r="K68" s="73"/>
      <c r="L68" s="73"/>
      <c r="M68" s="73"/>
      <c r="N68" s="73"/>
      <c r="O68" s="73"/>
      <c r="P68" s="51"/>
      <c r="Q68" s="51"/>
    </row>
    <row r="69" spans="2:17" ht="15" customHeight="1" x14ac:dyDescent="0.2">
      <c r="B69" s="70"/>
      <c r="C69" s="73"/>
      <c r="D69" s="73"/>
      <c r="E69" s="73"/>
      <c r="F69" s="73"/>
      <c r="G69" s="73"/>
      <c r="H69" s="73"/>
      <c r="I69" s="73"/>
      <c r="J69" s="73"/>
      <c r="K69" s="73"/>
      <c r="L69" s="73"/>
      <c r="M69" s="73"/>
      <c r="N69" s="73"/>
      <c r="O69" s="73"/>
      <c r="P69" s="51"/>
      <c r="Q69" s="51"/>
    </row>
    <row r="70" spans="2:17" ht="15" customHeight="1" x14ac:dyDescent="0.2">
      <c r="B70" s="70"/>
      <c r="C70" s="73"/>
      <c r="D70" s="73"/>
      <c r="E70" s="73"/>
      <c r="F70" s="73"/>
      <c r="G70" s="73"/>
      <c r="H70" s="73"/>
      <c r="I70" s="73"/>
      <c r="J70" s="73"/>
      <c r="K70" s="73"/>
      <c r="L70" s="73"/>
      <c r="M70" s="73"/>
      <c r="N70" s="73"/>
      <c r="O70" s="73"/>
      <c r="P70" s="51"/>
      <c r="Q70" s="51"/>
    </row>
    <row r="71" spans="2:17" ht="15" customHeight="1" x14ac:dyDescent="0.2">
      <c r="B71" s="70"/>
      <c r="C71" s="73"/>
      <c r="D71" s="73"/>
      <c r="E71" s="73"/>
      <c r="F71" s="73"/>
      <c r="G71" s="73"/>
      <c r="H71" s="73"/>
      <c r="I71" s="73"/>
      <c r="J71" s="73"/>
      <c r="K71" s="73"/>
      <c r="L71" s="73"/>
      <c r="M71" s="73"/>
      <c r="N71" s="73"/>
      <c r="O71" s="73"/>
      <c r="P71" s="51"/>
      <c r="Q71" s="51"/>
    </row>
    <row r="72" spans="2:17" ht="15" customHeight="1" x14ac:dyDescent="0.2">
      <c r="B72" s="70"/>
      <c r="C72" s="73"/>
      <c r="D72" s="73"/>
      <c r="E72" s="73"/>
      <c r="F72" s="73"/>
      <c r="G72" s="73"/>
      <c r="H72" s="73"/>
      <c r="I72" s="73"/>
      <c r="J72" s="73"/>
      <c r="K72" s="73"/>
      <c r="L72" s="73"/>
      <c r="M72" s="73"/>
      <c r="N72" s="73"/>
      <c r="O72" s="73"/>
      <c r="P72" s="51"/>
      <c r="Q72" s="51"/>
    </row>
  </sheetData>
  <mergeCells count="17">
    <mergeCell ref="B3:C3"/>
    <mergeCell ref="B39:G39"/>
    <mergeCell ref="B41:G41"/>
    <mergeCell ref="C43:G43"/>
    <mergeCell ref="C52:G52"/>
    <mergeCell ref="C44:G44"/>
    <mergeCell ref="C45:G45"/>
    <mergeCell ref="C46:G46"/>
    <mergeCell ref="C47:G47"/>
    <mergeCell ref="C48:G48"/>
    <mergeCell ref="C49:G49"/>
    <mergeCell ref="C50:G50"/>
    <mergeCell ref="C51:G51"/>
    <mergeCell ref="C55:G55"/>
    <mergeCell ref="C54:G54"/>
    <mergeCell ref="C56:G56"/>
    <mergeCell ref="C53:G53"/>
  </mergeCells>
  <conditionalFormatting sqref="J6">
    <cfRule type="expression" dxfId="1" priority="2">
      <formula>$N$5="Check"</formula>
    </cfRule>
  </conditionalFormatting>
  <conditionalFormatting sqref="K6">
    <cfRule type="expression" dxfId="0" priority="1">
      <formula>$N$5="Check"</formula>
    </cfRule>
  </conditionalFormatting>
  <pageMargins left="0.70866141732283472" right="0.70866141732283472" top="0.74803149606299213" bottom="0.74803149606299213" header="0.31496062992125984" footer="0.31496062992125984"/>
  <pageSetup paperSize="9" scale="55"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CA88"/>
  <sheetViews>
    <sheetView zoomScale="80" zoomScaleNormal="80" workbookViewId="0"/>
  </sheetViews>
  <sheetFormatPr defaultColWidth="9.75" defaultRowHeight="14.25" x14ac:dyDescent="0.2"/>
  <cols>
    <col min="1" max="1" width="1.75" style="2" customWidth="1"/>
    <col min="2" max="2" width="4.75" style="2" customWidth="1"/>
    <col min="3" max="3" width="47.75" style="2" bestFit="1" customWidth="1"/>
    <col min="4" max="4" width="11.75" style="2" customWidth="1"/>
    <col min="5" max="6" width="5.75" style="2" customWidth="1"/>
    <col min="7" max="14" width="9.75" style="2"/>
    <col min="15" max="16" width="9.75" style="2" customWidth="1"/>
    <col min="17" max="76" width="9.75" style="2"/>
    <col min="77" max="77" width="2.75" style="2" customWidth="1"/>
    <col min="78" max="78" width="28.75" style="2" bestFit="1" customWidth="1"/>
    <col min="79" max="79" width="17.375" style="2" customWidth="1"/>
    <col min="80" max="16384" width="9.75" style="2"/>
  </cols>
  <sheetData>
    <row r="1" spans="2:79" ht="20.25" x14ac:dyDescent="0.2">
      <c r="B1" s="74" t="s">
        <v>1305</v>
      </c>
      <c r="C1" s="74"/>
      <c r="D1" s="75"/>
      <c r="E1" s="74"/>
      <c r="F1" s="74"/>
      <c r="G1" s="74"/>
      <c r="H1" s="74"/>
      <c r="I1" s="74"/>
      <c r="J1" s="74"/>
      <c r="K1" s="74"/>
      <c r="L1" s="74"/>
      <c r="M1" s="74"/>
      <c r="N1" s="74"/>
      <c r="O1" s="74"/>
      <c r="P1" s="74"/>
      <c r="Q1" s="74"/>
      <c r="R1" s="74"/>
      <c r="S1" s="74"/>
      <c r="T1" s="74"/>
      <c r="U1" s="76"/>
      <c r="V1" s="76"/>
      <c r="W1" s="76"/>
      <c r="X1" s="76"/>
      <c r="Y1" s="76"/>
      <c r="Z1" s="76"/>
      <c r="AA1" s="76"/>
      <c r="AB1" s="76"/>
      <c r="AC1" s="76"/>
      <c r="AD1" s="76"/>
      <c r="AE1" s="76"/>
      <c r="AF1" s="76"/>
      <c r="AG1" s="76"/>
      <c r="AH1" s="76"/>
      <c r="AI1" s="76"/>
      <c r="AJ1" s="76"/>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7" t="s">
        <v>0</v>
      </c>
      <c r="BY1" s="599"/>
      <c r="BZ1" s="78" t="s">
        <v>1</v>
      </c>
      <c r="CA1" s="832"/>
    </row>
    <row r="2" spans="2:79" ht="21" thickBot="1" x14ac:dyDescent="0.25">
      <c r="B2" s="576"/>
      <c r="C2" s="577"/>
      <c r="D2" s="578"/>
      <c r="E2" s="577"/>
      <c r="F2" s="577"/>
      <c r="G2" s="577"/>
      <c r="H2" s="577"/>
      <c r="I2" s="577"/>
      <c r="J2" s="577"/>
      <c r="K2" s="577"/>
      <c r="L2" s="577"/>
      <c r="M2" s="577"/>
      <c r="N2" s="577"/>
      <c r="O2" s="577"/>
      <c r="P2" s="577"/>
      <c r="Q2" s="577"/>
      <c r="R2" s="577"/>
      <c r="S2" s="577"/>
      <c r="T2" s="577"/>
      <c r="U2" s="579"/>
      <c r="V2" s="579"/>
      <c r="W2" s="579"/>
      <c r="X2" s="579"/>
      <c r="Y2" s="579"/>
      <c r="Z2" s="579"/>
      <c r="AA2" s="579"/>
      <c r="AB2" s="579"/>
      <c r="AC2" s="579"/>
      <c r="AD2" s="579"/>
      <c r="AE2" s="579"/>
      <c r="AF2" s="579"/>
      <c r="AG2" s="579"/>
      <c r="AH2" s="579"/>
      <c r="AI2" s="579"/>
      <c r="AJ2" s="579"/>
      <c r="AK2" s="577"/>
      <c r="AL2" s="580"/>
      <c r="AM2" s="580"/>
      <c r="AN2" s="580"/>
      <c r="AO2" s="580"/>
      <c r="AP2" s="580"/>
      <c r="AQ2" s="580"/>
      <c r="AR2" s="580"/>
      <c r="AS2" s="580"/>
      <c r="AT2" s="580"/>
      <c r="AU2" s="580"/>
      <c r="AV2" s="580"/>
      <c r="AW2" s="580"/>
      <c r="AX2" s="580"/>
      <c r="AY2" s="580"/>
      <c r="AZ2" s="580"/>
      <c r="BA2" s="580"/>
      <c r="BB2" s="580"/>
      <c r="BC2" s="580"/>
      <c r="BD2" s="580"/>
      <c r="BE2" s="580"/>
      <c r="BF2" s="580"/>
      <c r="BG2" s="580"/>
      <c r="BH2" s="580"/>
      <c r="BI2" s="580"/>
      <c r="BJ2" s="580"/>
      <c r="BK2" s="580"/>
      <c r="BL2" s="580"/>
      <c r="BM2" s="580"/>
      <c r="BN2" s="580"/>
      <c r="BO2" s="580"/>
      <c r="BP2" s="580"/>
      <c r="BQ2" s="580"/>
      <c r="BR2" s="580"/>
      <c r="BS2" s="580"/>
      <c r="BT2" s="580"/>
      <c r="BU2" s="580"/>
      <c r="BV2" s="580"/>
      <c r="BW2" s="580"/>
      <c r="BX2" s="580"/>
      <c r="BY2" s="580"/>
      <c r="BZ2" s="580"/>
      <c r="CA2" s="580"/>
    </row>
    <row r="3" spans="2:79" ht="15" thickBot="1" x14ac:dyDescent="0.25">
      <c r="B3" s="592"/>
      <c r="C3" s="580"/>
      <c r="D3" s="593"/>
      <c r="E3" s="580"/>
      <c r="F3" s="580"/>
      <c r="G3" s="1803" t="s">
        <v>30</v>
      </c>
      <c r="H3" s="1813"/>
      <c r="I3" s="1813"/>
      <c r="J3" s="1813"/>
      <c r="K3" s="1814"/>
      <c r="L3" s="1803" t="s">
        <v>31</v>
      </c>
      <c r="M3" s="1813"/>
      <c r="N3" s="1813"/>
      <c r="O3" s="1813"/>
      <c r="P3" s="1814"/>
      <c r="Q3" s="1803" t="s">
        <v>32</v>
      </c>
      <c r="R3" s="1813"/>
      <c r="S3" s="1813"/>
      <c r="T3" s="1813"/>
      <c r="U3" s="1814"/>
      <c r="V3" s="1803" t="s">
        <v>33</v>
      </c>
      <c r="W3" s="1813"/>
      <c r="X3" s="1813"/>
      <c r="Y3" s="1813"/>
      <c r="Z3" s="1814"/>
      <c r="AA3" s="1803" t="s">
        <v>34</v>
      </c>
      <c r="AB3" s="1813"/>
      <c r="AC3" s="1813"/>
      <c r="AD3" s="1813"/>
      <c r="AE3" s="1814"/>
      <c r="AF3" s="1803" t="s">
        <v>35</v>
      </c>
      <c r="AG3" s="1804"/>
      <c r="AH3" s="1804"/>
      <c r="AI3" s="1804"/>
      <c r="AJ3" s="1805"/>
      <c r="AK3" s="1803" t="s">
        <v>36</v>
      </c>
      <c r="AL3" s="1804"/>
      <c r="AM3" s="1804"/>
      <c r="AN3" s="1804"/>
      <c r="AO3" s="1805"/>
      <c r="AP3" s="1803" t="s">
        <v>37</v>
      </c>
      <c r="AQ3" s="1804"/>
      <c r="AR3" s="1804"/>
      <c r="AS3" s="1804"/>
      <c r="AT3" s="1805"/>
      <c r="AU3" s="1803" t="s">
        <v>38</v>
      </c>
      <c r="AV3" s="1804"/>
      <c r="AW3" s="1804"/>
      <c r="AX3" s="1804"/>
      <c r="AY3" s="1805"/>
      <c r="AZ3" s="1803" t="s">
        <v>39</v>
      </c>
      <c r="BA3" s="1804"/>
      <c r="BB3" s="1804"/>
      <c r="BC3" s="1804"/>
      <c r="BD3" s="1805"/>
      <c r="BE3" s="1803" t="s">
        <v>40</v>
      </c>
      <c r="BF3" s="1804"/>
      <c r="BG3" s="1804"/>
      <c r="BH3" s="1804"/>
      <c r="BI3" s="1805"/>
      <c r="BJ3" s="1803" t="s">
        <v>41</v>
      </c>
      <c r="BK3" s="1804"/>
      <c r="BL3" s="1804"/>
      <c r="BM3" s="1804"/>
      <c r="BN3" s="1805"/>
      <c r="BO3" s="1803" t="s">
        <v>42</v>
      </c>
      <c r="BP3" s="1804"/>
      <c r="BQ3" s="1804"/>
      <c r="BR3" s="1804"/>
      <c r="BS3" s="1805"/>
      <c r="BT3" s="1803" t="s">
        <v>43</v>
      </c>
      <c r="BU3" s="1804"/>
      <c r="BV3" s="1804"/>
      <c r="BW3" s="1804"/>
      <c r="BX3" s="1805"/>
      <c r="BY3" s="580"/>
      <c r="BZ3" s="580"/>
      <c r="CA3" s="580"/>
    </row>
    <row r="4" spans="2:79" ht="41.25" thickBot="1" x14ac:dyDescent="0.25">
      <c r="B4" s="1806" t="s">
        <v>2</v>
      </c>
      <c r="C4" s="1807"/>
      <c r="D4" s="79" t="s">
        <v>3</v>
      </c>
      <c r="E4" s="80" t="s">
        <v>4</v>
      </c>
      <c r="F4" s="823" t="s">
        <v>5</v>
      </c>
      <c r="G4" s="82" t="s">
        <v>44</v>
      </c>
      <c r="H4" s="79" t="s">
        <v>45</v>
      </c>
      <c r="I4" s="79" t="s">
        <v>46</v>
      </c>
      <c r="J4" s="83" t="s">
        <v>47</v>
      </c>
      <c r="K4" s="84" t="s">
        <v>48</v>
      </c>
      <c r="L4" s="82" t="s">
        <v>44</v>
      </c>
      <c r="M4" s="79" t="s">
        <v>45</v>
      </c>
      <c r="N4" s="79" t="s">
        <v>46</v>
      </c>
      <c r="O4" s="83" t="s">
        <v>47</v>
      </c>
      <c r="P4" s="84" t="s">
        <v>48</v>
      </c>
      <c r="Q4" s="82" t="s">
        <v>44</v>
      </c>
      <c r="R4" s="79" t="s">
        <v>45</v>
      </c>
      <c r="S4" s="79" t="s">
        <v>46</v>
      </c>
      <c r="T4" s="83" t="s">
        <v>47</v>
      </c>
      <c r="U4" s="84" t="s">
        <v>48</v>
      </c>
      <c r="V4" s="85" t="s">
        <v>44</v>
      </c>
      <c r="W4" s="79" t="s">
        <v>45</v>
      </c>
      <c r="X4" s="79" t="s">
        <v>46</v>
      </c>
      <c r="Y4" s="79" t="s">
        <v>47</v>
      </c>
      <c r="Z4" s="84" t="s">
        <v>48</v>
      </c>
      <c r="AA4" s="82" t="s">
        <v>44</v>
      </c>
      <c r="AB4" s="79" t="s">
        <v>45</v>
      </c>
      <c r="AC4" s="79" t="s">
        <v>46</v>
      </c>
      <c r="AD4" s="79" t="s">
        <v>47</v>
      </c>
      <c r="AE4" s="84" t="s">
        <v>48</v>
      </c>
      <c r="AF4" s="82" t="s">
        <v>44</v>
      </c>
      <c r="AG4" s="79" t="s">
        <v>45</v>
      </c>
      <c r="AH4" s="79" t="s">
        <v>46</v>
      </c>
      <c r="AI4" s="79" t="s">
        <v>47</v>
      </c>
      <c r="AJ4" s="84" t="s">
        <v>48</v>
      </c>
      <c r="AK4" s="82" t="s">
        <v>44</v>
      </c>
      <c r="AL4" s="79" t="s">
        <v>45</v>
      </c>
      <c r="AM4" s="79" t="s">
        <v>46</v>
      </c>
      <c r="AN4" s="79" t="s">
        <v>47</v>
      </c>
      <c r="AO4" s="84" t="s">
        <v>48</v>
      </c>
      <c r="AP4" s="82" t="s">
        <v>44</v>
      </c>
      <c r="AQ4" s="79" t="s">
        <v>45</v>
      </c>
      <c r="AR4" s="79" t="s">
        <v>46</v>
      </c>
      <c r="AS4" s="79" t="s">
        <v>47</v>
      </c>
      <c r="AT4" s="84" t="s">
        <v>48</v>
      </c>
      <c r="AU4" s="82" t="s">
        <v>44</v>
      </c>
      <c r="AV4" s="79" t="s">
        <v>45</v>
      </c>
      <c r="AW4" s="79" t="s">
        <v>46</v>
      </c>
      <c r="AX4" s="79" t="s">
        <v>47</v>
      </c>
      <c r="AY4" s="84" t="s">
        <v>48</v>
      </c>
      <c r="AZ4" s="82" t="s">
        <v>44</v>
      </c>
      <c r="BA4" s="79" t="s">
        <v>45</v>
      </c>
      <c r="BB4" s="79" t="s">
        <v>46</v>
      </c>
      <c r="BC4" s="79" t="s">
        <v>47</v>
      </c>
      <c r="BD4" s="84" t="s">
        <v>48</v>
      </c>
      <c r="BE4" s="82" t="s">
        <v>44</v>
      </c>
      <c r="BF4" s="79" t="s">
        <v>45</v>
      </c>
      <c r="BG4" s="79" t="s">
        <v>46</v>
      </c>
      <c r="BH4" s="79" t="s">
        <v>47</v>
      </c>
      <c r="BI4" s="84" t="s">
        <v>48</v>
      </c>
      <c r="BJ4" s="82" t="s">
        <v>44</v>
      </c>
      <c r="BK4" s="79" t="s">
        <v>45</v>
      </c>
      <c r="BL4" s="79" t="s">
        <v>46</v>
      </c>
      <c r="BM4" s="79" t="s">
        <v>47</v>
      </c>
      <c r="BN4" s="84" t="s">
        <v>48</v>
      </c>
      <c r="BO4" s="82" t="s">
        <v>44</v>
      </c>
      <c r="BP4" s="79" t="s">
        <v>45</v>
      </c>
      <c r="BQ4" s="79" t="s">
        <v>46</v>
      </c>
      <c r="BR4" s="79" t="s">
        <v>47</v>
      </c>
      <c r="BS4" s="84" t="s">
        <v>48</v>
      </c>
      <c r="BT4" s="82" t="s">
        <v>44</v>
      </c>
      <c r="BU4" s="79" t="s">
        <v>45</v>
      </c>
      <c r="BV4" s="79" t="s">
        <v>46</v>
      </c>
      <c r="BW4" s="79" t="s">
        <v>47</v>
      </c>
      <c r="BX4" s="84" t="s">
        <v>48</v>
      </c>
      <c r="BY4" s="580"/>
      <c r="BZ4" s="833" t="s">
        <v>839</v>
      </c>
      <c r="CA4" s="427" t="s">
        <v>14</v>
      </c>
    </row>
    <row r="5" spans="2:79" ht="15" thickBot="1" x14ac:dyDescent="0.25">
      <c r="B5" s="581"/>
      <c r="C5" s="581"/>
      <c r="D5" s="88"/>
      <c r="E5" s="88"/>
      <c r="F5" s="88"/>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0"/>
      <c r="BZ5" s="429"/>
      <c r="CA5" s="429"/>
    </row>
    <row r="6" spans="2:79" s="914" customFormat="1" ht="15" thickBot="1" x14ac:dyDescent="0.25">
      <c r="B6" s="1818" t="s">
        <v>327</v>
      </c>
      <c r="C6" s="1819"/>
      <c r="D6" s="1819"/>
      <c r="E6" s="1819"/>
      <c r="F6" s="1820"/>
      <c r="G6" s="1821" t="s">
        <v>838</v>
      </c>
      <c r="H6" s="1822"/>
      <c r="I6" s="1822"/>
      <c r="J6" s="1822"/>
      <c r="K6" s="1823"/>
      <c r="L6" s="1821" t="s">
        <v>838</v>
      </c>
      <c r="M6" s="1822"/>
      <c r="N6" s="1822"/>
      <c r="O6" s="1822"/>
      <c r="P6" s="1823"/>
      <c r="Q6" s="1821" t="s">
        <v>838</v>
      </c>
      <c r="R6" s="1822"/>
      <c r="S6" s="1822"/>
      <c r="T6" s="1822"/>
      <c r="U6" s="1823"/>
      <c r="V6" s="1821" t="s">
        <v>838</v>
      </c>
      <c r="W6" s="1822"/>
      <c r="X6" s="1822"/>
      <c r="Y6" s="1822"/>
      <c r="Z6" s="1823"/>
      <c r="AA6" s="1821" t="s">
        <v>838</v>
      </c>
      <c r="AB6" s="1822"/>
      <c r="AC6" s="1822"/>
      <c r="AD6" s="1822"/>
      <c r="AE6" s="1823"/>
      <c r="AF6" s="1821" t="s">
        <v>838</v>
      </c>
      <c r="AG6" s="1822"/>
      <c r="AH6" s="1822"/>
      <c r="AI6" s="1822"/>
      <c r="AJ6" s="1823"/>
      <c r="AK6" s="1821" t="s">
        <v>838</v>
      </c>
      <c r="AL6" s="1822"/>
      <c r="AM6" s="1822"/>
      <c r="AN6" s="1822"/>
      <c r="AO6" s="1823"/>
      <c r="AP6" s="1821" t="s">
        <v>838</v>
      </c>
      <c r="AQ6" s="1822"/>
      <c r="AR6" s="1822"/>
      <c r="AS6" s="1822"/>
      <c r="AT6" s="1823"/>
      <c r="AU6" s="1821" t="s">
        <v>995</v>
      </c>
      <c r="AV6" s="1822"/>
      <c r="AW6" s="1822"/>
      <c r="AX6" s="1822"/>
      <c r="AY6" s="1823"/>
      <c r="AZ6" s="1821" t="s">
        <v>995</v>
      </c>
      <c r="BA6" s="1822"/>
      <c r="BB6" s="1822"/>
      <c r="BC6" s="1822"/>
      <c r="BD6" s="1823"/>
      <c r="BE6" s="1821" t="s">
        <v>995</v>
      </c>
      <c r="BF6" s="1822"/>
      <c r="BG6" s="1822"/>
      <c r="BH6" s="1822"/>
      <c r="BI6" s="1823"/>
      <c r="BJ6" s="1821" t="s">
        <v>995</v>
      </c>
      <c r="BK6" s="1822"/>
      <c r="BL6" s="1822"/>
      <c r="BM6" s="1822"/>
      <c r="BN6" s="1823"/>
      <c r="BO6" s="1821" t="s">
        <v>995</v>
      </c>
      <c r="BP6" s="1822"/>
      <c r="BQ6" s="1822"/>
      <c r="BR6" s="1822"/>
      <c r="BS6" s="1823"/>
      <c r="BT6" s="1821" t="s">
        <v>995</v>
      </c>
      <c r="BU6" s="1822"/>
      <c r="BV6" s="1822"/>
      <c r="BW6" s="1822"/>
      <c r="BX6" s="1823"/>
      <c r="BY6" s="580"/>
      <c r="BZ6" s="901"/>
      <c r="CA6" s="901"/>
    </row>
    <row r="7" spans="2:79" s="914" customFormat="1" ht="15" thickBot="1" x14ac:dyDescent="0.25">
      <c r="B7" s="581"/>
      <c r="C7" s="581"/>
      <c r="D7" s="88"/>
      <c r="E7" s="88"/>
      <c r="F7" s="88"/>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580"/>
      <c r="BZ7" s="901"/>
      <c r="CA7" s="901"/>
    </row>
    <row r="8" spans="2:79" ht="15" thickBot="1" x14ac:dyDescent="0.25">
      <c r="B8" s="86" t="s">
        <v>15</v>
      </c>
      <c r="C8" s="87" t="s">
        <v>49</v>
      </c>
      <c r="D8" s="88"/>
      <c r="E8" s="594"/>
      <c r="F8" s="594"/>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0"/>
      <c r="AY8" s="580"/>
      <c r="AZ8" s="580"/>
      <c r="BA8" s="580"/>
      <c r="BB8" s="580"/>
      <c r="BC8" s="580"/>
      <c r="BD8" s="580"/>
      <c r="BE8" s="580"/>
      <c r="BF8" s="580"/>
      <c r="BG8" s="580"/>
      <c r="BH8" s="580"/>
      <c r="BI8" s="580"/>
      <c r="BJ8" s="580"/>
      <c r="BK8" s="580"/>
      <c r="BL8" s="580"/>
      <c r="BM8" s="580"/>
      <c r="BN8" s="580"/>
      <c r="BO8" s="580"/>
      <c r="BP8" s="580"/>
      <c r="BQ8" s="580"/>
      <c r="BR8" s="580"/>
      <c r="BS8" s="580"/>
      <c r="BT8" s="580"/>
      <c r="BU8" s="580"/>
      <c r="BV8" s="580"/>
      <c r="BW8" s="580"/>
      <c r="BX8" s="580"/>
      <c r="BY8" s="580"/>
      <c r="BZ8" s="580"/>
      <c r="CA8" s="580"/>
    </row>
    <row r="9" spans="2:79" x14ac:dyDescent="0.2">
      <c r="B9" s="89">
        <v>1</v>
      </c>
      <c r="C9" s="90" t="s">
        <v>50</v>
      </c>
      <c r="D9" s="91"/>
      <c r="E9" s="91" t="s">
        <v>16</v>
      </c>
      <c r="F9" s="92">
        <v>3</v>
      </c>
      <c r="G9" s="93"/>
      <c r="H9" s="94"/>
      <c r="I9" s="94"/>
      <c r="J9" s="125"/>
      <c r="K9" s="96">
        <f t="shared" ref="K9:K21" si="0">SUM(G9:J9)</f>
        <v>0</v>
      </c>
      <c r="L9" s="93"/>
      <c r="M9" s="94"/>
      <c r="N9" s="94"/>
      <c r="O9" s="95"/>
      <c r="P9" s="96">
        <f t="shared" ref="P9:P18" si="1">SUM(L9:O9)</f>
        <v>0</v>
      </c>
      <c r="Q9" s="93"/>
      <c r="R9" s="94"/>
      <c r="S9" s="94"/>
      <c r="T9" s="95"/>
      <c r="U9" s="96">
        <f t="shared" ref="U9:U18" si="2">SUM(Q9:T9)</f>
        <v>0</v>
      </c>
      <c r="V9" s="93"/>
      <c r="W9" s="94"/>
      <c r="X9" s="94"/>
      <c r="Y9" s="95"/>
      <c r="Z9" s="96">
        <f t="shared" ref="Z9:Z18" si="3">SUM(V9:Y9)</f>
        <v>0</v>
      </c>
      <c r="AA9" s="93"/>
      <c r="AB9" s="94"/>
      <c r="AC9" s="94"/>
      <c r="AD9" s="95"/>
      <c r="AE9" s="96">
        <f t="shared" ref="AE9:AE18" si="4">SUM(AA9:AD9)</f>
        <v>0</v>
      </c>
      <c r="AF9" s="93"/>
      <c r="AG9" s="94"/>
      <c r="AH9" s="94"/>
      <c r="AI9" s="95"/>
      <c r="AJ9" s="96">
        <f>SUM(AF9:AI9)</f>
        <v>0</v>
      </c>
      <c r="AK9" s="93"/>
      <c r="AL9" s="94"/>
      <c r="AM9" s="94"/>
      <c r="AN9" s="95"/>
      <c r="AO9" s="96">
        <f>SUM(AK9:AN9)</f>
        <v>0</v>
      </c>
      <c r="AP9" s="93"/>
      <c r="AQ9" s="94"/>
      <c r="AR9" s="94"/>
      <c r="AS9" s="95"/>
      <c r="AT9" s="96">
        <f>SUM(AP9:AS9)</f>
        <v>0</v>
      </c>
      <c r="AU9" s="93"/>
      <c r="AV9" s="94"/>
      <c r="AW9" s="94"/>
      <c r="AX9" s="95"/>
      <c r="AY9" s="96">
        <f>SUM(AU9:AX9)</f>
        <v>0</v>
      </c>
      <c r="AZ9" s="93"/>
      <c r="BA9" s="94"/>
      <c r="BB9" s="94"/>
      <c r="BC9" s="95"/>
      <c r="BD9" s="96">
        <f>SUM(AZ9:BC9)</f>
        <v>0</v>
      </c>
      <c r="BE9" s="93"/>
      <c r="BF9" s="94"/>
      <c r="BG9" s="94"/>
      <c r="BH9" s="95"/>
      <c r="BI9" s="96">
        <f>SUM(BE9:BH9)</f>
        <v>0</v>
      </c>
      <c r="BJ9" s="93"/>
      <c r="BK9" s="94"/>
      <c r="BL9" s="94"/>
      <c r="BM9" s="95"/>
      <c r="BN9" s="96">
        <f>SUM(BJ9:BM9)</f>
        <v>0</v>
      </c>
      <c r="BO9" s="93"/>
      <c r="BP9" s="94"/>
      <c r="BQ9" s="94"/>
      <c r="BR9" s="95"/>
      <c r="BS9" s="96">
        <f>SUM(BO9:BR9)</f>
        <v>0</v>
      </c>
      <c r="BT9" s="93"/>
      <c r="BU9" s="94"/>
      <c r="BV9" s="94"/>
      <c r="BW9" s="95"/>
      <c r="BX9" s="96">
        <f>SUM(BT9:BW9)</f>
        <v>0</v>
      </c>
      <c r="BY9" s="580"/>
      <c r="BZ9" s="941"/>
      <c r="CA9" s="942"/>
    </row>
    <row r="10" spans="2:79" x14ac:dyDescent="0.2">
      <c r="B10" s="97">
        <f xml:space="preserve"> B9 + 1</f>
        <v>2</v>
      </c>
      <c r="C10" s="98" t="s">
        <v>51</v>
      </c>
      <c r="D10" s="99"/>
      <c r="E10" s="99" t="s">
        <v>16</v>
      </c>
      <c r="F10" s="100">
        <v>3</v>
      </c>
      <c r="G10" s="101"/>
      <c r="H10" s="102"/>
      <c r="I10" s="102"/>
      <c r="J10" s="103"/>
      <c r="K10" s="106">
        <f t="shared" si="0"/>
        <v>0</v>
      </c>
      <c r="L10" s="101"/>
      <c r="M10" s="102"/>
      <c r="N10" s="102"/>
      <c r="O10" s="105"/>
      <c r="P10" s="106">
        <f t="shared" si="1"/>
        <v>0</v>
      </c>
      <c r="Q10" s="101"/>
      <c r="R10" s="102"/>
      <c r="S10" s="102"/>
      <c r="T10" s="105"/>
      <c r="U10" s="106">
        <f t="shared" si="2"/>
        <v>0</v>
      </c>
      <c r="V10" s="101"/>
      <c r="W10" s="102"/>
      <c r="X10" s="102"/>
      <c r="Y10" s="105"/>
      <c r="Z10" s="106">
        <f t="shared" si="3"/>
        <v>0</v>
      </c>
      <c r="AA10" s="101"/>
      <c r="AB10" s="102"/>
      <c r="AC10" s="102"/>
      <c r="AD10" s="105"/>
      <c r="AE10" s="106">
        <f t="shared" si="4"/>
        <v>0</v>
      </c>
      <c r="AF10" s="101"/>
      <c r="AG10" s="102"/>
      <c r="AH10" s="102"/>
      <c r="AI10" s="105"/>
      <c r="AJ10" s="106">
        <f>SUM(AF10:AI10)</f>
        <v>0</v>
      </c>
      <c r="AK10" s="101"/>
      <c r="AL10" s="102"/>
      <c r="AM10" s="102"/>
      <c r="AN10" s="105"/>
      <c r="AO10" s="106">
        <f>SUM(AK10:AN10)</f>
        <v>0</v>
      </c>
      <c r="AP10" s="101"/>
      <c r="AQ10" s="102"/>
      <c r="AR10" s="102"/>
      <c r="AS10" s="105"/>
      <c r="AT10" s="106">
        <f>SUM(AP10:AS10)</f>
        <v>0</v>
      </c>
      <c r="AU10" s="101"/>
      <c r="AV10" s="102"/>
      <c r="AW10" s="102"/>
      <c r="AX10" s="105"/>
      <c r="AY10" s="106">
        <f>SUM(AU10:AX10)</f>
        <v>0</v>
      </c>
      <c r="AZ10" s="101"/>
      <c r="BA10" s="102"/>
      <c r="BB10" s="102"/>
      <c r="BC10" s="105"/>
      <c r="BD10" s="106">
        <f>SUM(AZ10:BC10)</f>
        <v>0</v>
      </c>
      <c r="BE10" s="101"/>
      <c r="BF10" s="102"/>
      <c r="BG10" s="102"/>
      <c r="BH10" s="105"/>
      <c r="BI10" s="106">
        <f>SUM(BE10:BH10)</f>
        <v>0</v>
      </c>
      <c r="BJ10" s="101"/>
      <c r="BK10" s="102"/>
      <c r="BL10" s="102"/>
      <c r="BM10" s="105"/>
      <c r="BN10" s="106">
        <f>SUM(BJ10:BM10)</f>
        <v>0</v>
      </c>
      <c r="BO10" s="101"/>
      <c r="BP10" s="102"/>
      <c r="BQ10" s="102"/>
      <c r="BR10" s="105"/>
      <c r="BS10" s="106">
        <f>SUM(BO10:BR10)</f>
        <v>0</v>
      </c>
      <c r="BT10" s="101"/>
      <c r="BU10" s="102"/>
      <c r="BV10" s="102"/>
      <c r="BW10" s="105"/>
      <c r="BX10" s="106">
        <f>SUM(BT10:BW10)</f>
        <v>0</v>
      </c>
      <c r="BY10" s="580"/>
      <c r="BZ10" s="943"/>
      <c r="CA10" s="944"/>
    </row>
    <row r="11" spans="2:79" x14ac:dyDescent="0.2">
      <c r="B11" s="97">
        <f xml:space="preserve"> B10 + 1</f>
        <v>3</v>
      </c>
      <c r="C11" s="98" t="s">
        <v>52</v>
      </c>
      <c r="D11" s="99"/>
      <c r="E11" s="99" t="s">
        <v>16</v>
      </c>
      <c r="F11" s="100">
        <v>3</v>
      </c>
      <c r="G11" s="101"/>
      <c r="H11" s="102"/>
      <c r="I11" s="102"/>
      <c r="J11" s="103"/>
      <c r="K11" s="106">
        <f t="shared" si="0"/>
        <v>0</v>
      </c>
      <c r="L11" s="101"/>
      <c r="M11" s="102"/>
      <c r="N11" s="102"/>
      <c r="O11" s="105"/>
      <c r="P11" s="106">
        <f t="shared" si="1"/>
        <v>0</v>
      </c>
      <c r="Q11" s="101"/>
      <c r="R11" s="102"/>
      <c r="S11" s="102"/>
      <c r="T11" s="105"/>
      <c r="U11" s="106">
        <f t="shared" si="2"/>
        <v>0</v>
      </c>
      <c r="V11" s="101"/>
      <c r="W11" s="102"/>
      <c r="X11" s="102"/>
      <c r="Y11" s="105"/>
      <c r="Z11" s="106">
        <f t="shared" si="3"/>
        <v>0</v>
      </c>
      <c r="AA11" s="101"/>
      <c r="AB11" s="102"/>
      <c r="AC11" s="102"/>
      <c r="AD11" s="105"/>
      <c r="AE11" s="106">
        <f t="shared" si="4"/>
        <v>0</v>
      </c>
      <c r="AF11" s="101"/>
      <c r="AG11" s="102"/>
      <c r="AH11" s="102"/>
      <c r="AI11" s="105"/>
      <c r="AJ11" s="106">
        <f>SUM(AF11:AI11)</f>
        <v>0</v>
      </c>
      <c r="AK11" s="101"/>
      <c r="AL11" s="102"/>
      <c r="AM11" s="102"/>
      <c r="AN11" s="105"/>
      <c r="AO11" s="106">
        <f>SUM(AK11:AN11)</f>
        <v>0</v>
      </c>
      <c r="AP11" s="101"/>
      <c r="AQ11" s="102"/>
      <c r="AR11" s="102"/>
      <c r="AS11" s="105"/>
      <c r="AT11" s="106">
        <f>SUM(AP11:AS11)</f>
        <v>0</v>
      </c>
      <c r="AU11" s="101"/>
      <c r="AV11" s="102"/>
      <c r="AW11" s="102"/>
      <c r="AX11" s="105"/>
      <c r="AY11" s="106">
        <f>SUM(AU11:AX11)</f>
        <v>0</v>
      </c>
      <c r="AZ11" s="101"/>
      <c r="BA11" s="102"/>
      <c r="BB11" s="102"/>
      <c r="BC11" s="105"/>
      <c r="BD11" s="106">
        <f>SUM(AZ11:BC11)</f>
        <v>0</v>
      </c>
      <c r="BE11" s="101"/>
      <c r="BF11" s="102"/>
      <c r="BG11" s="102"/>
      <c r="BH11" s="105"/>
      <c r="BI11" s="106">
        <f>SUM(BE11:BH11)</f>
        <v>0</v>
      </c>
      <c r="BJ11" s="101"/>
      <c r="BK11" s="102"/>
      <c r="BL11" s="102"/>
      <c r="BM11" s="105"/>
      <c r="BN11" s="106">
        <f>SUM(BJ11:BM11)</f>
        <v>0</v>
      </c>
      <c r="BO11" s="101"/>
      <c r="BP11" s="102"/>
      <c r="BQ11" s="102"/>
      <c r="BR11" s="105"/>
      <c r="BS11" s="106">
        <f>SUM(BO11:BR11)</f>
        <v>0</v>
      </c>
      <c r="BT11" s="101"/>
      <c r="BU11" s="102"/>
      <c r="BV11" s="102"/>
      <c r="BW11" s="105"/>
      <c r="BX11" s="106">
        <f>SUM(BT11:BW11)</f>
        <v>0</v>
      </c>
      <c r="BY11" s="580"/>
      <c r="BZ11" s="943"/>
      <c r="CA11" s="944"/>
    </row>
    <row r="12" spans="2:79" ht="15" thickBot="1" x14ac:dyDescent="0.25">
      <c r="B12" s="97">
        <f xml:space="preserve"> B11 + 1</f>
        <v>4</v>
      </c>
      <c r="C12" s="98" t="s">
        <v>53</v>
      </c>
      <c r="D12" s="99"/>
      <c r="E12" s="99" t="s">
        <v>16</v>
      </c>
      <c r="F12" s="100">
        <v>3</v>
      </c>
      <c r="G12" s="101"/>
      <c r="H12" s="102"/>
      <c r="I12" s="102"/>
      <c r="J12" s="103"/>
      <c r="K12" s="106">
        <f t="shared" si="0"/>
        <v>0</v>
      </c>
      <c r="L12" s="101"/>
      <c r="M12" s="102"/>
      <c r="N12" s="102"/>
      <c r="O12" s="105"/>
      <c r="P12" s="106">
        <f t="shared" si="1"/>
        <v>0</v>
      </c>
      <c r="Q12" s="101"/>
      <c r="R12" s="102"/>
      <c r="S12" s="102"/>
      <c r="T12" s="105"/>
      <c r="U12" s="106">
        <f t="shared" si="2"/>
        <v>0</v>
      </c>
      <c r="V12" s="101"/>
      <c r="W12" s="102"/>
      <c r="X12" s="102"/>
      <c r="Y12" s="105"/>
      <c r="Z12" s="106">
        <f t="shared" si="3"/>
        <v>0</v>
      </c>
      <c r="AA12" s="101"/>
      <c r="AB12" s="102"/>
      <c r="AC12" s="102"/>
      <c r="AD12" s="105"/>
      <c r="AE12" s="106">
        <f t="shared" si="4"/>
        <v>0</v>
      </c>
      <c r="AF12" s="101"/>
      <c r="AG12" s="102"/>
      <c r="AH12" s="102"/>
      <c r="AI12" s="105"/>
      <c r="AJ12" s="106">
        <f>SUM(AF12:AI12)</f>
        <v>0</v>
      </c>
      <c r="AK12" s="101"/>
      <c r="AL12" s="102"/>
      <c r="AM12" s="102"/>
      <c r="AN12" s="105"/>
      <c r="AO12" s="106">
        <f>SUM(AK12:AN12)</f>
        <v>0</v>
      </c>
      <c r="AP12" s="101"/>
      <c r="AQ12" s="102"/>
      <c r="AR12" s="102"/>
      <c r="AS12" s="105"/>
      <c r="AT12" s="106">
        <f>SUM(AP12:AS12)</f>
        <v>0</v>
      </c>
      <c r="AU12" s="101"/>
      <c r="AV12" s="102"/>
      <c r="AW12" s="102"/>
      <c r="AX12" s="105"/>
      <c r="AY12" s="106">
        <f>SUM(AU12:AX12)</f>
        <v>0</v>
      </c>
      <c r="AZ12" s="101"/>
      <c r="BA12" s="102"/>
      <c r="BB12" s="102"/>
      <c r="BC12" s="105"/>
      <c r="BD12" s="106">
        <f>SUM(AZ12:BC12)</f>
        <v>0</v>
      </c>
      <c r="BE12" s="101"/>
      <c r="BF12" s="102"/>
      <c r="BG12" s="102"/>
      <c r="BH12" s="105"/>
      <c r="BI12" s="106">
        <f>SUM(BE12:BH12)</f>
        <v>0</v>
      </c>
      <c r="BJ12" s="101"/>
      <c r="BK12" s="102"/>
      <c r="BL12" s="102"/>
      <c r="BM12" s="105"/>
      <c r="BN12" s="106">
        <f>SUM(BJ12:BM12)</f>
        <v>0</v>
      </c>
      <c r="BO12" s="101"/>
      <c r="BP12" s="102"/>
      <c r="BQ12" s="102"/>
      <c r="BR12" s="105"/>
      <c r="BS12" s="106">
        <f>SUM(BO12:BR12)</f>
        <v>0</v>
      </c>
      <c r="BT12" s="101"/>
      <c r="BU12" s="102"/>
      <c r="BV12" s="102"/>
      <c r="BW12" s="105"/>
      <c r="BX12" s="106">
        <f>SUM(BT12:BW12)</f>
        <v>0</v>
      </c>
      <c r="BY12" s="580"/>
      <c r="BZ12" s="945"/>
      <c r="CA12" s="946"/>
    </row>
    <row r="13" spans="2:79" ht="15" thickBot="1" x14ac:dyDescent="0.25">
      <c r="B13" s="97"/>
      <c r="C13" s="107" t="s">
        <v>54</v>
      </c>
      <c r="D13" s="108"/>
      <c r="E13" s="99"/>
      <c r="F13" s="100"/>
      <c r="G13" s="825"/>
      <c r="H13" s="825"/>
      <c r="I13" s="825"/>
      <c r="J13" s="825"/>
      <c r="K13" s="826"/>
      <c r="L13" s="825"/>
      <c r="M13" s="825"/>
      <c r="N13" s="825"/>
      <c r="O13" s="825"/>
      <c r="P13" s="826"/>
      <c r="Q13" s="825"/>
      <c r="R13" s="825"/>
      <c r="S13" s="825"/>
      <c r="T13" s="825"/>
      <c r="U13" s="826"/>
      <c r="V13" s="825"/>
      <c r="W13" s="825"/>
      <c r="X13" s="825"/>
      <c r="Y13" s="825"/>
      <c r="Z13" s="826"/>
      <c r="AA13" s="825"/>
      <c r="AB13" s="825"/>
      <c r="AC13" s="825"/>
      <c r="AD13" s="825"/>
      <c r="AE13" s="826"/>
      <c r="AF13" s="825"/>
      <c r="AG13" s="825"/>
      <c r="AH13" s="825"/>
      <c r="AI13" s="825"/>
      <c r="AJ13" s="826"/>
      <c r="AK13" s="825"/>
      <c r="AL13" s="825"/>
      <c r="AM13" s="825"/>
      <c r="AN13" s="825"/>
      <c r="AO13" s="826"/>
      <c r="AP13" s="825"/>
      <c r="AQ13" s="825"/>
      <c r="AR13" s="825"/>
      <c r="AS13" s="825"/>
      <c r="AT13" s="826"/>
      <c r="AU13" s="825"/>
      <c r="AV13" s="825"/>
      <c r="AW13" s="825"/>
      <c r="AX13" s="825"/>
      <c r="AY13" s="826"/>
      <c r="AZ13" s="825"/>
      <c r="BA13" s="825"/>
      <c r="BB13" s="825"/>
      <c r="BC13" s="825"/>
      <c r="BD13" s="826"/>
      <c r="BE13" s="825"/>
      <c r="BF13" s="825"/>
      <c r="BG13" s="825"/>
      <c r="BH13" s="825"/>
      <c r="BI13" s="826"/>
      <c r="BJ13" s="825"/>
      <c r="BK13" s="825"/>
      <c r="BL13" s="825"/>
      <c r="BM13" s="825"/>
      <c r="BN13" s="826"/>
      <c r="BO13" s="825"/>
      <c r="BP13" s="825"/>
      <c r="BQ13" s="825"/>
      <c r="BR13" s="825"/>
      <c r="BS13" s="826"/>
      <c r="BT13" s="825"/>
      <c r="BU13" s="825"/>
      <c r="BV13" s="825"/>
      <c r="BW13" s="825"/>
      <c r="BX13" s="827"/>
      <c r="BY13" s="580"/>
      <c r="BZ13" s="631"/>
      <c r="CA13" s="631"/>
    </row>
    <row r="14" spans="2:79" x14ac:dyDescent="0.2">
      <c r="B14" s="110">
        <v>5</v>
      </c>
      <c r="C14" s="111" t="s">
        <v>1039</v>
      </c>
      <c r="D14" s="112"/>
      <c r="E14" s="113" t="s">
        <v>16</v>
      </c>
      <c r="F14" s="114">
        <v>3</v>
      </c>
      <c r="G14" s="101"/>
      <c r="H14" s="102"/>
      <c r="I14" s="102"/>
      <c r="J14" s="103"/>
      <c r="K14" s="106">
        <f t="shared" si="0"/>
        <v>0</v>
      </c>
      <c r="L14" s="101"/>
      <c r="M14" s="102"/>
      <c r="N14" s="102"/>
      <c r="O14" s="105"/>
      <c r="P14" s="106">
        <f t="shared" si="1"/>
        <v>0</v>
      </c>
      <c r="Q14" s="101"/>
      <c r="R14" s="102"/>
      <c r="S14" s="102"/>
      <c r="T14" s="105"/>
      <c r="U14" s="106">
        <f t="shared" si="2"/>
        <v>0</v>
      </c>
      <c r="V14" s="101"/>
      <c r="W14" s="102"/>
      <c r="X14" s="102"/>
      <c r="Y14" s="105"/>
      <c r="Z14" s="106">
        <f t="shared" si="3"/>
        <v>0</v>
      </c>
      <c r="AA14" s="101"/>
      <c r="AB14" s="102"/>
      <c r="AC14" s="102"/>
      <c r="AD14" s="105"/>
      <c r="AE14" s="106">
        <f t="shared" si="4"/>
        <v>0</v>
      </c>
      <c r="AF14" s="101"/>
      <c r="AG14" s="102"/>
      <c r="AH14" s="102"/>
      <c r="AI14" s="105"/>
      <c r="AJ14" s="106">
        <f>SUM(AF14:AI14)</f>
        <v>0</v>
      </c>
      <c r="AK14" s="101"/>
      <c r="AL14" s="102"/>
      <c r="AM14" s="102"/>
      <c r="AN14" s="105"/>
      <c r="AO14" s="106">
        <f>SUM(AK14:AN14)</f>
        <v>0</v>
      </c>
      <c r="AP14" s="101"/>
      <c r="AQ14" s="102"/>
      <c r="AR14" s="102"/>
      <c r="AS14" s="105"/>
      <c r="AT14" s="106">
        <f>SUM(AP14:AS14)</f>
        <v>0</v>
      </c>
      <c r="AU14" s="101"/>
      <c r="AV14" s="102"/>
      <c r="AW14" s="102"/>
      <c r="AX14" s="105"/>
      <c r="AY14" s="106">
        <f>SUM(AU14:AX14)</f>
        <v>0</v>
      </c>
      <c r="AZ14" s="101"/>
      <c r="BA14" s="102"/>
      <c r="BB14" s="102"/>
      <c r="BC14" s="105"/>
      <c r="BD14" s="106">
        <f>SUM(AZ14:BC14)</f>
        <v>0</v>
      </c>
      <c r="BE14" s="101"/>
      <c r="BF14" s="102"/>
      <c r="BG14" s="102"/>
      <c r="BH14" s="105"/>
      <c r="BI14" s="106">
        <f>SUM(BE14:BH14)</f>
        <v>0</v>
      </c>
      <c r="BJ14" s="101"/>
      <c r="BK14" s="102"/>
      <c r="BL14" s="102"/>
      <c r="BM14" s="105"/>
      <c r="BN14" s="106">
        <f>SUM(BJ14:BM14)</f>
        <v>0</v>
      </c>
      <c r="BO14" s="101"/>
      <c r="BP14" s="102"/>
      <c r="BQ14" s="102"/>
      <c r="BR14" s="105"/>
      <c r="BS14" s="106">
        <f>SUM(BO14:BR14)</f>
        <v>0</v>
      </c>
      <c r="BT14" s="101"/>
      <c r="BU14" s="102"/>
      <c r="BV14" s="102"/>
      <c r="BW14" s="105"/>
      <c r="BX14" s="106">
        <f>SUM(BT14:BW14)</f>
        <v>0</v>
      </c>
      <c r="BY14" s="580"/>
      <c r="BZ14" s="947"/>
      <c r="CA14" s="948"/>
    </row>
    <row r="15" spans="2:79" x14ac:dyDescent="0.2">
      <c r="B15" s="97">
        <f>+B14+1</f>
        <v>6</v>
      </c>
      <c r="C15" s="98" t="s">
        <v>1045</v>
      </c>
      <c r="D15" s="99"/>
      <c r="E15" s="99" t="s">
        <v>16</v>
      </c>
      <c r="F15" s="100">
        <v>3</v>
      </c>
      <c r="G15" s="101"/>
      <c r="H15" s="102"/>
      <c r="I15" s="102"/>
      <c r="J15" s="103"/>
      <c r="K15" s="106">
        <f t="shared" si="0"/>
        <v>0</v>
      </c>
      <c r="L15" s="101"/>
      <c r="M15" s="102"/>
      <c r="N15" s="102"/>
      <c r="O15" s="105"/>
      <c r="P15" s="106">
        <f t="shared" si="1"/>
        <v>0</v>
      </c>
      <c r="Q15" s="101"/>
      <c r="R15" s="102"/>
      <c r="S15" s="102"/>
      <c r="T15" s="105"/>
      <c r="U15" s="106">
        <f t="shared" si="2"/>
        <v>0</v>
      </c>
      <c r="V15" s="101"/>
      <c r="W15" s="102"/>
      <c r="X15" s="102"/>
      <c r="Y15" s="105"/>
      <c r="Z15" s="106">
        <f t="shared" si="3"/>
        <v>0</v>
      </c>
      <c r="AA15" s="101"/>
      <c r="AB15" s="102"/>
      <c r="AC15" s="102"/>
      <c r="AD15" s="105"/>
      <c r="AE15" s="106">
        <f t="shared" si="4"/>
        <v>0</v>
      </c>
      <c r="AF15" s="101"/>
      <c r="AG15" s="102"/>
      <c r="AH15" s="102"/>
      <c r="AI15" s="105"/>
      <c r="AJ15" s="106">
        <f>SUM(AF15:AI15)</f>
        <v>0</v>
      </c>
      <c r="AK15" s="101"/>
      <c r="AL15" s="102"/>
      <c r="AM15" s="102"/>
      <c r="AN15" s="105"/>
      <c r="AO15" s="106">
        <f>SUM(AK15:AN15)</f>
        <v>0</v>
      </c>
      <c r="AP15" s="101"/>
      <c r="AQ15" s="102"/>
      <c r="AR15" s="102"/>
      <c r="AS15" s="105"/>
      <c r="AT15" s="106">
        <f>SUM(AP15:AS15)</f>
        <v>0</v>
      </c>
      <c r="AU15" s="101"/>
      <c r="AV15" s="102"/>
      <c r="AW15" s="102"/>
      <c r="AX15" s="105"/>
      <c r="AY15" s="106">
        <f>SUM(AU15:AX15)</f>
        <v>0</v>
      </c>
      <c r="AZ15" s="101"/>
      <c r="BA15" s="102"/>
      <c r="BB15" s="102"/>
      <c r="BC15" s="105"/>
      <c r="BD15" s="106">
        <f>SUM(AZ15:BC15)</f>
        <v>0</v>
      </c>
      <c r="BE15" s="101"/>
      <c r="BF15" s="102"/>
      <c r="BG15" s="102"/>
      <c r="BH15" s="105"/>
      <c r="BI15" s="106">
        <f>SUM(BE15:BH15)</f>
        <v>0</v>
      </c>
      <c r="BJ15" s="101"/>
      <c r="BK15" s="102"/>
      <c r="BL15" s="102"/>
      <c r="BM15" s="105"/>
      <c r="BN15" s="106">
        <f>SUM(BJ15:BM15)</f>
        <v>0</v>
      </c>
      <c r="BO15" s="101"/>
      <c r="BP15" s="102"/>
      <c r="BQ15" s="102"/>
      <c r="BR15" s="105"/>
      <c r="BS15" s="106">
        <f>SUM(BO15:BR15)</f>
        <v>0</v>
      </c>
      <c r="BT15" s="101"/>
      <c r="BU15" s="102"/>
      <c r="BV15" s="102"/>
      <c r="BW15" s="105"/>
      <c r="BX15" s="106">
        <f>SUM(BT15:BW15)</f>
        <v>0</v>
      </c>
      <c r="BY15" s="580"/>
      <c r="BZ15" s="949"/>
      <c r="CA15" s="944"/>
    </row>
    <row r="16" spans="2:79" x14ac:dyDescent="0.2">
      <c r="B16" s="97">
        <f>+B15+1</f>
        <v>7</v>
      </c>
      <c r="C16" s="98" t="s">
        <v>1040</v>
      </c>
      <c r="D16" s="99"/>
      <c r="E16" s="113" t="s">
        <v>16</v>
      </c>
      <c r="F16" s="100">
        <v>3</v>
      </c>
      <c r="G16" s="101"/>
      <c r="H16" s="102"/>
      <c r="I16" s="102"/>
      <c r="J16" s="103"/>
      <c r="K16" s="106">
        <f t="shared" si="0"/>
        <v>0</v>
      </c>
      <c r="L16" s="101"/>
      <c r="M16" s="102"/>
      <c r="N16" s="102"/>
      <c r="O16" s="105"/>
      <c r="P16" s="106">
        <f t="shared" si="1"/>
        <v>0</v>
      </c>
      <c r="Q16" s="101"/>
      <c r="R16" s="102"/>
      <c r="S16" s="102"/>
      <c r="T16" s="105"/>
      <c r="U16" s="106">
        <f t="shared" si="2"/>
        <v>0</v>
      </c>
      <c r="V16" s="101"/>
      <c r="W16" s="102"/>
      <c r="X16" s="102"/>
      <c r="Y16" s="105"/>
      <c r="Z16" s="106">
        <f t="shared" si="3"/>
        <v>0</v>
      </c>
      <c r="AA16" s="101"/>
      <c r="AB16" s="102"/>
      <c r="AC16" s="102"/>
      <c r="AD16" s="105"/>
      <c r="AE16" s="106">
        <f t="shared" si="4"/>
        <v>0</v>
      </c>
      <c r="AF16" s="101"/>
      <c r="AG16" s="102"/>
      <c r="AH16" s="102"/>
      <c r="AI16" s="105"/>
      <c r="AJ16" s="106">
        <f>SUM(AF16:AI16)</f>
        <v>0</v>
      </c>
      <c r="AK16" s="101"/>
      <c r="AL16" s="102"/>
      <c r="AM16" s="102"/>
      <c r="AN16" s="105"/>
      <c r="AO16" s="106">
        <f>SUM(AK16:AN16)</f>
        <v>0</v>
      </c>
      <c r="AP16" s="101"/>
      <c r="AQ16" s="102"/>
      <c r="AR16" s="102"/>
      <c r="AS16" s="105"/>
      <c r="AT16" s="106">
        <f>SUM(AP16:AS16)</f>
        <v>0</v>
      </c>
      <c r="AU16" s="101"/>
      <c r="AV16" s="102"/>
      <c r="AW16" s="102"/>
      <c r="AX16" s="105"/>
      <c r="AY16" s="106">
        <f>SUM(AU16:AX16)</f>
        <v>0</v>
      </c>
      <c r="AZ16" s="101"/>
      <c r="BA16" s="102"/>
      <c r="BB16" s="102"/>
      <c r="BC16" s="105"/>
      <c r="BD16" s="106">
        <f>SUM(AZ16:BC16)</f>
        <v>0</v>
      </c>
      <c r="BE16" s="101"/>
      <c r="BF16" s="102"/>
      <c r="BG16" s="102"/>
      <c r="BH16" s="105"/>
      <c r="BI16" s="106">
        <f>SUM(BE16:BH16)</f>
        <v>0</v>
      </c>
      <c r="BJ16" s="101"/>
      <c r="BK16" s="102"/>
      <c r="BL16" s="102"/>
      <c r="BM16" s="105"/>
      <c r="BN16" s="106">
        <f>SUM(BJ16:BM16)</f>
        <v>0</v>
      </c>
      <c r="BO16" s="101"/>
      <c r="BP16" s="102"/>
      <c r="BQ16" s="102"/>
      <c r="BR16" s="105"/>
      <c r="BS16" s="106">
        <f>SUM(BO16:BR16)</f>
        <v>0</v>
      </c>
      <c r="BT16" s="101"/>
      <c r="BU16" s="102"/>
      <c r="BV16" s="102"/>
      <c r="BW16" s="105"/>
      <c r="BX16" s="106">
        <f>SUM(BT16:BW16)</f>
        <v>0</v>
      </c>
      <c r="BY16" s="580"/>
      <c r="BZ16" s="949"/>
      <c r="CA16" s="944"/>
    </row>
    <row r="17" spans="2:79" x14ac:dyDescent="0.2">
      <c r="B17" s="97">
        <f>+B16+1</f>
        <v>8</v>
      </c>
      <c r="C17" s="98" t="s">
        <v>55</v>
      </c>
      <c r="D17" s="99"/>
      <c r="E17" s="99" t="s">
        <v>16</v>
      </c>
      <c r="F17" s="100">
        <v>3</v>
      </c>
      <c r="G17" s="101"/>
      <c r="H17" s="102"/>
      <c r="I17" s="102"/>
      <c r="J17" s="103"/>
      <c r="K17" s="106">
        <f t="shared" si="0"/>
        <v>0</v>
      </c>
      <c r="L17" s="101"/>
      <c r="M17" s="102"/>
      <c r="N17" s="102"/>
      <c r="O17" s="105"/>
      <c r="P17" s="106">
        <f t="shared" si="1"/>
        <v>0</v>
      </c>
      <c r="Q17" s="101"/>
      <c r="R17" s="102"/>
      <c r="S17" s="102"/>
      <c r="T17" s="105"/>
      <c r="U17" s="106">
        <f t="shared" si="2"/>
        <v>0</v>
      </c>
      <c r="V17" s="101"/>
      <c r="W17" s="102"/>
      <c r="X17" s="102"/>
      <c r="Y17" s="105"/>
      <c r="Z17" s="106">
        <f t="shared" si="3"/>
        <v>0</v>
      </c>
      <c r="AA17" s="101"/>
      <c r="AB17" s="102"/>
      <c r="AC17" s="102"/>
      <c r="AD17" s="105"/>
      <c r="AE17" s="106">
        <f t="shared" si="4"/>
        <v>0</v>
      </c>
      <c r="AF17" s="101"/>
      <c r="AG17" s="102"/>
      <c r="AH17" s="102"/>
      <c r="AI17" s="105"/>
      <c r="AJ17" s="106">
        <f>SUM(AF17:AI17)</f>
        <v>0</v>
      </c>
      <c r="AK17" s="101"/>
      <c r="AL17" s="102"/>
      <c r="AM17" s="102"/>
      <c r="AN17" s="105"/>
      <c r="AO17" s="106">
        <f>SUM(AK17:AN17)</f>
        <v>0</v>
      </c>
      <c r="AP17" s="101"/>
      <c r="AQ17" s="102"/>
      <c r="AR17" s="102"/>
      <c r="AS17" s="105"/>
      <c r="AT17" s="106">
        <f>SUM(AP17:AS17)</f>
        <v>0</v>
      </c>
      <c r="AU17" s="101"/>
      <c r="AV17" s="102"/>
      <c r="AW17" s="102"/>
      <c r="AX17" s="105"/>
      <c r="AY17" s="106">
        <f>SUM(AU17:AX17)</f>
        <v>0</v>
      </c>
      <c r="AZ17" s="101"/>
      <c r="BA17" s="102"/>
      <c r="BB17" s="102"/>
      <c r="BC17" s="105"/>
      <c r="BD17" s="106">
        <f>SUM(AZ17:BC17)</f>
        <v>0</v>
      </c>
      <c r="BE17" s="101"/>
      <c r="BF17" s="102"/>
      <c r="BG17" s="102"/>
      <c r="BH17" s="105"/>
      <c r="BI17" s="106">
        <f>SUM(BE17:BH17)</f>
        <v>0</v>
      </c>
      <c r="BJ17" s="101"/>
      <c r="BK17" s="102"/>
      <c r="BL17" s="102"/>
      <c r="BM17" s="105"/>
      <c r="BN17" s="106">
        <f>SUM(BJ17:BM17)</f>
        <v>0</v>
      </c>
      <c r="BO17" s="101"/>
      <c r="BP17" s="102"/>
      <c r="BQ17" s="102"/>
      <c r="BR17" s="105"/>
      <c r="BS17" s="106">
        <f>SUM(BO17:BR17)</f>
        <v>0</v>
      </c>
      <c r="BT17" s="101"/>
      <c r="BU17" s="102"/>
      <c r="BV17" s="102"/>
      <c r="BW17" s="105"/>
      <c r="BX17" s="106">
        <f>SUM(BT17:BW17)</f>
        <v>0</v>
      </c>
      <c r="BY17" s="580"/>
      <c r="BZ17" s="950"/>
      <c r="CA17" s="951"/>
    </row>
    <row r="18" spans="2:79" ht="15" thickBot="1" x14ac:dyDescent="0.25">
      <c r="B18" s="115">
        <f>+B17+1</f>
        <v>9</v>
      </c>
      <c r="C18" s="116" t="s">
        <v>56</v>
      </c>
      <c r="D18" s="117"/>
      <c r="E18" s="117" t="s">
        <v>16</v>
      </c>
      <c r="F18" s="118">
        <v>3</v>
      </c>
      <c r="G18" s="119">
        <f>SUM(G9:G12,G14:G17)</f>
        <v>0</v>
      </c>
      <c r="H18" s="120">
        <f t="shared" ref="H18:J18" si="5">SUM(H9:H12,H14:H17)</f>
        <v>0</v>
      </c>
      <c r="I18" s="121">
        <f t="shared" si="5"/>
        <v>0</v>
      </c>
      <c r="J18" s="122">
        <f t="shared" si="5"/>
        <v>0</v>
      </c>
      <c r="K18" s="124">
        <f t="shared" si="0"/>
        <v>0</v>
      </c>
      <c r="L18" s="119">
        <f>SUM(L9:L12,L14:L17)</f>
        <v>0</v>
      </c>
      <c r="M18" s="120">
        <f t="shared" ref="M18" si="6">SUM(M9:M12,M14:M17)</f>
        <v>0</v>
      </c>
      <c r="N18" s="121">
        <f t="shared" ref="N18" si="7">SUM(N9:N12,N14:N17)</f>
        <v>0</v>
      </c>
      <c r="O18" s="122">
        <f t="shared" ref="O18" si="8">SUM(O9:O12,O14:O17)</f>
        <v>0</v>
      </c>
      <c r="P18" s="124">
        <f t="shared" si="1"/>
        <v>0</v>
      </c>
      <c r="Q18" s="119">
        <f>SUM(Q9:Q12,Q14:Q17)</f>
        <v>0</v>
      </c>
      <c r="R18" s="120">
        <f t="shared" ref="R18" si="9">SUM(R9:R12,R14:R17)</f>
        <v>0</v>
      </c>
      <c r="S18" s="121">
        <f t="shared" ref="S18" si="10">SUM(S9:S12,S14:S17)</f>
        <v>0</v>
      </c>
      <c r="T18" s="122">
        <f t="shared" ref="T18" si="11">SUM(T9:T12,T14:T17)</f>
        <v>0</v>
      </c>
      <c r="U18" s="124">
        <f t="shared" si="2"/>
        <v>0</v>
      </c>
      <c r="V18" s="119">
        <f>SUM(V9:V12,V14:V17)</f>
        <v>0</v>
      </c>
      <c r="W18" s="120">
        <f t="shared" ref="W18" si="12">SUM(W9:W12,W14:W17)</f>
        <v>0</v>
      </c>
      <c r="X18" s="121">
        <f t="shared" ref="X18" si="13">SUM(X9:X12,X14:X17)</f>
        <v>0</v>
      </c>
      <c r="Y18" s="122">
        <f t="shared" ref="Y18" si="14">SUM(Y9:Y12,Y14:Y17)</f>
        <v>0</v>
      </c>
      <c r="Z18" s="124">
        <f t="shared" si="3"/>
        <v>0</v>
      </c>
      <c r="AA18" s="119">
        <f>SUM(AA9:AA12,AA14:AA17)</f>
        <v>0</v>
      </c>
      <c r="AB18" s="120">
        <f t="shared" ref="AB18" si="15">SUM(AB9:AB12,AB14:AB17)</f>
        <v>0</v>
      </c>
      <c r="AC18" s="121">
        <f t="shared" ref="AC18" si="16">SUM(AC9:AC12,AC14:AC17)</f>
        <v>0</v>
      </c>
      <c r="AD18" s="122">
        <f t="shared" ref="AD18" si="17">SUM(AD9:AD12,AD14:AD17)</f>
        <v>0</v>
      </c>
      <c r="AE18" s="124">
        <f t="shared" si="4"/>
        <v>0</v>
      </c>
      <c r="AF18" s="119">
        <f>SUM(AF9:AF12,AF14:AF17)</f>
        <v>0</v>
      </c>
      <c r="AG18" s="120">
        <f t="shared" ref="AG18" si="18">SUM(AG9:AG12,AG14:AG17)</f>
        <v>0</v>
      </c>
      <c r="AH18" s="121">
        <f t="shared" ref="AH18" si="19">SUM(AH9:AH12,AH14:AH17)</f>
        <v>0</v>
      </c>
      <c r="AI18" s="122">
        <f t="shared" ref="AI18" si="20">SUM(AI9:AI12,AI14:AI17)</f>
        <v>0</v>
      </c>
      <c r="AJ18" s="124">
        <f>SUM(AF18:AI18)</f>
        <v>0</v>
      </c>
      <c r="AK18" s="119">
        <f>SUM(AK9:AK12,AK14:AK17)</f>
        <v>0</v>
      </c>
      <c r="AL18" s="120">
        <f t="shared" ref="AL18" si="21">SUM(AL9:AL12,AL14:AL17)</f>
        <v>0</v>
      </c>
      <c r="AM18" s="121">
        <f t="shared" ref="AM18" si="22">SUM(AM9:AM12,AM14:AM17)</f>
        <v>0</v>
      </c>
      <c r="AN18" s="122">
        <f t="shared" ref="AN18" si="23">SUM(AN9:AN12,AN14:AN17)</f>
        <v>0</v>
      </c>
      <c r="AO18" s="124">
        <f>SUM(AK18:AN18)</f>
        <v>0</v>
      </c>
      <c r="AP18" s="119">
        <f>SUM(AP9:AP12,AP14:AP17)</f>
        <v>0</v>
      </c>
      <c r="AQ18" s="120">
        <f t="shared" ref="AQ18" si="24">SUM(AQ9:AQ12,AQ14:AQ17)</f>
        <v>0</v>
      </c>
      <c r="AR18" s="121">
        <f t="shared" ref="AR18" si="25">SUM(AR9:AR12,AR14:AR17)</f>
        <v>0</v>
      </c>
      <c r="AS18" s="122">
        <f t="shared" ref="AS18" si="26">SUM(AS9:AS12,AS14:AS17)</f>
        <v>0</v>
      </c>
      <c r="AT18" s="124">
        <f>SUM(AP18:AS18)</f>
        <v>0</v>
      </c>
      <c r="AU18" s="119">
        <f>SUM(AU9:AU12,AU14:AU17)</f>
        <v>0</v>
      </c>
      <c r="AV18" s="120">
        <f t="shared" ref="AV18" si="27">SUM(AV9:AV12,AV14:AV17)</f>
        <v>0</v>
      </c>
      <c r="AW18" s="121">
        <f t="shared" ref="AW18" si="28">SUM(AW9:AW12,AW14:AW17)</f>
        <v>0</v>
      </c>
      <c r="AX18" s="122">
        <f t="shared" ref="AX18" si="29">SUM(AX9:AX12,AX14:AX17)</f>
        <v>0</v>
      </c>
      <c r="AY18" s="124">
        <f>SUM(AU18:AX18)</f>
        <v>0</v>
      </c>
      <c r="AZ18" s="119">
        <f>SUM(AZ9:AZ12,AZ14:AZ17)</f>
        <v>0</v>
      </c>
      <c r="BA18" s="120">
        <f t="shared" ref="BA18" si="30">SUM(BA9:BA12,BA14:BA17)</f>
        <v>0</v>
      </c>
      <c r="BB18" s="121">
        <f t="shared" ref="BB18" si="31">SUM(BB9:BB12,BB14:BB17)</f>
        <v>0</v>
      </c>
      <c r="BC18" s="122">
        <f t="shared" ref="BC18" si="32">SUM(BC9:BC12,BC14:BC17)</f>
        <v>0</v>
      </c>
      <c r="BD18" s="124">
        <f>SUM(AZ18:BC18)</f>
        <v>0</v>
      </c>
      <c r="BE18" s="119">
        <f>SUM(BE9:BE12,BE14:BE17)</f>
        <v>0</v>
      </c>
      <c r="BF18" s="120">
        <f t="shared" ref="BF18" si="33">SUM(BF9:BF12,BF14:BF17)</f>
        <v>0</v>
      </c>
      <c r="BG18" s="121">
        <f t="shared" ref="BG18" si="34">SUM(BG9:BG12,BG14:BG17)</f>
        <v>0</v>
      </c>
      <c r="BH18" s="122">
        <f t="shared" ref="BH18" si="35">SUM(BH9:BH12,BH14:BH17)</f>
        <v>0</v>
      </c>
      <c r="BI18" s="124">
        <f>SUM(BE18:BH18)</f>
        <v>0</v>
      </c>
      <c r="BJ18" s="119">
        <f>SUM(BJ9:BJ12,BJ14:BJ17)</f>
        <v>0</v>
      </c>
      <c r="BK18" s="120">
        <f t="shared" ref="BK18" si="36">SUM(BK9:BK12,BK14:BK17)</f>
        <v>0</v>
      </c>
      <c r="BL18" s="121">
        <f t="shared" ref="BL18" si="37">SUM(BL9:BL12,BL14:BL17)</f>
        <v>0</v>
      </c>
      <c r="BM18" s="122">
        <f t="shared" ref="BM18" si="38">SUM(BM9:BM12,BM14:BM17)</f>
        <v>0</v>
      </c>
      <c r="BN18" s="124">
        <f>SUM(BJ18:BM18)</f>
        <v>0</v>
      </c>
      <c r="BO18" s="119">
        <f>SUM(BO9:BO12,BO14:BO17)</f>
        <v>0</v>
      </c>
      <c r="BP18" s="120">
        <f t="shared" ref="BP18" si="39">SUM(BP9:BP12,BP14:BP17)</f>
        <v>0</v>
      </c>
      <c r="BQ18" s="121">
        <f t="shared" ref="BQ18" si="40">SUM(BQ9:BQ12,BQ14:BQ17)</f>
        <v>0</v>
      </c>
      <c r="BR18" s="122">
        <f t="shared" ref="BR18" si="41">SUM(BR9:BR12,BR14:BR17)</f>
        <v>0</v>
      </c>
      <c r="BS18" s="124">
        <f>SUM(BO18:BR18)</f>
        <v>0</v>
      </c>
      <c r="BT18" s="119">
        <f>SUM(BT9:BT12,BT14:BT17)</f>
        <v>0</v>
      </c>
      <c r="BU18" s="120">
        <f t="shared" ref="BU18" si="42">SUM(BU9:BU12,BU14:BU17)</f>
        <v>0</v>
      </c>
      <c r="BV18" s="121">
        <f t="shared" ref="BV18" si="43">SUM(BV9:BV12,BV14:BV17)</f>
        <v>0</v>
      </c>
      <c r="BW18" s="122">
        <f t="shared" ref="BW18" si="44">SUM(BW9:BW12,BW14:BW17)</f>
        <v>0</v>
      </c>
      <c r="BX18" s="124">
        <f>SUM(BT18:BW18)</f>
        <v>0</v>
      </c>
      <c r="BY18" s="580"/>
      <c r="BZ18" s="952" t="s">
        <v>840</v>
      </c>
      <c r="CA18" s="953"/>
    </row>
    <row r="19" spans="2:79" ht="15" thickBot="1" x14ac:dyDescent="0.25">
      <c r="B19" s="47"/>
      <c r="C19" s="47"/>
      <c r="D19" s="583"/>
      <c r="E19" s="584"/>
      <c r="F19" s="584"/>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580"/>
      <c r="BZ19" s="954"/>
      <c r="CA19" s="954"/>
    </row>
    <row r="20" spans="2:79" x14ac:dyDescent="0.2">
      <c r="B20" s="89">
        <f>+B18+1</f>
        <v>10</v>
      </c>
      <c r="C20" s="90" t="s">
        <v>57</v>
      </c>
      <c r="D20" s="91"/>
      <c r="E20" s="91" t="s">
        <v>16</v>
      </c>
      <c r="F20" s="92">
        <v>3</v>
      </c>
      <c r="G20" s="93"/>
      <c r="H20" s="94"/>
      <c r="I20" s="94"/>
      <c r="J20" s="125"/>
      <c r="K20" s="96">
        <f t="shared" si="0"/>
        <v>0</v>
      </c>
      <c r="L20" s="93"/>
      <c r="M20" s="94"/>
      <c r="N20" s="94"/>
      <c r="O20" s="125"/>
      <c r="P20" s="96">
        <f>SUM(L20:O20)</f>
        <v>0</v>
      </c>
      <c r="Q20" s="93"/>
      <c r="R20" s="94"/>
      <c r="S20" s="94"/>
      <c r="T20" s="125"/>
      <c r="U20" s="96">
        <f>SUM(Q20:T20)</f>
        <v>0</v>
      </c>
      <c r="V20" s="93"/>
      <c r="W20" s="94"/>
      <c r="X20" s="94"/>
      <c r="Y20" s="125"/>
      <c r="Z20" s="96">
        <f>SUM(V20:Y20)</f>
        <v>0</v>
      </c>
      <c r="AA20" s="93"/>
      <c r="AB20" s="94"/>
      <c r="AC20" s="94"/>
      <c r="AD20" s="125"/>
      <c r="AE20" s="96">
        <f>SUM(AA20:AD20)</f>
        <v>0</v>
      </c>
      <c r="AF20" s="93"/>
      <c r="AG20" s="94"/>
      <c r="AH20" s="94"/>
      <c r="AI20" s="125"/>
      <c r="AJ20" s="96">
        <f>SUM(AF20:AI20)</f>
        <v>0</v>
      </c>
      <c r="AK20" s="93"/>
      <c r="AL20" s="94"/>
      <c r="AM20" s="94"/>
      <c r="AN20" s="125"/>
      <c r="AO20" s="96">
        <f>SUM(AK20:AN20)</f>
        <v>0</v>
      </c>
      <c r="AP20" s="93"/>
      <c r="AQ20" s="94"/>
      <c r="AR20" s="94"/>
      <c r="AS20" s="125"/>
      <c r="AT20" s="96">
        <f>SUM(AP20:AS20)</f>
        <v>0</v>
      </c>
      <c r="AU20" s="93"/>
      <c r="AV20" s="94"/>
      <c r="AW20" s="94"/>
      <c r="AX20" s="125"/>
      <c r="AY20" s="96">
        <f>SUM(AU20:AX20)</f>
        <v>0</v>
      </c>
      <c r="AZ20" s="93"/>
      <c r="BA20" s="94"/>
      <c r="BB20" s="94"/>
      <c r="BC20" s="125"/>
      <c r="BD20" s="96">
        <f>SUM(AZ20:BC20)</f>
        <v>0</v>
      </c>
      <c r="BE20" s="93"/>
      <c r="BF20" s="94"/>
      <c r="BG20" s="94"/>
      <c r="BH20" s="125"/>
      <c r="BI20" s="96">
        <f>SUM(BE20:BH20)</f>
        <v>0</v>
      </c>
      <c r="BJ20" s="93"/>
      <c r="BK20" s="94"/>
      <c r="BL20" s="94"/>
      <c r="BM20" s="125"/>
      <c r="BN20" s="96">
        <f>SUM(BJ20:BM20)</f>
        <v>0</v>
      </c>
      <c r="BO20" s="93"/>
      <c r="BP20" s="94"/>
      <c r="BQ20" s="94"/>
      <c r="BR20" s="125"/>
      <c r="BS20" s="96">
        <f>SUM(BO20:BR20)</f>
        <v>0</v>
      </c>
      <c r="BT20" s="93"/>
      <c r="BU20" s="94"/>
      <c r="BV20" s="94"/>
      <c r="BW20" s="125"/>
      <c r="BX20" s="96">
        <f>SUM(BT20:BW20)</f>
        <v>0</v>
      </c>
      <c r="BY20" s="580"/>
      <c r="BZ20" s="947"/>
      <c r="CA20" s="948"/>
    </row>
    <row r="21" spans="2:79" ht="15" thickBot="1" x14ac:dyDescent="0.25">
      <c r="B21" s="115">
        <f>+B20+1</f>
        <v>11</v>
      </c>
      <c r="C21" s="116" t="s">
        <v>58</v>
      </c>
      <c r="D21" s="117"/>
      <c r="E21" s="117" t="s">
        <v>16</v>
      </c>
      <c r="F21" s="118">
        <v>3</v>
      </c>
      <c r="G21" s="119">
        <f>G18+G20</f>
        <v>0</v>
      </c>
      <c r="H21" s="121">
        <f t="shared" ref="H21:J21" si="45">H18+H20</f>
        <v>0</v>
      </c>
      <c r="I21" s="121">
        <f t="shared" si="45"/>
        <v>0</v>
      </c>
      <c r="J21" s="122">
        <f t="shared" si="45"/>
        <v>0</v>
      </c>
      <c r="K21" s="124">
        <f t="shared" si="0"/>
        <v>0</v>
      </c>
      <c r="L21" s="119">
        <f>L18+L20</f>
        <v>0</v>
      </c>
      <c r="M21" s="121">
        <f t="shared" ref="M21" si="46">M18+M20</f>
        <v>0</v>
      </c>
      <c r="N21" s="121">
        <f t="shared" ref="N21" si="47">N18+N20</f>
        <v>0</v>
      </c>
      <c r="O21" s="122">
        <f t="shared" ref="O21" si="48">O18+O20</f>
        <v>0</v>
      </c>
      <c r="P21" s="124">
        <f>SUM(L21:O21)</f>
        <v>0</v>
      </c>
      <c r="Q21" s="119">
        <f>Q18+Q20</f>
        <v>0</v>
      </c>
      <c r="R21" s="121">
        <f t="shared" ref="R21" si="49">R18+R20</f>
        <v>0</v>
      </c>
      <c r="S21" s="121">
        <f t="shared" ref="S21" si="50">S18+S20</f>
        <v>0</v>
      </c>
      <c r="T21" s="122">
        <f t="shared" ref="T21" si="51">T18+T20</f>
        <v>0</v>
      </c>
      <c r="U21" s="124">
        <f>SUM(Q21:T21)</f>
        <v>0</v>
      </c>
      <c r="V21" s="119">
        <f>V18+V20</f>
        <v>0</v>
      </c>
      <c r="W21" s="121">
        <f t="shared" ref="W21" si="52">W18+W20</f>
        <v>0</v>
      </c>
      <c r="X21" s="121">
        <f t="shared" ref="X21" si="53">X18+X20</f>
        <v>0</v>
      </c>
      <c r="Y21" s="122">
        <f t="shared" ref="Y21" si="54">Y18+Y20</f>
        <v>0</v>
      </c>
      <c r="Z21" s="124">
        <f>SUM(V21:Y21)</f>
        <v>0</v>
      </c>
      <c r="AA21" s="119">
        <f>AA18+AA20</f>
        <v>0</v>
      </c>
      <c r="AB21" s="121">
        <f t="shared" ref="AB21" si="55">AB18+AB20</f>
        <v>0</v>
      </c>
      <c r="AC21" s="121">
        <f t="shared" ref="AC21" si="56">AC18+AC20</f>
        <v>0</v>
      </c>
      <c r="AD21" s="122">
        <f t="shared" ref="AD21" si="57">AD18+AD20</f>
        <v>0</v>
      </c>
      <c r="AE21" s="124">
        <f>SUM(AA21:AD21)</f>
        <v>0</v>
      </c>
      <c r="AF21" s="119">
        <f>AF18+AF20</f>
        <v>0</v>
      </c>
      <c r="AG21" s="121">
        <f t="shared" ref="AG21" si="58">AG18+AG20</f>
        <v>0</v>
      </c>
      <c r="AH21" s="121">
        <f t="shared" ref="AH21" si="59">AH18+AH20</f>
        <v>0</v>
      </c>
      <c r="AI21" s="122">
        <f t="shared" ref="AI21" si="60">AI18+AI20</f>
        <v>0</v>
      </c>
      <c r="AJ21" s="124">
        <f>SUM(AF21:AI21)</f>
        <v>0</v>
      </c>
      <c r="AK21" s="119">
        <f>AK18+AK20</f>
        <v>0</v>
      </c>
      <c r="AL21" s="121">
        <f t="shared" ref="AL21" si="61">AL18+AL20</f>
        <v>0</v>
      </c>
      <c r="AM21" s="121">
        <f t="shared" ref="AM21" si="62">AM18+AM20</f>
        <v>0</v>
      </c>
      <c r="AN21" s="122">
        <f t="shared" ref="AN21" si="63">AN18+AN20</f>
        <v>0</v>
      </c>
      <c r="AO21" s="124">
        <f>SUM(AK21:AN21)</f>
        <v>0</v>
      </c>
      <c r="AP21" s="119">
        <f>AP18+AP20</f>
        <v>0</v>
      </c>
      <c r="AQ21" s="121">
        <f t="shared" ref="AQ21" si="64">AQ18+AQ20</f>
        <v>0</v>
      </c>
      <c r="AR21" s="121">
        <f t="shared" ref="AR21" si="65">AR18+AR20</f>
        <v>0</v>
      </c>
      <c r="AS21" s="122">
        <f t="shared" ref="AS21" si="66">AS18+AS20</f>
        <v>0</v>
      </c>
      <c r="AT21" s="124">
        <f>SUM(AP21:AS21)</f>
        <v>0</v>
      </c>
      <c r="AU21" s="119">
        <f>AU18+AU20</f>
        <v>0</v>
      </c>
      <c r="AV21" s="121">
        <f t="shared" ref="AV21" si="67">AV18+AV20</f>
        <v>0</v>
      </c>
      <c r="AW21" s="121">
        <f t="shared" ref="AW21" si="68">AW18+AW20</f>
        <v>0</v>
      </c>
      <c r="AX21" s="122">
        <f t="shared" ref="AX21" si="69">AX18+AX20</f>
        <v>0</v>
      </c>
      <c r="AY21" s="124">
        <f>SUM(AU21:AX21)</f>
        <v>0</v>
      </c>
      <c r="AZ21" s="119">
        <f>AZ18+AZ20</f>
        <v>0</v>
      </c>
      <c r="BA21" s="121">
        <f t="shared" ref="BA21" si="70">BA18+BA20</f>
        <v>0</v>
      </c>
      <c r="BB21" s="121">
        <f t="shared" ref="BB21" si="71">BB18+BB20</f>
        <v>0</v>
      </c>
      <c r="BC21" s="122">
        <f t="shared" ref="BC21" si="72">BC18+BC20</f>
        <v>0</v>
      </c>
      <c r="BD21" s="124">
        <f>SUM(AZ21:BC21)</f>
        <v>0</v>
      </c>
      <c r="BE21" s="119">
        <f>BE18+BE20</f>
        <v>0</v>
      </c>
      <c r="BF21" s="121">
        <f t="shared" ref="BF21" si="73">BF18+BF20</f>
        <v>0</v>
      </c>
      <c r="BG21" s="121">
        <f t="shared" ref="BG21" si="74">BG18+BG20</f>
        <v>0</v>
      </c>
      <c r="BH21" s="122">
        <f t="shared" ref="BH21" si="75">BH18+BH20</f>
        <v>0</v>
      </c>
      <c r="BI21" s="124">
        <f>SUM(BE21:BH21)</f>
        <v>0</v>
      </c>
      <c r="BJ21" s="119">
        <f>BJ18+BJ20</f>
        <v>0</v>
      </c>
      <c r="BK21" s="121">
        <f t="shared" ref="BK21" si="76">BK18+BK20</f>
        <v>0</v>
      </c>
      <c r="BL21" s="121">
        <f t="shared" ref="BL21" si="77">BL18+BL20</f>
        <v>0</v>
      </c>
      <c r="BM21" s="122">
        <f t="shared" ref="BM21" si="78">BM18+BM20</f>
        <v>0</v>
      </c>
      <c r="BN21" s="124">
        <f>SUM(BJ21:BM21)</f>
        <v>0</v>
      </c>
      <c r="BO21" s="119">
        <f>BO18+BO20</f>
        <v>0</v>
      </c>
      <c r="BP21" s="121">
        <f t="shared" ref="BP21" si="79">BP18+BP20</f>
        <v>0</v>
      </c>
      <c r="BQ21" s="121">
        <f t="shared" ref="BQ21" si="80">BQ18+BQ20</f>
        <v>0</v>
      </c>
      <c r="BR21" s="122">
        <f t="shared" ref="BR21" si="81">BR18+BR20</f>
        <v>0</v>
      </c>
      <c r="BS21" s="124">
        <f>SUM(BO21:BR21)</f>
        <v>0</v>
      </c>
      <c r="BT21" s="119">
        <f>BT18+BT20</f>
        <v>0</v>
      </c>
      <c r="BU21" s="121">
        <f t="shared" ref="BU21" si="82">BU18+BU20</f>
        <v>0</v>
      </c>
      <c r="BV21" s="121">
        <f t="shared" ref="BV21" si="83">BV18+BV20</f>
        <v>0</v>
      </c>
      <c r="BW21" s="122">
        <f t="shared" ref="BW21" si="84">BW18+BW20</f>
        <v>0</v>
      </c>
      <c r="BX21" s="124">
        <f>SUM(BT21:BW21)</f>
        <v>0</v>
      </c>
      <c r="BY21" s="580"/>
      <c r="BZ21" s="952" t="s">
        <v>841</v>
      </c>
      <c r="CA21" s="953"/>
    </row>
    <row r="22" spans="2:79" ht="15" thickBot="1" x14ac:dyDescent="0.25">
      <c r="B22" s="47"/>
      <c r="C22" s="47"/>
      <c r="D22" s="88"/>
      <c r="E22" s="88"/>
      <c r="F22" s="88"/>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2"/>
      <c r="BI22" s="582"/>
      <c r="BJ22" s="582"/>
      <c r="BK22" s="582"/>
      <c r="BL22" s="582"/>
      <c r="BM22" s="582"/>
      <c r="BN22" s="582"/>
      <c r="BO22" s="582"/>
      <c r="BP22" s="582"/>
      <c r="BQ22" s="582"/>
      <c r="BR22" s="582"/>
      <c r="BS22" s="582"/>
      <c r="BT22" s="582"/>
      <c r="BU22" s="582"/>
      <c r="BV22" s="582"/>
      <c r="BW22" s="582"/>
      <c r="BX22" s="582"/>
      <c r="BY22" s="580"/>
      <c r="BZ22" s="677"/>
      <c r="CA22" s="677"/>
    </row>
    <row r="23" spans="2:79" ht="15" thickBot="1" x14ac:dyDescent="0.25">
      <c r="B23" s="86" t="s">
        <v>17</v>
      </c>
      <c r="C23" s="87" t="s">
        <v>59</v>
      </c>
      <c r="D23" s="88"/>
      <c r="E23" s="594"/>
      <c r="F23" s="594"/>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954"/>
      <c r="CA23" s="954"/>
    </row>
    <row r="24" spans="2:79" x14ac:dyDescent="0.2">
      <c r="B24" s="89">
        <f>+B21+1</f>
        <v>12</v>
      </c>
      <c r="C24" s="90" t="s">
        <v>1041</v>
      </c>
      <c r="D24" s="91"/>
      <c r="E24" s="91" t="s">
        <v>16</v>
      </c>
      <c r="F24" s="92">
        <v>3</v>
      </c>
      <c r="G24" s="93"/>
      <c r="H24" s="94"/>
      <c r="I24" s="94"/>
      <c r="J24" s="125"/>
      <c r="K24" s="828">
        <f t="shared" ref="K24:K33" si="85">SUM(G24:J24)</f>
        <v>0</v>
      </c>
      <c r="L24" s="93"/>
      <c r="M24" s="94"/>
      <c r="N24" s="94"/>
      <c r="O24" s="95"/>
      <c r="P24" s="126">
        <f t="shared" ref="P24:P33" si="86">SUM(L24:O24)</f>
        <v>0</v>
      </c>
      <c r="Q24" s="93"/>
      <c r="R24" s="94"/>
      <c r="S24" s="94"/>
      <c r="T24" s="95"/>
      <c r="U24" s="126">
        <f t="shared" ref="U24:U33" si="87">SUM(Q24:T24)</f>
        <v>0</v>
      </c>
      <c r="V24" s="93"/>
      <c r="W24" s="94"/>
      <c r="X24" s="94"/>
      <c r="Y24" s="95"/>
      <c r="Z24" s="126">
        <f t="shared" ref="Z24:Z33" si="88">SUM(V24:Y24)</f>
        <v>0</v>
      </c>
      <c r="AA24" s="93"/>
      <c r="AB24" s="94"/>
      <c r="AC24" s="94"/>
      <c r="AD24" s="95"/>
      <c r="AE24" s="126">
        <f t="shared" ref="AE24:AE33" si="89">SUM(AA24:AD24)</f>
        <v>0</v>
      </c>
      <c r="AF24" s="93"/>
      <c r="AG24" s="94"/>
      <c r="AH24" s="94"/>
      <c r="AI24" s="95"/>
      <c r="AJ24" s="126">
        <f t="shared" ref="AJ24:AJ33" si="90">SUM(AF24:AI24)</f>
        <v>0</v>
      </c>
      <c r="AK24" s="93"/>
      <c r="AL24" s="94"/>
      <c r="AM24" s="94"/>
      <c r="AN24" s="95"/>
      <c r="AO24" s="126">
        <f t="shared" ref="AO24:AO33" si="91">SUM(AK24:AN24)</f>
        <v>0</v>
      </c>
      <c r="AP24" s="93"/>
      <c r="AQ24" s="94"/>
      <c r="AR24" s="94"/>
      <c r="AS24" s="95"/>
      <c r="AT24" s="126">
        <f t="shared" ref="AT24:AT33" si="92">SUM(AP24:AS24)</f>
        <v>0</v>
      </c>
      <c r="AU24" s="93"/>
      <c r="AV24" s="94"/>
      <c r="AW24" s="94"/>
      <c r="AX24" s="95"/>
      <c r="AY24" s="126">
        <f t="shared" ref="AY24:AY33" si="93">SUM(AU24:AX24)</f>
        <v>0</v>
      </c>
      <c r="AZ24" s="93"/>
      <c r="BA24" s="94"/>
      <c r="BB24" s="94"/>
      <c r="BC24" s="95"/>
      <c r="BD24" s="126">
        <f t="shared" ref="BD24:BD33" si="94">SUM(AZ24:BC24)</f>
        <v>0</v>
      </c>
      <c r="BE24" s="93"/>
      <c r="BF24" s="94"/>
      <c r="BG24" s="94"/>
      <c r="BH24" s="95"/>
      <c r="BI24" s="126">
        <f t="shared" ref="BI24:BI33" si="95">SUM(BE24:BH24)</f>
        <v>0</v>
      </c>
      <c r="BJ24" s="93"/>
      <c r="BK24" s="94"/>
      <c r="BL24" s="94"/>
      <c r="BM24" s="95"/>
      <c r="BN24" s="126">
        <f t="shared" ref="BN24:BN33" si="96">SUM(BJ24:BM24)</f>
        <v>0</v>
      </c>
      <c r="BO24" s="93"/>
      <c r="BP24" s="94"/>
      <c r="BQ24" s="94"/>
      <c r="BR24" s="95"/>
      <c r="BS24" s="126">
        <f t="shared" ref="BS24:BS33" si="97">SUM(BO24:BR24)</f>
        <v>0</v>
      </c>
      <c r="BT24" s="93"/>
      <c r="BU24" s="94"/>
      <c r="BV24" s="94"/>
      <c r="BW24" s="95"/>
      <c r="BX24" s="126">
        <f t="shared" ref="BX24:BX33" si="98">SUM(BT24:BW24)</f>
        <v>0</v>
      </c>
      <c r="BY24" s="47"/>
      <c r="BZ24" s="947"/>
      <c r="CA24" s="948"/>
    </row>
    <row r="25" spans="2:79" x14ac:dyDescent="0.2">
      <c r="B25" s="97">
        <f t="shared" ref="B25:B33" si="99">+B24+1</f>
        <v>13</v>
      </c>
      <c r="C25" s="98" t="s">
        <v>1044</v>
      </c>
      <c r="D25" s="99"/>
      <c r="E25" s="99" t="s">
        <v>16</v>
      </c>
      <c r="F25" s="100">
        <v>3</v>
      </c>
      <c r="G25" s="101"/>
      <c r="H25" s="102"/>
      <c r="I25" s="102"/>
      <c r="J25" s="103"/>
      <c r="K25" s="829">
        <f t="shared" si="85"/>
        <v>0</v>
      </c>
      <c r="L25" s="101"/>
      <c r="M25" s="102"/>
      <c r="N25" s="102"/>
      <c r="O25" s="105"/>
      <c r="P25" s="127">
        <f t="shared" si="86"/>
        <v>0</v>
      </c>
      <c r="Q25" s="101"/>
      <c r="R25" s="102"/>
      <c r="S25" s="102"/>
      <c r="T25" s="105"/>
      <c r="U25" s="127">
        <f t="shared" si="87"/>
        <v>0</v>
      </c>
      <c r="V25" s="101"/>
      <c r="W25" s="102"/>
      <c r="X25" s="102"/>
      <c r="Y25" s="105"/>
      <c r="Z25" s="127">
        <f t="shared" si="88"/>
        <v>0</v>
      </c>
      <c r="AA25" s="101"/>
      <c r="AB25" s="102"/>
      <c r="AC25" s="102"/>
      <c r="AD25" s="105"/>
      <c r="AE25" s="127">
        <f t="shared" si="89"/>
        <v>0</v>
      </c>
      <c r="AF25" s="101"/>
      <c r="AG25" s="102"/>
      <c r="AH25" s="102"/>
      <c r="AI25" s="105"/>
      <c r="AJ25" s="127">
        <f t="shared" si="90"/>
        <v>0</v>
      </c>
      <c r="AK25" s="101"/>
      <c r="AL25" s="102"/>
      <c r="AM25" s="102"/>
      <c r="AN25" s="105"/>
      <c r="AO25" s="127">
        <f t="shared" si="91"/>
        <v>0</v>
      </c>
      <c r="AP25" s="101"/>
      <c r="AQ25" s="102"/>
      <c r="AR25" s="102"/>
      <c r="AS25" s="105"/>
      <c r="AT25" s="127">
        <f t="shared" si="92"/>
        <v>0</v>
      </c>
      <c r="AU25" s="101"/>
      <c r="AV25" s="102"/>
      <c r="AW25" s="102"/>
      <c r="AX25" s="105"/>
      <c r="AY25" s="127">
        <f t="shared" si="93"/>
        <v>0</v>
      </c>
      <c r="AZ25" s="101"/>
      <c r="BA25" s="102"/>
      <c r="BB25" s="102"/>
      <c r="BC25" s="105"/>
      <c r="BD25" s="127">
        <f t="shared" si="94"/>
        <v>0</v>
      </c>
      <c r="BE25" s="101"/>
      <c r="BF25" s="102"/>
      <c r="BG25" s="102"/>
      <c r="BH25" s="105"/>
      <c r="BI25" s="127">
        <f t="shared" si="95"/>
        <v>0</v>
      </c>
      <c r="BJ25" s="101"/>
      <c r="BK25" s="102"/>
      <c r="BL25" s="102"/>
      <c r="BM25" s="105"/>
      <c r="BN25" s="127">
        <f t="shared" si="96"/>
        <v>0</v>
      </c>
      <c r="BO25" s="101"/>
      <c r="BP25" s="102"/>
      <c r="BQ25" s="102"/>
      <c r="BR25" s="105"/>
      <c r="BS25" s="127">
        <f t="shared" si="97"/>
        <v>0</v>
      </c>
      <c r="BT25" s="101"/>
      <c r="BU25" s="102"/>
      <c r="BV25" s="102"/>
      <c r="BW25" s="105"/>
      <c r="BX25" s="127">
        <f t="shared" si="98"/>
        <v>0</v>
      </c>
      <c r="BY25" s="47"/>
      <c r="BZ25" s="949"/>
      <c r="CA25" s="944"/>
    </row>
    <row r="26" spans="2:79" x14ac:dyDescent="0.2">
      <c r="B26" s="97">
        <f t="shared" si="99"/>
        <v>14</v>
      </c>
      <c r="C26" s="98" t="s">
        <v>1042</v>
      </c>
      <c r="D26" s="99"/>
      <c r="E26" s="99" t="s">
        <v>16</v>
      </c>
      <c r="F26" s="100">
        <v>3</v>
      </c>
      <c r="G26" s="101"/>
      <c r="H26" s="102"/>
      <c r="I26" s="102"/>
      <c r="J26" s="103"/>
      <c r="K26" s="829">
        <f t="shared" si="85"/>
        <v>0</v>
      </c>
      <c r="L26" s="101"/>
      <c r="M26" s="102"/>
      <c r="N26" s="102"/>
      <c r="O26" s="105"/>
      <c r="P26" s="127">
        <f t="shared" si="86"/>
        <v>0</v>
      </c>
      <c r="Q26" s="101"/>
      <c r="R26" s="102"/>
      <c r="S26" s="102"/>
      <c r="T26" s="105"/>
      <c r="U26" s="127">
        <f t="shared" si="87"/>
        <v>0</v>
      </c>
      <c r="V26" s="101"/>
      <c r="W26" s="102"/>
      <c r="X26" s="102"/>
      <c r="Y26" s="105"/>
      <c r="Z26" s="127">
        <f t="shared" si="88"/>
        <v>0</v>
      </c>
      <c r="AA26" s="101"/>
      <c r="AB26" s="102"/>
      <c r="AC26" s="102"/>
      <c r="AD26" s="105"/>
      <c r="AE26" s="127">
        <f t="shared" si="89"/>
        <v>0</v>
      </c>
      <c r="AF26" s="101"/>
      <c r="AG26" s="102"/>
      <c r="AH26" s="102"/>
      <c r="AI26" s="105"/>
      <c r="AJ26" s="127">
        <f t="shared" si="90"/>
        <v>0</v>
      </c>
      <c r="AK26" s="101"/>
      <c r="AL26" s="102"/>
      <c r="AM26" s="102"/>
      <c r="AN26" s="105"/>
      <c r="AO26" s="127">
        <f t="shared" si="91"/>
        <v>0</v>
      </c>
      <c r="AP26" s="101"/>
      <c r="AQ26" s="102"/>
      <c r="AR26" s="102"/>
      <c r="AS26" s="105"/>
      <c r="AT26" s="127">
        <f t="shared" si="92"/>
        <v>0</v>
      </c>
      <c r="AU26" s="101"/>
      <c r="AV26" s="102"/>
      <c r="AW26" s="102"/>
      <c r="AX26" s="105"/>
      <c r="AY26" s="127">
        <f t="shared" si="93"/>
        <v>0</v>
      </c>
      <c r="AZ26" s="101"/>
      <c r="BA26" s="102"/>
      <c r="BB26" s="102"/>
      <c r="BC26" s="105"/>
      <c r="BD26" s="127">
        <f t="shared" si="94"/>
        <v>0</v>
      </c>
      <c r="BE26" s="101"/>
      <c r="BF26" s="102"/>
      <c r="BG26" s="102"/>
      <c r="BH26" s="105"/>
      <c r="BI26" s="127">
        <f t="shared" si="95"/>
        <v>0</v>
      </c>
      <c r="BJ26" s="101"/>
      <c r="BK26" s="102"/>
      <c r="BL26" s="102"/>
      <c r="BM26" s="105"/>
      <c r="BN26" s="127">
        <f t="shared" si="96"/>
        <v>0</v>
      </c>
      <c r="BO26" s="101"/>
      <c r="BP26" s="102"/>
      <c r="BQ26" s="102"/>
      <c r="BR26" s="105"/>
      <c r="BS26" s="127">
        <f t="shared" si="97"/>
        <v>0</v>
      </c>
      <c r="BT26" s="101"/>
      <c r="BU26" s="102"/>
      <c r="BV26" s="102"/>
      <c r="BW26" s="105"/>
      <c r="BX26" s="127">
        <f t="shared" si="98"/>
        <v>0</v>
      </c>
      <c r="BY26" s="47"/>
      <c r="BZ26" s="949"/>
      <c r="CA26" s="944"/>
    </row>
    <row r="27" spans="2:79" x14ac:dyDescent="0.2">
      <c r="B27" s="97">
        <f t="shared" si="99"/>
        <v>15</v>
      </c>
      <c r="C27" s="98" t="s">
        <v>1043</v>
      </c>
      <c r="D27" s="99"/>
      <c r="E27" s="99" t="s">
        <v>16</v>
      </c>
      <c r="F27" s="100">
        <v>3</v>
      </c>
      <c r="G27" s="101"/>
      <c r="H27" s="102"/>
      <c r="I27" s="102"/>
      <c r="J27" s="103"/>
      <c r="K27" s="829">
        <f t="shared" si="85"/>
        <v>0</v>
      </c>
      <c r="L27" s="101"/>
      <c r="M27" s="102"/>
      <c r="N27" s="102"/>
      <c r="O27" s="105"/>
      <c r="P27" s="127">
        <f t="shared" si="86"/>
        <v>0</v>
      </c>
      <c r="Q27" s="101"/>
      <c r="R27" s="102"/>
      <c r="S27" s="102"/>
      <c r="T27" s="105"/>
      <c r="U27" s="127">
        <f t="shared" si="87"/>
        <v>0</v>
      </c>
      <c r="V27" s="101"/>
      <c r="W27" s="102"/>
      <c r="X27" s="102"/>
      <c r="Y27" s="105"/>
      <c r="Z27" s="127">
        <f t="shared" si="88"/>
        <v>0</v>
      </c>
      <c r="AA27" s="101"/>
      <c r="AB27" s="102"/>
      <c r="AC27" s="102"/>
      <c r="AD27" s="105"/>
      <c r="AE27" s="127">
        <f t="shared" si="89"/>
        <v>0</v>
      </c>
      <c r="AF27" s="101"/>
      <c r="AG27" s="102"/>
      <c r="AH27" s="102"/>
      <c r="AI27" s="105"/>
      <c r="AJ27" s="127">
        <f t="shared" si="90"/>
        <v>0</v>
      </c>
      <c r="AK27" s="101"/>
      <c r="AL27" s="102"/>
      <c r="AM27" s="102"/>
      <c r="AN27" s="105"/>
      <c r="AO27" s="127">
        <f t="shared" si="91"/>
        <v>0</v>
      </c>
      <c r="AP27" s="101"/>
      <c r="AQ27" s="102"/>
      <c r="AR27" s="102"/>
      <c r="AS27" s="105"/>
      <c r="AT27" s="127">
        <f t="shared" si="92"/>
        <v>0</v>
      </c>
      <c r="AU27" s="101"/>
      <c r="AV27" s="102"/>
      <c r="AW27" s="102"/>
      <c r="AX27" s="105"/>
      <c r="AY27" s="127">
        <f t="shared" si="93"/>
        <v>0</v>
      </c>
      <c r="AZ27" s="101"/>
      <c r="BA27" s="102"/>
      <c r="BB27" s="102"/>
      <c r="BC27" s="105"/>
      <c r="BD27" s="127">
        <f t="shared" si="94"/>
        <v>0</v>
      </c>
      <c r="BE27" s="101"/>
      <c r="BF27" s="102"/>
      <c r="BG27" s="102"/>
      <c r="BH27" s="105"/>
      <c r="BI27" s="127">
        <f t="shared" si="95"/>
        <v>0</v>
      </c>
      <c r="BJ27" s="101"/>
      <c r="BK27" s="102"/>
      <c r="BL27" s="102"/>
      <c r="BM27" s="105"/>
      <c r="BN27" s="127">
        <f t="shared" si="96"/>
        <v>0</v>
      </c>
      <c r="BO27" s="101"/>
      <c r="BP27" s="102"/>
      <c r="BQ27" s="102"/>
      <c r="BR27" s="105"/>
      <c r="BS27" s="127">
        <f t="shared" si="97"/>
        <v>0</v>
      </c>
      <c r="BT27" s="101"/>
      <c r="BU27" s="102"/>
      <c r="BV27" s="102"/>
      <c r="BW27" s="105"/>
      <c r="BX27" s="127">
        <f t="shared" si="98"/>
        <v>0</v>
      </c>
      <c r="BY27" s="47"/>
      <c r="BZ27" s="950"/>
      <c r="CA27" s="951"/>
    </row>
    <row r="28" spans="2:79" x14ac:dyDescent="0.2">
      <c r="B28" s="97">
        <f t="shared" si="99"/>
        <v>16</v>
      </c>
      <c r="C28" s="98" t="s">
        <v>60</v>
      </c>
      <c r="D28" s="99"/>
      <c r="E28" s="99" t="s">
        <v>16</v>
      </c>
      <c r="F28" s="100">
        <v>3</v>
      </c>
      <c r="G28" s="101"/>
      <c r="H28" s="102"/>
      <c r="I28" s="102"/>
      <c r="J28" s="103"/>
      <c r="K28" s="829">
        <f t="shared" si="85"/>
        <v>0</v>
      </c>
      <c r="L28" s="101"/>
      <c r="M28" s="102"/>
      <c r="N28" s="102"/>
      <c r="O28" s="105"/>
      <c r="P28" s="127">
        <f t="shared" si="86"/>
        <v>0</v>
      </c>
      <c r="Q28" s="101"/>
      <c r="R28" s="102"/>
      <c r="S28" s="102"/>
      <c r="T28" s="105"/>
      <c r="U28" s="127">
        <f t="shared" si="87"/>
        <v>0</v>
      </c>
      <c r="V28" s="101"/>
      <c r="W28" s="102"/>
      <c r="X28" s="102"/>
      <c r="Y28" s="105"/>
      <c r="Z28" s="127">
        <f t="shared" si="88"/>
        <v>0</v>
      </c>
      <c r="AA28" s="101"/>
      <c r="AB28" s="102"/>
      <c r="AC28" s="102"/>
      <c r="AD28" s="105"/>
      <c r="AE28" s="127">
        <f t="shared" si="89"/>
        <v>0</v>
      </c>
      <c r="AF28" s="101"/>
      <c r="AG28" s="102"/>
      <c r="AH28" s="102"/>
      <c r="AI28" s="105"/>
      <c r="AJ28" s="127">
        <f t="shared" si="90"/>
        <v>0</v>
      </c>
      <c r="AK28" s="101"/>
      <c r="AL28" s="102"/>
      <c r="AM28" s="102"/>
      <c r="AN28" s="105"/>
      <c r="AO28" s="127">
        <f t="shared" si="91"/>
        <v>0</v>
      </c>
      <c r="AP28" s="101"/>
      <c r="AQ28" s="102"/>
      <c r="AR28" s="102"/>
      <c r="AS28" s="105"/>
      <c r="AT28" s="127">
        <f t="shared" si="92"/>
        <v>0</v>
      </c>
      <c r="AU28" s="101"/>
      <c r="AV28" s="102"/>
      <c r="AW28" s="102"/>
      <c r="AX28" s="105"/>
      <c r="AY28" s="127">
        <f t="shared" si="93"/>
        <v>0</v>
      </c>
      <c r="AZ28" s="101"/>
      <c r="BA28" s="102"/>
      <c r="BB28" s="102"/>
      <c r="BC28" s="105"/>
      <c r="BD28" s="127">
        <f t="shared" si="94"/>
        <v>0</v>
      </c>
      <c r="BE28" s="101"/>
      <c r="BF28" s="102"/>
      <c r="BG28" s="102"/>
      <c r="BH28" s="105"/>
      <c r="BI28" s="127">
        <f t="shared" si="95"/>
        <v>0</v>
      </c>
      <c r="BJ28" s="101"/>
      <c r="BK28" s="102"/>
      <c r="BL28" s="102"/>
      <c r="BM28" s="105"/>
      <c r="BN28" s="127">
        <f t="shared" si="96"/>
        <v>0</v>
      </c>
      <c r="BO28" s="101"/>
      <c r="BP28" s="102"/>
      <c r="BQ28" s="102"/>
      <c r="BR28" s="105"/>
      <c r="BS28" s="127">
        <f t="shared" si="97"/>
        <v>0</v>
      </c>
      <c r="BT28" s="101"/>
      <c r="BU28" s="102"/>
      <c r="BV28" s="102"/>
      <c r="BW28" s="105"/>
      <c r="BX28" s="127">
        <f t="shared" si="98"/>
        <v>0</v>
      </c>
      <c r="BY28" s="47"/>
      <c r="BZ28" s="950"/>
      <c r="CA28" s="951"/>
    </row>
    <row r="29" spans="2:79" x14ac:dyDescent="0.2">
      <c r="B29" s="97">
        <f t="shared" si="99"/>
        <v>17</v>
      </c>
      <c r="C29" s="98" t="s">
        <v>61</v>
      </c>
      <c r="D29" s="99"/>
      <c r="E29" s="99" t="s">
        <v>16</v>
      </c>
      <c r="F29" s="100">
        <v>3</v>
      </c>
      <c r="G29" s="128">
        <f>SUM(G24:G27)</f>
        <v>0</v>
      </c>
      <c r="H29" s="129">
        <f>SUM(H24:H27)</f>
        <v>0</v>
      </c>
      <c r="I29" s="129">
        <f>SUM(I24:I27)</f>
        <v>0</v>
      </c>
      <c r="J29" s="130">
        <f>SUM(J24:J27)</f>
        <v>0</v>
      </c>
      <c r="K29" s="829">
        <f t="shared" si="85"/>
        <v>0</v>
      </c>
      <c r="L29" s="128">
        <f>SUM(L24:L27)</f>
        <v>0</v>
      </c>
      <c r="M29" s="129">
        <f>SUM(M24:M27)</f>
        <v>0</v>
      </c>
      <c r="N29" s="129">
        <f>SUM(N24:N27)</f>
        <v>0</v>
      </c>
      <c r="O29" s="104">
        <f>SUM(O24:O27)</f>
        <v>0</v>
      </c>
      <c r="P29" s="127">
        <f t="shared" si="86"/>
        <v>0</v>
      </c>
      <c r="Q29" s="128">
        <f>SUM(Q24:Q27)</f>
        <v>0</v>
      </c>
      <c r="R29" s="129">
        <f>SUM(R24:R27)</f>
        <v>0</v>
      </c>
      <c r="S29" s="129">
        <f>SUM(S24:S27)</f>
        <v>0</v>
      </c>
      <c r="T29" s="104">
        <f>SUM(T24:T27)</f>
        <v>0</v>
      </c>
      <c r="U29" s="127">
        <f t="shared" si="87"/>
        <v>0</v>
      </c>
      <c r="V29" s="128">
        <f>SUM(V24:V27)</f>
        <v>0</v>
      </c>
      <c r="W29" s="129">
        <f>SUM(W24:W27)</f>
        <v>0</v>
      </c>
      <c r="X29" s="129">
        <f>SUM(X24:X27)</f>
        <v>0</v>
      </c>
      <c r="Y29" s="104">
        <f>SUM(Y24:Y27)</f>
        <v>0</v>
      </c>
      <c r="Z29" s="127">
        <f t="shared" si="88"/>
        <v>0</v>
      </c>
      <c r="AA29" s="128">
        <f>SUM(AA24:AA27)</f>
        <v>0</v>
      </c>
      <c r="AB29" s="129">
        <f>SUM(AB24:AB27)</f>
        <v>0</v>
      </c>
      <c r="AC29" s="129">
        <f>SUM(AC24:AC27)</f>
        <v>0</v>
      </c>
      <c r="AD29" s="104">
        <f>SUM(AD24:AD27)</f>
        <v>0</v>
      </c>
      <c r="AE29" s="127">
        <f t="shared" si="89"/>
        <v>0</v>
      </c>
      <c r="AF29" s="128">
        <f>SUM(AF24:AF27)</f>
        <v>0</v>
      </c>
      <c r="AG29" s="129">
        <f>SUM(AG24:AG27)</f>
        <v>0</v>
      </c>
      <c r="AH29" s="129">
        <f>SUM(AH24:AH27)</f>
        <v>0</v>
      </c>
      <c r="AI29" s="104">
        <f>SUM(AI24:AI27)</f>
        <v>0</v>
      </c>
      <c r="AJ29" s="127">
        <f t="shared" si="90"/>
        <v>0</v>
      </c>
      <c r="AK29" s="128">
        <f>SUM(AK24:AK27)</f>
        <v>0</v>
      </c>
      <c r="AL29" s="129">
        <f>SUM(AL24:AL27)</f>
        <v>0</v>
      </c>
      <c r="AM29" s="129">
        <f>SUM(AM24:AM27)</f>
        <v>0</v>
      </c>
      <c r="AN29" s="104">
        <f>SUM(AN24:AN27)</f>
        <v>0</v>
      </c>
      <c r="AO29" s="127">
        <f t="shared" si="91"/>
        <v>0</v>
      </c>
      <c r="AP29" s="128">
        <f>SUM(AP24:AP27)</f>
        <v>0</v>
      </c>
      <c r="AQ29" s="129">
        <f>SUM(AQ24:AQ27)</f>
        <v>0</v>
      </c>
      <c r="AR29" s="129">
        <f>SUM(AR24:AR27)</f>
        <v>0</v>
      </c>
      <c r="AS29" s="104">
        <f>SUM(AS24:AS27)</f>
        <v>0</v>
      </c>
      <c r="AT29" s="127">
        <f t="shared" si="92"/>
        <v>0</v>
      </c>
      <c r="AU29" s="128">
        <f>SUM(AU24:AU27)</f>
        <v>0</v>
      </c>
      <c r="AV29" s="129">
        <f>SUM(AV24:AV27)</f>
        <v>0</v>
      </c>
      <c r="AW29" s="129">
        <f>SUM(AW24:AW27)</f>
        <v>0</v>
      </c>
      <c r="AX29" s="104">
        <f>SUM(AX24:AX27)</f>
        <v>0</v>
      </c>
      <c r="AY29" s="127">
        <f t="shared" si="93"/>
        <v>0</v>
      </c>
      <c r="AZ29" s="128">
        <f>SUM(AZ24:AZ27)</f>
        <v>0</v>
      </c>
      <c r="BA29" s="129">
        <f>SUM(BA24:BA27)</f>
        <v>0</v>
      </c>
      <c r="BB29" s="129">
        <f>SUM(BB24:BB27)</f>
        <v>0</v>
      </c>
      <c r="BC29" s="104">
        <f>SUM(BC24:BC27)</f>
        <v>0</v>
      </c>
      <c r="BD29" s="127">
        <f t="shared" si="94"/>
        <v>0</v>
      </c>
      <c r="BE29" s="128">
        <f>SUM(BE24:BE27)</f>
        <v>0</v>
      </c>
      <c r="BF29" s="129">
        <f>SUM(BF24:BF27)</f>
        <v>0</v>
      </c>
      <c r="BG29" s="129">
        <f>SUM(BG24:BG27)</f>
        <v>0</v>
      </c>
      <c r="BH29" s="104">
        <f>SUM(BH24:BH27)</f>
        <v>0</v>
      </c>
      <c r="BI29" s="127">
        <f t="shared" si="95"/>
        <v>0</v>
      </c>
      <c r="BJ29" s="128">
        <f>SUM(BJ24:BJ27)</f>
        <v>0</v>
      </c>
      <c r="BK29" s="129">
        <f>SUM(BK24:BK27)</f>
        <v>0</v>
      </c>
      <c r="BL29" s="129">
        <f>SUM(BL24:BL27)</f>
        <v>0</v>
      </c>
      <c r="BM29" s="104">
        <f>SUM(BM24:BM27)</f>
        <v>0</v>
      </c>
      <c r="BN29" s="127">
        <f t="shared" si="96"/>
        <v>0</v>
      </c>
      <c r="BO29" s="128">
        <f>SUM(BO24:BO27)</f>
        <v>0</v>
      </c>
      <c r="BP29" s="129">
        <f>SUM(BP24:BP27)</f>
        <v>0</v>
      </c>
      <c r="BQ29" s="129">
        <f>SUM(BQ24:BQ27)</f>
        <v>0</v>
      </c>
      <c r="BR29" s="104">
        <f>SUM(BR24:BR27)</f>
        <v>0</v>
      </c>
      <c r="BS29" s="127">
        <f t="shared" si="97"/>
        <v>0</v>
      </c>
      <c r="BT29" s="128">
        <f>SUM(BT24:BT27)</f>
        <v>0</v>
      </c>
      <c r="BU29" s="129">
        <f>SUM(BU24:BU27)</f>
        <v>0</v>
      </c>
      <c r="BV29" s="129">
        <f>SUM(BV24:BV27)</f>
        <v>0</v>
      </c>
      <c r="BW29" s="104">
        <f>SUM(BW24:BW27)</f>
        <v>0</v>
      </c>
      <c r="BX29" s="127">
        <f t="shared" si="98"/>
        <v>0</v>
      </c>
      <c r="BY29" s="47"/>
      <c r="BZ29" s="955" t="s">
        <v>842</v>
      </c>
      <c r="CA29" s="956"/>
    </row>
    <row r="30" spans="2:79" x14ac:dyDescent="0.2">
      <c r="B30" s="97">
        <f t="shared" si="99"/>
        <v>18</v>
      </c>
      <c r="C30" s="98" t="s">
        <v>57</v>
      </c>
      <c r="D30" s="99"/>
      <c r="E30" s="99" t="s">
        <v>16</v>
      </c>
      <c r="F30" s="100">
        <v>3</v>
      </c>
      <c r="G30" s="101"/>
      <c r="H30" s="102"/>
      <c r="I30" s="102"/>
      <c r="J30" s="103"/>
      <c r="K30" s="829">
        <f t="shared" si="85"/>
        <v>0</v>
      </c>
      <c r="L30" s="101"/>
      <c r="M30" s="102"/>
      <c r="N30" s="102"/>
      <c r="O30" s="105"/>
      <c r="P30" s="127">
        <f t="shared" si="86"/>
        <v>0</v>
      </c>
      <c r="Q30" s="101"/>
      <c r="R30" s="102"/>
      <c r="S30" s="102"/>
      <c r="T30" s="105"/>
      <c r="U30" s="127">
        <f t="shared" si="87"/>
        <v>0</v>
      </c>
      <c r="V30" s="101"/>
      <c r="W30" s="102"/>
      <c r="X30" s="102"/>
      <c r="Y30" s="105"/>
      <c r="Z30" s="127">
        <f t="shared" si="88"/>
        <v>0</v>
      </c>
      <c r="AA30" s="101"/>
      <c r="AB30" s="102"/>
      <c r="AC30" s="102"/>
      <c r="AD30" s="105"/>
      <c r="AE30" s="127">
        <f t="shared" si="89"/>
        <v>0</v>
      </c>
      <c r="AF30" s="101"/>
      <c r="AG30" s="102"/>
      <c r="AH30" s="102"/>
      <c r="AI30" s="105"/>
      <c r="AJ30" s="127">
        <f t="shared" si="90"/>
        <v>0</v>
      </c>
      <c r="AK30" s="101"/>
      <c r="AL30" s="102"/>
      <c r="AM30" s="102"/>
      <c r="AN30" s="105"/>
      <c r="AO30" s="127">
        <f t="shared" si="91"/>
        <v>0</v>
      </c>
      <c r="AP30" s="101"/>
      <c r="AQ30" s="102"/>
      <c r="AR30" s="102"/>
      <c r="AS30" s="105"/>
      <c r="AT30" s="127">
        <f t="shared" si="92"/>
        <v>0</v>
      </c>
      <c r="AU30" s="101"/>
      <c r="AV30" s="102"/>
      <c r="AW30" s="102"/>
      <c r="AX30" s="105"/>
      <c r="AY30" s="127">
        <f t="shared" si="93"/>
        <v>0</v>
      </c>
      <c r="AZ30" s="101"/>
      <c r="BA30" s="102"/>
      <c r="BB30" s="102"/>
      <c r="BC30" s="105"/>
      <c r="BD30" s="127">
        <f t="shared" si="94"/>
        <v>0</v>
      </c>
      <c r="BE30" s="101"/>
      <c r="BF30" s="102"/>
      <c r="BG30" s="102"/>
      <c r="BH30" s="105"/>
      <c r="BI30" s="127">
        <f t="shared" si="95"/>
        <v>0</v>
      </c>
      <c r="BJ30" s="101"/>
      <c r="BK30" s="102"/>
      <c r="BL30" s="102"/>
      <c r="BM30" s="105"/>
      <c r="BN30" s="127">
        <f t="shared" si="96"/>
        <v>0</v>
      </c>
      <c r="BO30" s="101"/>
      <c r="BP30" s="102"/>
      <c r="BQ30" s="102"/>
      <c r="BR30" s="105"/>
      <c r="BS30" s="127">
        <f t="shared" si="97"/>
        <v>0</v>
      </c>
      <c r="BT30" s="101"/>
      <c r="BU30" s="102"/>
      <c r="BV30" s="102"/>
      <c r="BW30" s="105"/>
      <c r="BX30" s="127">
        <f t="shared" si="98"/>
        <v>0</v>
      </c>
      <c r="BY30" s="47"/>
      <c r="BZ30" s="949"/>
      <c r="CA30" s="944"/>
    </row>
    <row r="31" spans="2:79" x14ac:dyDescent="0.2">
      <c r="B31" s="97">
        <f t="shared" si="99"/>
        <v>19</v>
      </c>
      <c r="C31" s="98" t="s">
        <v>62</v>
      </c>
      <c r="D31" s="99"/>
      <c r="E31" s="99" t="s">
        <v>16</v>
      </c>
      <c r="F31" s="100">
        <v>3</v>
      </c>
      <c r="G31" s="128">
        <f>SUM(G29:G30)</f>
        <v>0</v>
      </c>
      <c r="H31" s="129">
        <f>SUM(H29:H30)</f>
        <v>0</v>
      </c>
      <c r="I31" s="129">
        <f>SUM(I29:I30)</f>
        <v>0</v>
      </c>
      <c r="J31" s="130">
        <f>SUM(J29:J30)</f>
        <v>0</v>
      </c>
      <c r="K31" s="829">
        <f t="shared" si="85"/>
        <v>0</v>
      </c>
      <c r="L31" s="128">
        <f>SUM(L29:L30)</f>
        <v>0</v>
      </c>
      <c r="M31" s="129">
        <f>SUM(M29:M30)</f>
        <v>0</v>
      </c>
      <c r="N31" s="129">
        <f>SUM(N29:N30)</f>
        <v>0</v>
      </c>
      <c r="O31" s="104">
        <f>SUM(O29:O30)</f>
        <v>0</v>
      </c>
      <c r="P31" s="127">
        <f t="shared" si="86"/>
        <v>0</v>
      </c>
      <c r="Q31" s="128">
        <f>SUM(Q29:Q30)</f>
        <v>0</v>
      </c>
      <c r="R31" s="129">
        <f>SUM(R29:R30)</f>
        <v>0</v>
      </c>
      <c r="S31" s="129">
        <f>SUM(S29:S30)</f>
        <v>0</v>
      </c>
      <c r="T31" s="104">
        <f>SUM(T29:T30)</f>
        <v>0</v>
      </c>
      <c r="U31" s="127">
        <f t="shared" si="87"/>
        <v>0</v>
      </c>
      <c r="V31" s="128">
        <f>SUM(V29:V30)</f>
        <v>0</v>
      </c>
      <c r="W31" s="129">
        <f>SUM(W29:W30)</f>
        <v>0</v>
      </c>
      <c r="X31" s="129">
        <f>SUM(X29:X30)</f>
        <v>0</v>
      </c>
      <c r="Y31" s="104">
        <f>SUM(Y29:Y30)</f>
        <v>0</v>
      </c>
      <c r="Z31" s="127">
        <f t="shared" si="88"/>
        <v>0</v>
      </c>
      <c r="AA31" s="128">
        <f>SUM(AA29:AA30)</f>
        <v>0</v>
      </c>
      <c r="AB31" s="129">
        <f>SUM(AB29:AB30)</f>
        <v>0</v>
      </c>
      <c r="AC31" s="129">
        <f>SUM(AC29:AC30)</f>
        <v>0</v>
      </c>
      <c r="AD31" s="104">
        <f>SUM(AD29:AD30)</f>
        <v>0</v>
      </c>
      <c r="AE31" s="127">
        <f t="shared" si="89"/>
        <v>0</v>
      </c>
      <c r="AF31" s="128">
        <f>SUM(AF29:AF30)</f>
        <v>0</v>
      </c>
      <c r="AG31" s="129">
        <f>SUM(AG29:AG30)</f>
        <v>0</v>
      </c>
      <c r="AH31" s="129">
        <f>SUM(AH29:AH30)</f>
        <v>0</v>
      </c>
      <c r="AI31" s="104">
        <f>SUM(AI29:AI30)</f>
        <v>0</v>
      </c>
      <c r="AJ31" s="127">
        <f t="shared" si="90"/>
        <v>0</v>
      </c>
      <c r="AK31" s="128">
        <f>SUM(AK29:AK30)</f>
        <v>0</v>
      </c>
      <c r="AL31" s="129">
        <f>SUM(AL29:AL30)</f>
        <v>0</v>
      </c>
      <c r="AM31" s="129">
        <f>SUM(AM29:AM30)</f>
        <v>0</v>
      </c>
      <c r="AN31" s="104">
        <f>SUM(AN29:AN30)</f>
        <v>0</v>
      </c>
      <c r="AO31" s="127">
        <f t="shared" si="91"/>
        <v>0</v>
      </c>
      <c r="AP31" s="128">
        <f>SUM(AP29:AP30)</f>
        <v>0</v>
      </c>
      <c r="AQ31" s="129">
        <f>SUM(AQ29:AQ30)</f>
        <v>0</v>
      </c>
      <c r="AR31" s="129">
        <f>SUM(AR29:AR30)</f>
        <v>0</v>
      </c>
      <c r="AS31" s="104">
        <f>SUM(AS29:AS30)</f>
        <v>0</v>
      </c>
      <c r="AT31" s="127">
        <f t="shared" si="92"/>
        <v>0</v>
      </c>
      <c r="AU31" s="128">
        <f>SUM(AU29:AU30)</f>
        <v>0</v>
      </c>
      <c r="AV31" s="129">
        <f>SUM(AV29:AV30)</f>
        <v>0</v>
      </c>
      <c r="AW31" s="129">
        <f>SUM(AW29:AW30)</f>
        <v>0</v>
      </c>
      <c r="AX31" s="104">
        <f>SUM(AX29:AX30)</f>
        <v>0</v>
      </c>
      <c r="AY31" s="127">
        <f t="shared" si="93"/>
        <v>0</v>
      </c>
      <c r="AZ31" s="128">
        <f>SUM(AZ29:AZ30)</f>
        <v>0</v>
      </c>
      <c r="BA31" s="129">
        <f>SUM(BA29:BA30)</f>
        <v>0</v>
      </c>
      <c r="BB31" s="129">
        <f>SUM(BB29:BB30)</f>
        <v>0</v>
      </c>
      <c r="BC31" s="104">
        <f>SUM(BC29:BC30)</f>
        <v>0</v>
      </c>
      <c r="BD31" s="127">
        <f t="shared" si="94"/>
        <v>0</v>
      </c>
      <c r="BE31" s="128">
        <f>SUM(BE29:BE30)</f>
        <v>0</v>
      </c>
      <c r="BF31" s="129">
        <f>SUM(BF29:BF30)</f>
        <v>0</v>
      </c>
      <c r="BG31" s="129">
        <f>SUM(BG29:BG30)</f>
        <v>0</v>
      </c>
      <c r="BH31" s="104">
        <f>SUM(BH29:BH30)</f>
        <v>0</v>
      </c>
      <c r="BI31" s="127">
        <f t="shared" si="95"/>
        <v>0</v>
      </c>
      <c r="BJ31" s="128">
        <f>SUM(BJ29:BJ30)</f>
        <v>0</v>
      </c>
      <c r="BK31" s="129">
        <f>SUM(BK29:BK30)</f>
        <v>0</v>
      </c>
      <c r="BL31" s="129">
        <f>SUM(BL29:BL30)</f>
        <v>0</v>
      </c>
      <c r="BM31" s="104">
        <f>SUM(BM29:BM30)</f>
        <v>0</v>
      </c>
      <c r="BN31" s="127">
        <f t="shared" si="96"/>
        <v>0</v>
      </c>
      <c r="BO31" s="128">
        <f>SUM(BO29:BO30)</f>
        <v>0</v>
      </c>
      <c r="BP31" s="129">
        <f>SUM(BP29:BP30)</f>
        <v>0</v>
      </c>
      <c r="BQ31" s="129">
        <f>SUM(BQ29:BQ30)</f>
        <v>0</v>
      </c>
      <c r="BR31" s="104">
        <f>SUM(BR29:BR30)</f>
        <v>0</v>
      </c>
      <c r="BS31" s="127">
        <f t="shared" si="97"/>
        <v>0</v>
      </c>
      <c r="BT31" s="128">
        <f>SUM(BT29:BT30)</f>
        <v>0</v>
      </c>
      <c r="BU31" s="129">
        <f>SUM(BU29:BU30)</f>
        <v>0</v>
      </c>
      <c r="BV31" s="129">
        <f>SUM(BV29:BV30)</f>
        <v>0</v>
      </c>
      <c r="BW31" s="104">
        <f>SUM(BW29:BW30)</f>
        <v>0</v>
      </c>
      <c r="BX31" s="127">
        <f t="shared" si="98"/>
        <v>0</v>
      </c>
      <c r="BY31" s="47"/>
      <c r="BZ31" s="955" t="s">
        <v>843</v>
      </c>
      <c r="CA31" s="956"/>
    </row>
    <row r="32" spans="2:79" x14ac:dyDescent="0.2">
      <c r="B32" s="97">
        <f t="shared" si="99"/>
        <v>20</v>
      </c>
      <c r="C32" s="98" t="s">
        <v>1256</v>
      </c>
      <c r="D32" s="99"/>
      <c r="E32" s="99" t="s">
        <v>16</v>
      </c>
      <c r="F32" s="100">
        <v>3</v>
      </c>
      <c r="G32" s="101"/>
      <c r="H32" s="102"/>
      <c r="I32" s="102"/>
      <c r="J32" s="103"/>
      <c r="K32" s="829">
        <f t="shared" si="85"/>
        <v>0</v>
      </c>
      <c r="L32" s="101"/>
      <c r="M32" s="102"/>
      <c r="N32" s="102"/>
      <c r="O32" s="105"/>
      <c r="P32" s="127">
        <f t="shared" si="86"/>
        <v>0</v>
      </c>
      <c r="Q32" s="101"/>
      <c r="R32" s="102"/>
      <c r="S32" s="102"/>
      <c r="T32" s="105"/>
      <c r="U32" s="127">
        <f t="shared" si="87"/>
        <v>0</v>
      </c>
      <c r="V32" s="101"/>
      <c r="W32" s="102"/>
      <c r="X32" s="102"/>
      <c r="Y32" s="105"/>
      <c r="Z32" s="127">
        <f t="shared" si="88"/>
        <v>0</v>
      </c>
      <c r="AA32" s="101"/>
      <c r="AB32" s="102"/>
      <c r="AC32" s="102"/>
      <c r="AD32" s="105"/>
      <c r="AE32" s="127">
        <f t="shared" si="89"/>
        <v>0</v>
      </c>
      <c r="AF32" s="101"/>
      <c r="AG32" s="102"/>
      <c r="AH32" s="102"/>
      <c r="AI32" s="105"/>
      <c r="AJ32" s="127">
        <f t="shared" si="90"/>
        <v>0</v>
      </c>
      <c r="AK32" s="101"/>
      <c r="AL32" s="102"/>
      <c r="AM32" s="102"/>
      <c r="AN32" s="105"/>
      <c r="AO32" s="127">
        <f t="shared" si="91"/>
        <v>0</v>
      </c>
      <c r="AP32" s="101"/>
      <c r="AQ32" s="102"/>
      <c r="AR32" s="102"/>
      <c r="AS32" s="105"/>
      <c r="AT32" s="127">
        <f t="shared" si="92"/>
        <v>0</v>
      </c>
      <c r="AU32" s="101"/>
      <c r="AV32" s="102"/>
      <c r="AW32" s="102"/>
      <c r="AX32" s="105"/>
      <c r="AY32" s="127">
        <f t="shared" si="93"/>
        <v>0</v>
      </c>
      <c r="AZ32" s="101"/>
      <c r="BA32" s="102"/>
      <c r="BB32" s="102"/>
      <c r="BC32" s="105"/>
      <c r="BD32" s="127">
        <f t="shared" si="94"/>
        <v>0</v>
      </c>
      <c r="BE32" s="101"/>
      <c r="BF32" s="102"/>
      <c r="BG32" s="102"/>
      <c r="BH32" s="105"/>
      <c r="BI32" s="127">
        <f t="shared" si="95"/>
        <v>0</v>
      </c>
      <c r="BJ32" s="101"/>
      <c r="BK32" s="102"/>
      <c r="BL32" s="102"/>
      <c r="BM32" s="105"/>
      <c r="BN32" s="127">
        <f t="shared" si="96"/>
        <v>0</v>
      </c>
      <c r="BO32" s="101"/>
      <c r="BP32" s="102"/>
      <c r="BQ32" s="102"/>
      <c r="BR32" s="105"/>
      <c r="BS32" s="127">
        <f t="shared" si="97"/>
        <v>0</v>
      </c>
      <c r="BT32" s="101"/>
      <c r="BU32" s="102"/>
      <c r="BV32" s="102"/>
      <c r="BW32" s="105"/>
      <c r="BX32" s="127">
        <f t="shared" si="98"/>
        <v>0</v>
      </c>
      <c r="BY32" s="47"/>
      <c r="BZ32" s="950"/>
      <c r="CA32" s="951"/>
    </row>
    <row r="33" spans="2:79" ht="15" thickBot="1" x14ac:dyDescent="0.25">
      <c r="B33" s="115">
        <f t="shared" si="99"/>
        <v>21</v>
      </c>
      <c r="C33" s="116" t="s">
        <v>63</v>
      </c>
      <c r="D33" s="117"/>
      <c r="E33" s="117" t="s">
        <v>16</v>
      </c>
      <c r="F33" s="118">
        <v>3</v>
      </c>
      <c r="G33" s="119">
        <f>G21+G31-G32</f>
        <v>0</v>
      </c>
      <c r="H33" s="121">
        <f>H21+H31-H32</f>
        <v>0</v>
      </c>
      <c r="I33" s="121">
        <f>I21+I31-I32</f>
        <v>0</v>
      </c>
      <c r="J33" s="122">
        <f>J21+J31-J32</f>
        <v>0</v>
      </c>
      <c r="K33" s="830">
        <f t="shared" si="85"/>
        <v>0</v>
      </c>
      <c r="L33" s="119">
        <f>L21+L31-L32</f>
        <v>0</v>
      </c>
      <c r="M33" s="121">
        <f>M21+M31-M32</f>
        <v>0</v>
      </c>
      <c r="N33" s="121">
        <f>N21+N31-N32</f>
        <v>0</v>
      </c>
      <c r="O33" s="123">
        <f>O21+O31-O32</f>
        <v>0</v>
      </c>
      <c r="P33" s="131">
        <f t="shared" si="86"/>
        <v>0</v>
      </c>
      <c r="Q33" s="119">
        <f>Q21+Q31-Q32</f>
        <v>0</v>
      </c>
      <c r="R33" s="121">
        <f>R21+R31-R32</f>
        <v>0</v>
      </c>
      <c r="S33" s="121">
        <f>S21+S31-S32</f>
        <v>0</v>
      </c>
      <c r="T33" s="123">
        <f>T21+T31-T32</f>
        <v>0</v>
      </c>
      <c r="U33" s="131">
        <f t="shared" si="87"/>
        <v>0</v>
      </c>
      <c r="V33" s="119">
        <f>V21+V31-V32</f>
        <v>0</v>
      </c>
      <c r="W33" s="121">
        <f>W21+W31-W32</f>
        <v>0</v>
      </c>
      <c r="X33" s="121">
        <f>X21+X31-X32</f>
        <v>0</v>
      </c>
      <c r="Y33" s="123">
        <f>Y21+Y31-Y32</f>
        <v>0</v>
      </c>
      <c r="Z33" s="131">
        <f t="shared" si="88"/>
        <v>0</v>
      </c>
      <c r="AA33" s="119">
        <f>AA21+AA31-AA32</f>
        <v>0</v>
      </c>
      <c r="AB33" s="121">
        <f>AB21+AB31-AB32</f>
        <v>0</v>
      </c>
      <c r="AC33" s="121">
        <f>AC21+AC31-AC32</f>
        <v>0</v>
      </c>
      <c r="AD33" s="123">
        <f>AD21+AD31-AD32</f>
        <v>0</v>
      </c>
      <c r="AE33" s="131">
        <f t="shared" si="89"/>
        <v>0</v>
      </c>
      <c r="AF33" s="119">
        <f>AF21+AF31-AF32</f>
        <v>0</v>
      </c>
      <c r="AG33" s="121">
        <f>AG21+AG31-AG32</f>
        <v>0</v>
      </c>
      <c r="AH33" s="121">
        <f>AH21+AH31-AH32</f>
        <v>0</v>
      </c>
      <c r="AI33" s="123">
        <f>AI21+AI31-AI32</f>
        <v>0</v>
      </c>
      <c r="AJ33" s="131">
        <f t="shared" si="90"/>
        <v>0</v>
      </c>
      <c r="AK33" s="119">
        <f>AK21+AK31-AK32</f>
        <v>0</v>
      </c>
      <c r="AL33" s="121">
        <f>AL21+AL31-AL32</f>
        <v>0</v>
      </c>
      <c r="AM33" s="121">
        <f>AM21+AM31-AM32</f>
        <v>0</v>
      </c>
      <c r="AN33" s="123">
        <f>AN21+AN31-AN32</f>
        <v>0</v>
      </c>
      <c r="AO33" s="131">
        <f t="shared" si="91"/>
        <v>0</v>
      </c>
      <c r="AP33" s="119">
        <f>AP21+AP31-AP32</f>
        <v>0</v>
      </c>
      <c r="AQ33" s="121">
        <f>AQ21+AQ31-AQ32</f>
        <v>0</v>
      </c>
      <c r="AR33" s="121">
        <f>AR21+AR31-AR32</f>
        <v>0</v>
      </c>
      <c r="AS33" s="123">
        <f>AS21+AS31-AS32</f>
        <v>0</v>
      </c>
      <c r="AT33" s="131">
        <f t="shared" si="92"/>
        <v>0</v>
      </c>
      <c r="AU33" s="119">
        <f>AU21+AU31-AU32</f>
        <v>0</v>
      </c>
      <c r="AV33" s="121">
        <f>AV21+AV31-AV32</f>
        <v>0</v>
      </c>
      <c r="AW33" s="121">
        <f>AW21+AW31-AW32</f>
        <v>0</v>
      </c>
      <c r="AX33" s="123">
        <f>AX21+AX31-AX32</f>
        <v>0</v>
      </c>
      <c r="AY33" s="131">
        <f t="shared" si="93"/>
        <v>0</v>
      </c>
      <c r="AZ33" s="119">
        <f>AZ21+AZ31-AZ32</f>
        <v>0</v>
      </c>
      <c r="BA33" s="121">
        <f>BA21+BA31-BA32</f>
        <v>0</v>
      </c>
      <c r="BB33" s="121">
        <f>BB21+BB31-BB32</f>
        <v>0</v>
      </c>
      <c r="BC33" s="123">
        <f>BC21+BC31-BC32</f>
        <v>0</v>
      </c>
      <c r="BD33" s="131">
        <f t="shared" si="94"/>
        <v>0</v>
      </c>
      <c r="BE33" s="119">
        <f>BE21+BE31-BE32</f>
        <v>0</v>
      </c>
      <c r="BF33" s="121">
        <f>BF21+BF31-BF32</f>
        <v>0</v>
      </c>
      <c r="BG33" s="121">
        <f>BG21+BG31-BG32</f>
        <v>0</v>
      </c>
      <c r="BH33" s="123">
        <f>BH21+BH31-BH32</f>
        <v>0</v>
      </c>
      <c r="BI33" s="131">
        <f t="shared" si="95"/>
        <v>0</v>
      </c>
      <c r="BJ33" s="119">
        <f>BJ21+BJ31-BJ32</f>
        <v>0</v>
      </c>
      <c r="BK33" s="121">
        <f>BK21+BK31-BK32</f>
        <v>0</v>
      </c>
      <c r="BL33" s="121">
        <f>BL21+BL31-BL32</f>
        <v>0</v>
      </c>
      <c r="BM33" s="123">
        <f>BM21+BM31-BM32</f>
        <v>0</v>
      </c>
      <c r="BN33" s="131">
        <f t="shared" si="96"/>
        <v>0</v>
      </c>
      <c r="BO33" s="119">
        <f>BO21+BO31-BO32</f>
        <v>0</v>
      </c>
      <c r="BP33" s="121">
        <f>BP21+BP31-BP32</f>
        <v>0</v>
      </c>
      <c r="BQ33" s="121">
        <f>BQ21+BQ31-BQ32</f>
        <v>0</v>
      </c>
      <c r="BR33" s="123">
        <f>BR21+BR31-BR32</f>
        <v>0</v>
      </c>
      <c r="BS33" s="131">
        <f t="shared" si="97"/>
        <v>0</v>
      </c>
      <c r="BT33" s="119">
        <f>BT21+BT31-BT32</f>
        <v>0</v>
      </c>
      <c r="BU33" s="121">
        <f>BU21+BU31-BU32</f>
        <v>0</v>
      </c>
      <c r="BV33" s="121">
        <f>BV21+BV31-BV32</f>
        <v>0</v>
      </c>
      <c r="BW33" s="123">
        <f>BW21+BW31-BW32</f>
        <v>0</v>
      </c>
      <c r="BX33" s="131">
        <f t="shared" si="98"/>
        <v>0</v>
      </c>
      <c r="BY33" s="47"/>
      <c r="BZ33" s="957" t="s">
        <v>844</v>
      </c>
      <c r="CA33" s="958"/>
    </row>
    <row r="34" spans="2:79" ht="15" thickBot="1" x14ac:dyDescent="0.25">
      <c r="B34" s="47"/>
      <c r="C34" s="47"/>
      <c r="D34" s="88"/>
      <c r="E34" s="88"/>
      <c r="F34" s="88"/>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2"/>
      <c r="BS34" s="582"/>
      <c r="BT34" s="582"/>
      <c r="BU34" s="582"/>
      <c r="BV34" s="582"/>
      <c r="BW34" s="582"/>
      <c r="BX34" s="582"/>
      <c r="BY34" s="580"/>
      <c r="BZ34" s="677"/>
      <c r="CA34" s="677"/>
    </row>
    <row r="35" spans="2:79" ht="15" thickBot="1" x14ac:dyDescent="0.25">
      <c r="B35" s="86" t="s">
        <v>18</v>
      </c>
      <c r="C35" s="87" t="s">
        <v>64</v>
      </c>
      <c r="D35" s="88"/>
      <c r="E35" s="594"/>
      <c r="F35" s="594"/>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0"/>
      <c r="AZ35" s="580"/>
      <c r="BA35" s="580"/>
      <c r="BB35" s="580"/>
      <c r="BC35" s="580"/>
      <c r="BD35" s="580"/>
      <c r="BE35" s="580"/>
      <c r="BF35" s="580"/>
      <c r="BG35" s="580"/>
      <c r="BH35" s="580"/>
      <c r="BI35" s="580"/>
      <c r="BJ35" s="580"/>
      <c r="BK35" s="580"/>
      <c r="BL35" s="580"/>
      <c r="BM35" s="580"/>
      <c r="BN35" s="580"/>
      <c r="BO35" s="580"/>
      <c r="BP35" s="580"/>
      <c r="BQ35" s="580"/>
      <c r="BR35" s="580"/>
      <c r="BS35" s="580"/>
      <c r="BT35" s="580"/>
      <c r="BU35" s="580"/>
      <c r="BV35" s="580"/>
      <c r="BW35" s="580"/>
      <c r="BX35" s="580"/>
      <c r="BY35" s="580"/>
      <c r="BZ35" s="954"/>
      <c r="CA35" s="954"/>
    </row>
    <row r="36" spans="2:79" x14ac:dyDescent="0.2">
      <c r="B36" s="89">
        <f>+B33+1</f>
        <v>22</v>
      </c>
      <c r="C36" s="90" t="s">
        <v>65</v>
      </c>
      <c r="D36" s="91"/>
      <c r="E36" s="91" t="s">
        <v>16</v>
      </c>
      <c r="F36" s="92">
        <v>3</v>
      </c>
      <c r="G36" s="93"/>
      <c r="H36" s="94"/>
      <c r="I36" s="94"/>
      <c r="J36" s="125"/>
      <c r="K36" s="828">
        <f>SUM(G36:J36)</f>
        <v>0</v>
      </c>
      <c r="L36" s="93"/>
      <c r="M36" s="94"/>
      <c r="N36" s="94"/>
      <c r="O36" s="95"/>
      <c r="P36" s="126">
        <f>SUM(L36:O36)</f>
        <v>0</v>
      </c>
      <c r="Q36" s="93"/>
      <c r="R36" s="94"/>
      <c r="S36" s="94"/>
      <c r="T36" s="95"/>
      <c r="U36" s="126">
        <f>SUM(Q36:T36)</f>
        <v>0</v>
      </c>
      <c r="V36" s="93"/>
      <c r="W36" s="94"/>
      <c r="X36" s="94"/>
      <c r="Y36" s="95"/>
      <c r="Z36" s="126">
        <f>SUM(V36:Y36)</f>
        <v>0</v>
      </c>
      <c r="AA36" s="93"/>
      <c r="AB36" s="94"/>
      <c r="AC36" s="94"/>
      <c r="AD36" s="95"/>
      <c r="AE36" s="126">
        <f>SUM(AA36:AD36)</f>
        <v>0</v>
      </c>
      <c r="AF36" s="93"/>
      <c r="AG36" s="94"/>
      <c r="AH36" s="94"/>
      <c r="AI36" s="95"/>
      <c r="AJ36" s="126">
        <f>SUM(AF36:AI36)</f>
        <v>0</v>
      </c>
      <c r="AK36" s="93"/>
      <c r="AL36" s="94"/>
      <c r="AM36" s="94"/>
      <c r="AN36" s="95"/>
      <c r="AO36" s="126">
        <f>SUM(AK36:AN36)</f>
        <v>0</v>
      </c>
      <c r="AP36" s="93"/>
      <c r="AQ36" s="94"/>
      <c r="AR36" s="94"/>
      <c r="AS36" s="95"/>
      <c r="AT36" s="126">
        <f>SUM(AP36:AS36)</f>
        <v>0</v>
      </c>
      <c r="AU36" s="93"/>
      <c r="AV36" s="94"/>
      <c r="AW36" s="94"/>
      <c r="AX36" s="95"/>
      <c r="AY36" s="126">
        <f>SUM(AU36:AX36)</f>
        <v>0</v>
      </c>
      <c r="AZ36" s="93"/>
      <c r="BA36" s="94"/>
      <c r="BB36" s="94"/>
      <c r="BC36" s="95"/>
      <c r="BD36" s="126">
        <f>SUM(AZ36:BC36)</f>
        <v>0</v>
      </c>
      <c r="BE36" s="93"/>
      <c r="BF36" s="94"/>
      <c r="BG36" s="94"/>
      <c r="BH36" s="95"/>
      <c r="BI36" s="126">
        <f>SUM(BE36:BH36)</f>
        <v>0</v>
      </c>
      <c r="BJ36" s="93"/>
      <c r="BK36" s="94"/>
      <c r="BL36" s="94"/>
      <c r="BM36" s="95"/>
      <c r="BN36" s="126">
        <f>SUM(BJ36:BM36)</f>
        <v>0</v>
      </c>
      <c r="BO36" s="93"/>
      <c r="BP36" s="94"/>
      <c r="BQ36" s="94"/>
      <c r="BR36" s="95"/>
      <c r="BS36" s="126">
        <f>SUM(BO36:BR36)</f>
        <v>0</v>
      </c>
      <c r="BT36" s="93"/>
      <c r="BU36" s="94"/>
      <c r="BV36" s="94"/>
      <c r="BW36" s="95"/>
      <c r="BX36" s="126">
        <f>SUM(BT36:BW36)</f>
        <v>0</v>
      </c>
      <c r="BY36" s="47"/>
      <c r="BZ36" s="947"/>
      <c r="CA36" s="948"/>
    </row>
    <row r="37" spans="2:79" x14ac:dyDescent="0.2">
      <c r="B37" s="97">
        <f>+B36+1</f>
        <v>23</v>
      </c>
      <c r="C37" s="98" t="s">
        <v>66</v>
      </c>
      <c r="D37" s="99"/>
      <c r="E37" s="99" t="s">
        <v>16</v>
      </c>
      <c r="F37" s="100">
        <v>3</v>
      </c>
      <c r="G37" s="101"/>
      <c r="H37" s="102"/>
      <c r="I37" s="102"/>
      <c r="J37" s="103"/>
      <c r="K37" s="829">
        <f>SUM(G37:J37)</f>
        <v>0</v>
      </c>
      <c r="L37" s="101"/>
      <c r="M37" s="102"/>
      <c r="N37" s="102"/>
      <c r="O37" s="105"/>
      <c r="P37" s="127">
        <f>SUM(L37:O37)</f>
        <v>0</v>
      </c>
      <c r="Q37" s="101"/>
      <c r="R37" s="102"/>
      <c r="S37" s="102"/>
      <c r="T37" s="105"/>
      <c r="U37" s="127">
        <f>SUM(Q37:T37)</f>
        <v>0</v>
      </c>
      <c r="V37" s="101"/>
      <c r="W37" s="102"/>
      <c r="X37" s="102"/>
      <c r="Y37" s="105"/>
      <c r="Z37" s="127">
        <f>SUM(V37:Y37)</f>
        <v>0</v>
      </c>
      <c r="AA37" s="101"/>
      <c r="AB37" s="102"/>
      <c r="AC37" s="102"/>
      <c r="AD37" s="105"/>
      <c r="AE37" s="127">
        <f>SUM(AA37:AD37)</f>
        <v>0</v>
      </c>
      <c r="AF37" s="101"/>
      <c r="AG37" s="102"/>
      <c r="AH37" s="102"/>
      <c r="AI37" s="105"/>
      <c r="AJ37" s="127">
        <f>SUM(AF37:AI37)</f>
        <v>0</v>
      </c>
      <c r="AK37" s="101"/>
      <c r="AL37" s="102"/>
      <c r="AM37" s="102"/>
      <c r="AN37" s="105"/>
      <c r="AO37" s="127">
        <f>SUM(AK37:AN37)</f>
        <v>0</v>
      </c>
      <c r="AP37" s="101"/>
      <c r="AQ37" s="102"/>
      <c r="AR37" s="102"/>
      <c r="AS37" s="105"/>
      <c r="AT37" s="127">
        <f>SUM(AP37:AS37)</f>
        <v>0</v>
      </c>
      <c r="AU37" s="101"/>
      <c r="AV37" s="102"/>
      <c r="AW37" s="102"/>
      <c r="AX37" s="105"/>
      <c r="AY37" s="127">
        <f>SUM(AU37:AX37)</f>
        <v>0</v>
      </c>
      <c r="AZ37" s="101"/>
      <c r="BA37" s="102"/>
      <c r="BB37" s="102"/>
      <c r="BC37" s="105"/>
      <c r="BD37" s="127">
        <f>SUM(AZ37:BC37)</f>
        <v>0</v>
      </c>
      <c r="BE37" s="101"/>
      <c r="BF37" s="102"/>
      <c r="BG37" s="102"/>
      <c r="BH37" s="105"/>
      <c r="BI37" s="127">
        <f>SUM(BE37:BH37)</f>
        <v>0</v>
      </c>
      <c r="BJ37" s="101"/>
      <c r="BK37" s="102"/>
      <c r="BL37" s="102"/>
      <c r="BM37" s="105"/>
      <c r="BN37" s="127">
        <f>SUM(BJ37:BM37)</f>
        <v>0</v>
      </c>
      <c r="BO37" s="101"/>
      <c r="BP37" s="102"/>
      <c r="BQ37" s="102"/>
      <c r="BR37" s="105"/>
      <c r="BS37" s="127">
        <f>SUM(BO37:BR37)</f>
        <v>0</v>
      </c>
      <c r="BT37" s="101"/>
      <c r="BU37" s="102"/>
      <c r="BV37" s="102"/>
      <c r="BW37" s="105"/>
      <c r="BX37" s="127">
        <f>SUM(BT37:BW37)</f>
        <v>0</v>
      </c>
      <c r="BY37" s="47"/>
      <c r="BZ37" s="949"/>
      <c r="CA37" s="944"/>
    </row>
    <row r="38" spans="2:79" ht="15" thickBot="1" x14ac:dyDescent="0.25">
      <c r="B38" s="115">
        <f>+B37+1</f>
        <v>24</v>
      </c>
      <c r="C38" s="116" t="s">
        <v>67</v>
      </c>
      <c r="D38" s="117"/>
      <c r="E38" s="117" t="s">
        <v>16</v>
      </c>
      <c r="F38" s="118">
        <v>3</v>
      </c>
      <c r="G38" s="119">
        <f>G33+G36+G37</f>
        <v>0</v>
      </c>
      <c r="H38" s="121">
        <f>H33+H36+H37</f>
        <v>0</v>
      </c>
      <c r="I38" s="121">
        <f>I33+I36+I37</f>
        <v>0</v>
      </c>
      <c r="J38" s="122">
        <f>J33+J36+J37</f>
        <v>0</v>
      </c>
      <c r="K38" s="830">
        <f>SUM(G38:J38)</f>
        <v>0</v>
      </c>
      <c r="L38" s="119">
        <f>L33+L36+L37</f>
        <v>0</v>
      </c>
      <c r="M38" s="121">
        <f>M33+M36+M37</f>
        <v>0</v>
      </c>
      <c r="N38" s="121">
        <f>N33+N36+N37</f>
        <v>0</v>
      </c>
      <c r="O38" s="123">
        <f>O33+O36+O37</f>
        <v>0</v>
      </c>
      <c r="P38" s="131">
        <f>SUM(L38:O38)</f>
        <v>0</v>
      </c>
      <c r="Q38" s="119">
        <f>Q33+Q36+Q37</f>
        <v>0</v>
      </c>
      <c r="R38" s="121">
        <f>R33+R36+R37</f>
        <v>0</v>
      </c>
      <c r="S38" s="121">
        <f>S33+S36+S37</f>
        <v>0</v>
      </c>
      <c r="T38" s="123">
        <f>T33+T36+T37</f>
        <v>0</v>
      </c>
      <c r="U38" s="131">
        <f>SUM(Q38:T38)</f>
        <v>0</v>
      </c>
      <c r="V38" s="119">
        <f>V33+V36+V37</f>
        <v>0</v>
      </c>
      <c r="W38" s="121">
        <f>W33+W36+W37</f>
        <v>0</v>
      </c>
      <c r="X38" s="121">
        <f>X33+X36+X37</f>
        <v>0</v>
      </c>
      <c r="Y38" s="123">
        <f>Y33+Y36+Y37</f>
        <v>0</v>
      </c>
      <c r="Z38" s="131">
        <f>SUM(V38:Y38)</f>
        <v>0</v>
      </c>
      <c r="AA38" s="119">
        <f>AA33+AA36+AA37</f>
        <v>0</v>
      </c>
      <c r="AB38" s="121">
        <f>AB33+AB36+AB37</f>
        <v>0</v>
      </c>
      <c r="AC38" s="121">
        <f>AC33+AC36+AC37</f>
        <v>0</v>
      </c>
      <c r="AD38" s="123">
        <f>AD33+AD36+AD37</f>
        <v>0</v>
      </c>
      <c r="AE38" s="131">
        <f>SUM(AA38:AD38)</f>
        <v>0</v>
      </c>
      <c r="AF38" s="119">
        <f>AF33+AF36+AF37</f>
        <v>0</v>
      </c>
      <c r="AG38" s="121">
        <f>AG33+AG36+AG37</f>
        <v>0</v>
      </c>
      <c r="AH38" s="121">
        <f>AH33+AH36+AH37</f>
        <v>0</v>
      </c>
      <c r="AI38" s="123">
        <f>AI33+AI36+AI37</f>
        <v>0</v>
      </c>
      <c r="AJ38" s="131">
        <f>SUM(AF38:AI38)</f>
        <v>0</v>
      </c>
      <c r="AK38" s="119">
        <f>AK33+AK36+AK37</f>
        <v>0</v>
      </c>
      <c r="AL38" s="121">
        <f>AL33+AL36+AL37</f>
        <v>0</v>
      </c>
      <c r="AM38" s="121">
        <f>AM33+AM36+AM37</f>
        <v>0</v>
      </c>
      <c r="AN38" s="123">
        <f>AN33+AN36+AN37</f>
        <v>0</v>
      </c>
      <c r="AO38" s="131">
        <f>SUM(AK38:AN38)</f>
        <v>0</v>
      </c>
      <c r="AP38" s="119">
        <f>AP33+AP36+AP37</f>
        <v>0</v>
      </c>
      <c r="AQ38" s="121">
        <f>AQ33+AQ36+AQ37</f>
        <v>0</v>
      </c>
      <c r="AR38" s="121">
        <f>AR33+AR36+AR37</f>
        <v>0</v>
      </c>
      <c r="AS38" s="123">
        <f>AS33+AS36+AS37</f>
        <v>0</v>
      </c>
      <c r="AT38" s="131">
        <f>SUM(AP38:AS38)</f>
        <v>0</v>
      </c>
      <c r="AU38" s="119">
        <f>AU33+AU36+AU37</f>
        <v>0</v>
      </c>
      <c r="AV38" s="121">
        <f>AV33+AV36+AV37</f>
        <v>0</v>
      </c>
      <c r="AW38" s="121">
        <f>AW33+AW36+AW37</f>
        <v>0</v>
      </c>
      <c r="AX38" s="123">
        <f>AX33+AX36+AX37</f>
        <v>0</v>
      </c>
      <c r="AY38" s="131">
        <f>SUM(AU38:AX38)</f>
        <v>0</v>
      </c>
      <c r="AZ38" s="119">
        <f>AZ33+AZ36+AZ37</f>
        <v>0</v>
      </c>
      <c r="BA38" s="121">
        <f>BA33+BA36+BA37</f>
        <v>0</v>
      </c>
      <c r="BB38" s="121">
        <f>BB33+BB36+BB37</f>
        <v>0</v>
      </c>
      <c r="BC38" s="123">
        <f>BC33+BC36+BC37</f>
        <v>0</v>
      </c>
      <c r="BD38" s="131">
        <f>SUM(AZ38:BC38)</f>
        <v>0</v>
      </c>
      <c r="BE38" s="119">
        <f>BE33+BE36+BE37</f>
        <v>0</v>
      </c>
      <c r="BF38" s="121">
        <f>BF33+BF36+BF37</f>
        <v>0</v>
      </c>
      <c r="BG38" s="121">
        <f>BG33+BG36+BG37</f>
        <v>0</v>
      </c>
      <c r="BH38" s="123">
        <f>BH33+BH36+BH37</f>
        <v>0</v>
      </c>
      <c r="BI38" s="131">
        <f>SUM(BE38:BH38)</f>
        <v>0</v>
      </c>
      <c r="BJ38" s="119">
        <f>BJ33+BJ36+BJ37</f>
        <v>0</v>
      </c>
      <c r="BK38" s="121">
        <f>BK33+BK36+BK37</f>
        <v>0</v>
      </c>
      <c r="BL38" s="121">
        <f>BL33+BL36+BL37</f>
        <v>0</v>
      </c>
      <c r="BM38" s="123">
        <f>BM33+BM36+BM37</f>
        <v>0</v>
      </c>
      <c r="BN38" s="131">
        <f>SUM(BJ38:BM38)</f>
        <v>0</v>
      </c>
      <c r="BO38" s="119">
        <f>BO33+BO36+BO37</f>
        <v>0</v>
      </c>
      <c r="BP38" s="121">
        <f>BP33+BP36+BP37</f>
        <v>0</v>
      </c>
      <c r="BQ38" s="121">
        <f>BQ33+BQ36+BQ37</f>
        <v>0</v>
      </c>
      <c r="BR38" s="123">
        <f>BR33+BR36+BR37</f>
        <v>0</v>
      </c>
      <c r="BS38" s="131">
        <f>SUM(BO38:BR38)</f>
        <v>0</v>
      </c>
      <c r="BT38" s="119">
        <f>BT33+BT36+BT37</f>
        <v>0</v>
      </c>
      <c r="BU38" s="121">
        <f>BU33+BU36+BU37</f>
        <v>0</v>
      </c>
      <c r="BV38" s="121">
        <f>BV33+BV36+BV37</f>
        <v>0</v>
      </c>
      <c r="BW38" s="123">
        <f>BW33+BW36+BW37</f>
        <v>0</v>
      </c>
      <c r="BX38" s="131">
        <f>SUM(BT38:BW38)</f>
        <v>0</v>
      </c>
      <c r="BY38" s="47"/>
      <c r="BZ38" s="957" t="s">
        <v>845</v>
      </c>
      <c r="CA38" s="958"/>
    </row>
    <row r="39" spans="2:79" ht="15" thickBot="1" x14ac:dyDescent="0.25">
      <c r="B39" s="585"/>
      <c r="C39" s="586"/>
      <c r="D39" s="88"/>
      <c r="E39" s="88"/>
      <c r="F39" s="88"/>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c r="BJ39" s="582"/>
      <c r="BK39" s="582"/>
      <c r="BL39" s="582"/>
      <c r="BM39" s="582"/>
      <c r="BN39" s="582"/>
      <c r="BO39" s="582"/>
      <c r="BP39" s="582"/>
      <c r="BQ39" s="582"/>
      <c r="BR39" s="582"/>
      <c r="BS39" s="582"/>
      <c r="BT39" s="582"/>
      <c r="BU39" s="582"/>
      <c r="BV39" s="582"/>
      <c r="BW39" s="582"/>
      <c r="BX39" s="582"/>
      <c r="BY39" s="580"/>
      <c r="BZ39" s="677"/>
      <c r="CA39" s="677"/>
    </row>
    <row r="40" spans="2:79" ht="15" thickBot="1" x14ac:dyDescent="0.25">
      <c r="B40" s="86" t="s">
        <v>20</v>
      </c>
      <c r="C40" s="132" t="s">
        <v>68</v>
      </c>
      <c r="D40" s="88"/>
      <c r="E40" s="594"/>
      <c r="F40" s="594"/>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0"/>
      <c r="AT40" s="580"/>
      <c r="AU40" s="580"/>
      <c r="AV40" s="580"/>
      <c r="AW40" s="580"/>
      <c r="AX40" s="580"/>
      <c r="AY40" s="580"/>
      <c r="AZ40" s="580"/>
      <c r="BA40" s="580"/>
      <c r="BB40" s="580"/>
      <c r="BC40" s="580"/>
      <c r="BD40" s="580"/>
      <c r="BE40" s="580"/>
      <c r="BF40" s="580"/>
      <c r="BG40" s="580"/>
      <c r="BH40" s="580"/>
      <c r="BI40" s="580"/>
      <c r="BJ40" s="580"/>
      <c r="BK40" s="580"/>
      <c r="BL40" s="580"/>
      <c r="BM40" s="580"/>
      <c r="BN40" s="580"/>
      <c r="BO40" s="580"/>
      <c r="BP40" s="580"/>
      <c r="BQ40" s="580"/>
      <c r="BR40" s="580"/>
      <c r="BS40" s="580"/>
      <c r="BT40" s="580"/>
      <c r="BU40" s="580"/>
      <c r="BV40" s="580"/>
      <c r="BW40" s="580"/>
      <c r="BX40" s="580"/>
      <c r="BY40" s="580"/>
      <c r="BZ40" s="954"/>
      <c r="CA40" s="954"/>
    </row>
    <row r="41" spans="2:79" x14ac:dyDescent="0.2">
      <c r="B41" s="89">
        <f>+B38+1</f>
        <v>25</v>
      </c>
      <c r="C41" s="133" t="s">
        <v>69</v>
      </c>
      <c r="D41" s="134"/>
      <c r="E41" s="91" t="s">
        <v>16</v>
      </c>
      <c r="F41" s="92">
        <v>3</v>
      </c>
      <c r="G41" s="93"/>
      <c r="H41" s="94"/>
      <c r="I41" s="94"/>
      <c r="J41" s="125"/>
      <c r="K41" s="135">
        <f t="shared" ref="K41:K46" si="100">SUM(G41:J41)</f>
        <v>0</v>
      </c>
      <c r="L41" s="93"/>
      <c r="M41" s="94"/>
      <c r="N41" s="94"/>
      <c r="O41" s="95"/>
      <c r="P41" s="135">
        <f t="shared" ref="P41:P46" si="101">SUM(L41:O41)</f>
        <v>0</v>
      </c>
      <c r="Q41" s="93"/>
      <c r="R41" s="94"/>
      <c r="S41" s="94"/>
      <c r="T41" s="95"/>
      <c r="U41" s="135">
        <f t="shared" ref="U41:U46" si="102">SUM(Q41:T41)</f>
        <v>0</v>
      </c>
      <c r="V41" s="93"/>
      <c r="W41" s="94"/>
      <c r="X41" s="94"/>
      <c r="Y41" s="95"/>
      <c r="Z41" s="135">
        <f t="shared" ref="Z41:Z46" si="103">SUM(V41:Y41)</f>
        <v>0</v>
      </c>
      <c r="AA41" s="93"/>
      <c r="AB41" s="94"/>
      <c r="AC41" s="94"/>
      <c r="AD41" s="95"/>
      <c r="AE41" s="135">
        <f t="shared" ref="AE41:AE46" si="104">SUM(AA41:AD41)</f>
        <v>0</v>
      </c>
      <c r="AF41" s="93"/>
      <c r="AG41" s="94"/>
      <c r="AH41" s="94"/>
      <c r="AI41" s="95"/>
      <c r="AJ41" s="135">
        <f t="shared" ref="AJ41:AJ46" si="105">SUM(AF41:AI41)</f>
        <v>0</v>
      </c>
      <c r="AK41" s="93"/>
      <c r="AL41" s="94"/>
      <c r="AM41" s="94"/>
      <c r="AN41" s="95"/>
      <c r="AO41" s="135">
        <f t="shared" ref="AO41:AO46" si="106">SUM(AK41:AN41)</f>
        <v>0</v>
      </c>
      <c r="AP41" s="93"/>
      <c r="AQ41" s="94"/>
      <c r="AR41" s="94"/>
      <c r="AS41" s="95"/>
      <c r="AT41" s="135">
        <f t="shared" ref="AT41:AT46" si="107">SUM(AP41:AS41)</f>
        <v>0</v>
      </c>
      <c r="AU41" s="93"/>
      <c r="AV41" s="94"/>
      <c r="AW41" s="94"/>
      <c r="AX41" s="95"/>
      <c r="AY41" s="135">
        <f t="shared" ref="AY41:AY46" si="108">SUM(AU41:AX41)</f>
        <v>0</v>
      </c>
      <c r="AZ41" s="93"/>
      <c r="BA41" s="94"/>
      <c r="BB41" s="94"/>
      <c r="BC41" s="95"/>
      <c r="BD41" s="135">
        <f t="shared" ref="BD41:BD46" si="109">SUM(AZ41:BC41)</f>
        <v>0</v>
      </c>
      <c r="BE41" s="93"/>
      <c r="BF41" s="94"/>
      <c r="BG41" s="94"/>
      <c r="BH41" s="95"/>
      <c r="BI41" s="135">
        <f t="shared" ref="BI41:BI46" si="110">SUM(BE41:BH41)</f>
        <v>0</v>
      </c>
      <c r="BJ41" s="93"/>
      <c r="BK41" s="94"/>
      <c r="BL41" s="94"/>
      <c r="BM41" s="95"/>
      <c r="BN41" s="135">
        <f t="shared" ref="BN41:BN46" si="111">SUM(BJ41:BM41)</f>
        <v>0</v>
      </c>
      <c r="BO41" s="93"/>
      <c r="BP41" s="94"/>
      <c r="BQ41" s="94"/>
      <c r="BR41" s="95"/>
      <c r="BS41" s="135">
        <f t="shared" ref="BS41:BS46" si="112">SUM(BO41:BR41)</f>
        <v>0</v>
      </c>
      <c r="BT41" s="93"/>
      <c r="BU41" s="94"/>
      <c r="BV41" s="94"/>
      <c r="BW41" s="95"/>
      <c r="BX41" s="135">
        <f t="shared" ref="BX41:BX46" si="113">SUM(BT41:BW41)</f>
        <v>0</v>
      </c>
      <c r="BY41" s="47"/>
      <c r="BZ41" s="947"/>
      <c r="CA41" s="948"/>
    </row>
    <row r="42" spans="2:79" x14ac:dyDescent="0.2">
      <c r="B42" s="97">
        <f>+B41+1</f>
        <v>26</v>
      </c>
      <c r="C42" s="102" t="s">
        <v>70</v>
      </c>
      <c r="D42" s="136"/>
      <c r="E42" s="99" t="s">
        <v>16</v>
      </c>
      <c r="F42" s="100">
        <v>3</v>
      </c>
      <c r="G42" s="101"/>
      <c r="H42" s="102"/>
      <c r="I42" s="102"/>
      <c r="J42" s="103"/>
      <c r="K42" s="137">
        <f t="shared" si="100"/>
        <v>0</v>
      </c>
      <c r="L42" s="101"/>
      <c r="M42" s="102"/>
      <c r="N42" s="102"/>
      <c r="O42" s="105"/>
      <c r="P42" s="137">
        <f t="shared" si="101"/>
        <v>0</v>
      </c>
      <c r="Q42" s="101"/>
      <c r="R42" s="102"/>
      <c r="S42" s="102"/>
      <c r="T42" s="105"/>
      <c r="U42" s="137">
        <f t="shared" si="102"/>
        <v>0</v>
      </c>
      <c r="V42" s="101"/>
      <c r="W42" s="102"/>
      <c r="X42" s="102"/>
      <c r="Y42" s="105"/>
      <c r="Z42" s="137">
        <f t="shared" si="103"/>
        <v>0</v>
      </c>
      <c r="AA42" s="101"/>
      <c r="AB42" s="102"/>
      <c r="AC42" s="102"/>
      <c r="AD42" s="105"/>
      <c r="AE42" s="137">
        <f t="shared" si="104"/>
        <v>0</v>
      </c>
      <c r="AF42" s="101"/>
      <c r="AG42" s="102"/>
      <c r="AH42" s="102"/>
      <c r="AI42" s="105"/>
      <c r="AJ42" s="137">
        <f t="shared" si="105"/>
        <v>0</v>
      </c>
      <c r="AK42" s="101"/>
      <c r="AL42" s="102"/>
      <c r="AM42" s="102"/>
      <c r="AN42" s="105"/>
      <c r="AO42" s="137">
        <f t="shared" si="106"/>
        <v>0</v>
      </c>
      <c r="AP42" s="101"/>
      <c r="AQ42" s="102"/>
      <c r="AR42" s="102"/>
      <c r="AS42" s="105"/>
      <c r="AT42" s="137">
        <f t="shared" si="107"/>
        <v>0</v>
      </c>
      <c r="AU42" s="101"/>
      <c r="AV42" s="102"/>
      <c r="AW42" s="102"/>
      <c r="AX42" s="105"/>
      <c r="AY42" s="137">
        <f t="shared" si="108"/>
        <v>0</v>
      </c>
      <c r="AZ42" s="101"/>
      <c r="BA42" s="102"/>
      <c r="BB42" s="102"/>
      <c r="BC42" s="105"/>
      <c r="BD42" s="137">
        <f t="shared" si="109"/>
        <v>0</v>
      </c>
      <c r="BE42" s="101"/>
      <c r="BF42" s="102"/>
      <c r="BG42" s="102"/>
      <c r="BH42" s="105"/>
      <c r="BI42" s="137">
        <f t="shared" si="110"/>
        <v>0</v>
      </c>
      <c r="BJ42" s="101"/>
      <c r="BK42" s="102"/>
      <c r="BL42" s="102"/>
      <c r="BM42" s="105"/>
      <c r="BN42" s="137">
        <f t="shared" si="111"/>
        <v>0</v>
      </c>
      <c r="BO42" s="101"/>
      <c r="BP42" s="102"/>
      <c r="BQ42" s="102"/>
      <c r="BR42" s="105"/>
      <c r="BS42" s="137">
        <f t="shared" si="112"/>
        <v>0</v>
      </c>
      <c r="BT42" s="101"/>
      <c r="BU42" s="102"/>
      <c r="BV42" s="102"/>
      <c r="BW42" s="105"/>
      <c r="BX42" s="137">
        <f t="shared" si="113"/>
        <v>0</v>
      </c>
      <c r="BY42" s="47"/>
      <c r="BZ42" s="949"/>
      <c r="CA42" s="944"/>
    </row>
    <row r="43" spans="2:79" x14ac:dyDescent="0.2">
      <c r="B43" s="97">
        <f>+B42+1</f>
        <v>27</v>
      </c>
      <c r="C43" s="102" t="s">
        <v>71</v>
      </c>
      <c r="D43" s="136"/>
      <c r="E43" s="99" t="s">
        <v>16</v>
      </c>
      <c r="F43" s="100">
        <v>3</v>
      </c>
      <c r="G43" s="101"/>
      <c r="H43" s="102"/>
      <c r="I43" s="102"/>
      <c r="J43" s="103"/>
      <c r="K43" s="137">
        <f t="shared" si="100"/>
        <v>0</v>
      </c>
      <c r="L43" s="101"/>
      <c r="M43" s="102"/>
      <c r="N43" s="102"/>
      <c r="O43" s="105"/>
      <c r="P43" s="137">
        <f t="shared" si="101"/>
        <v>0</v>
      </c>
      <c r="Q43" s="101"/>
      <c r="R43" s="102"/>
      <c r="S43" s="102"/>
      <c r="T43" s="105"/>
      <c r="U43" s="137">
        <f t="shared" si="102"/>
        <v>0</v>
      </c>
      <c r="V43" s="101"/>
      <c r="W43" s="102"/>
      <c r="X43" s="102"/>
      <c r="Y43" s="105"/>
      <c r="Z43" s="137">
        <f t="shared" si="103"/>
        <v>0</v>
      </c>
      <c r="AA43" s="101"/>
      <c r="AB43" s="102"/>
      <c r="AC43" s="102"/>
      <c r="AD43" s="105"/>
      <c r="AE43" s="137">
        <f t="shared" si="104"/>
        <v>0</v>
      </c>
      <c r="AF43" s="101"/>
      <c r="AG43" s="102"/>
      <c r="AH43" s="102"/>
      <c r="AI43" s="105"/>
      <c r="AJ43" s="137">
        <f t="shared" si="105"/>
        <v>0</v>
      </c>
      <c r="AK43" s="101"/>
      <c r="AL43" s="102"/>
      <c r="AM43" s="102"/>
      <c r="AN43" s="105"/>
      <c r="AO43" s="137">
        <f t="shared" si="106"/>
        <v>0</v>
      </c>
      <c r="AP43" s="101"/>
      <c r="AQ43" s="102"/>
      <c r="AR43" s="102"/>
      <c r="AS43" s="105"/>
      <c r="AT43" s="137">
        <f t="shared" si="107"/>
        <v>0</v>
      </c>
      <c r="AU43" s="101"/>
      <c r="AV43" s="102"/>
      <c r="AW43" s="102"/>
      <c r="AX43" s="105"/>
      <c r="AY43" s="137">
        <f t="shared" si="108"/>
        <v>0</v>
      </c>
      <c r="AZ43" s="101"/>
      <c r="BA43" s="102"/>
      <c r="BB43" s="102"/>
      <c r="BC43" s="105"/>
      <c r="BD43" s="137">
        <f t="shared" si="109"/>
        <v>0</v>
      </c>
      <c r="BE43" s="101"/>
      <c r="BF43" s="102"/>
      <c r="BG43" s="102"/>
      <c r="BH43" s="105"/>
      <c r="BI43" s="137">
        <f t="shared" si="110"/>
        <v>0</v>
      </c>
      <c r="BJ43" s="101"/>
      <c r="BK43" s="102"/>
      <c r="BL43" s="102"/>
      <c r="BM43" s="105"/>
      <c r="BN43" s="137">
        <f t="shared" si="111"/>
        <v>0</v>
      </c>
      <c r="BO43" s="101"/>
      <c r="BP43" s="102"/>
      <c r="BQ43" s="102"/>
      <c r="BR43" s="105"/>
      <c r="BS43" s="137">
        <f t="shared" si="112"/>
        <v>0</v>
      </c>
      <c r="BT43" s="101"/>
      <c r="BU43" s="102"/>
      <c r="BV43" s="102"/>
      <c r="BW43" s="105"/>
      <c r="BX43" s="137">
        <f t="shared" si="113"/>
        <v>0</v>
      </c>
      <c r="BY43" s="47"/>
      <c r="BZ43" s="949"/>
      <c r="CA43" s="944"/>
    </row>
    <row r="44" spans="2:79" x14ac:dyDescent="0.2">
      <c r="B44" s="138">
        <f>+B43+1</f>
        <v>28</v>
      </c>
      <c r="C44" s="102" t="s">
        <v>72</v>
      </c>
      <c r="D44" s="136"/>
      <c r="E44" s="99" t="s">
        <v>16</v>
      </c>
      <c r="F44" s="100">
        <v>3</v>
      </c>
      <c r="G44" s="101"/>
      <c r="H44" s="102"/>
      <c r="I44" s="102"/>
      <c r="J44" s="103"/>
      <c r="K44" s="137">
        <f t="shared" si="100"/>
        <v>0</v>
      </c>
      <c r="L44" s="101"/>
      <c r="M44" s="102"/>
      <c r="N44" s="102"/>
      <c r="O44" s="105"/>
      <c r="P44" s="137">
        <f t="shared" si="101"/>
        <v>0</v>
      </c>
      <c r="Q44" s="101"/>
      <c r="R44" s="102"/>
      <c r="S44" s="102"/>
      <c r="T44" s="105"/>
      <c r="U44" s="137">
        <f t="shared" si="102"/>
        <v>0</v>
      </c>
      <c r="V44" s="101"/>
      <c r="W44" s="102"/>
      <c r="X44" s="102"/>
      <c r="Y44" s="105"/>
      <c r="Z44" s="137">
        <f t="shared" si="103"/>
        <v>0</v>
      </c>
      <c r="AA44" s="101"/>
      <c r="AB44" s="102"/>
      <c r="AC44" s="102"/>
      <c r="AD44" s="105"/>
      <c r="AE44" s="137">
        <f t="shared" si="104"/>
        <v>0</v>
      </c>
      <c r="AF44" s="101"/>
      <c r="AG44" s="102"/>
      <c r="AH44" s="102"/>
      <c r="AI44" s="105"/>
      <c r="AJ44" s="137">
        <f t="shared" si="105"/>
        <v>0</v>
      </c>
      <c r="AK44" s="101"/>
      <c r="AL44" s="102"/>
      <c r="AM44" s="102"/>
      <c r="AN44" s="105"/>
      <c r="AO44" s="137">
        <f t="shared" si="106"/>
        <v>0</v>
      </c>
      <c r="AP44" s="101"/>
      <c r="AQ44" s="102"/>
      <c r="AR44" s="102"/>
      <c r="AS44" s="105"/>
      <c r="AT44" s="137">
        <f t="shared" si="107"/>
        <v>0</v>
      </c>
      <c r="AU44" s="101"/>
      <c r="AV44" s="102"/>
      <c r="AW44" s="102"/>
      <c r="AX44" s="105"/>
      <c r="AY44" s="137">
        <f t="shared" si="108"/>
        <v>0</v>
      </c>
      <c r="AZ44" s="101"/>
      <c r="BA44" s="102"/>
      <c r="BB44" s="102"/>
      <c r="BC44" s="105"/>
      <c r="BD44" s="137">
        <f t="shared" si="109"/>
        <v>0</v>
      </c>
      <c r="BE44" s="101"/>
      <c r="BF44" s="102"/>
      <c r="BG44" s="102"/>
      <c r="BH44" s="105"/>
      <c r="BI44" s="137">
        <f t="shared" si="110"/>
        <v>0</v>
      </c>
      <c r="BJ44" s="101"/>
      <c r="BK44" s="102"/>
      <c r="BL44" s="102"/>
      <c r="BM44" s="105"/>
      <c r="BN44" s="137">
        <f t="shared" si="111"/>
        <v>0</v>
      </c>
      <c r="BO44" s="101"/>
      <c r="BP44" s="102"/>
      <c r="BQ44" s="102"/>
      <c r="BR44" s="105"/>
      <c r="BS44" s="137">
        <f t="shared" si="112"/>
        <v>0</v>
      </c>
      <c r="BT44" s="101"/>
      <c r="BU44" s="102"/>
      <c r="BV44" s="102"/>
      <c r="BW44" s="105"/>
      <c r="BX44" s="137">
        <f t="shared" si="113"/>
        <v>0</v>
      </c>
      <c r="BY44" s="47"/>
      <c r="BZ44" s="949"/>
      <c r="CA44" s="944"/>
    </row>
    <row r="45" spans="2:79" x14ac:dyDescent="0.2">
      <c r="B45" s="97">
        <f>+B44+1</f>
        <v>29</v>
      </c>
      <c r="C45" s="102" t="s">
        <v>73</v>
      </c>
      <c r="D45" s="136"/>
      <c r="E45" s="99" t="s">
        <v>16</v>
      </c>
      <c r="F45" s="100">
        <v>3</v>
      </c>
      <c r="G45" s="101"/>
      <c r="H45" s="102"/>
      <c r="I45" s="102"/>
      <c r="J45" s="103"/>
      <c r="K45" s="137">
        <f t="shared" si="100"/>
        <v>0</v>
      </c>
      <c r="L45" s="101"/>
      <c r="M45" s="102"/>
      <c r="N45" s="102"/>
      <c r="O45" s="105"/>
      <c r="P45" s="137">
        <f t="shared" si="101"/>
        <v>0</v>
      </c>
      <c r="Q45" s="101"/>
      <c r="R45" s="102"/>
      <c r="S45" s="102"/>
      <c r="T45" s="105"/>
      <c r="U45" s="137">
        <f t="shared" si="102"/>
        <v>0</v>
      </c>
      <c r="V45" s="101"/>
      <c r="W45" s="102"/>
      <c r="X45" s="102"/>
      <c r="Y45" s="105"/>
      <c r="Z45" s="137">
        <f t="shared" si="103"/>
        <v>0</v>
      </c>
      <c r="AA45" s="101"/>
      <c r="AB45" s="102"/>
      <c r="AC45" s="102"/>
      <c r="AD45" s="105"/>
      <c r="AE45" s="137">
        <f t="shared" si="104"/>
        <v>0</v>
      </c>
      <c r="AF45" s="101"/>
      <c r="AG45" s="102"/>
      <c r="AH45" s="102"/>
      <c r="AI45" s="105"/>
      <c r="AJ45" s="137">
        <f t="shared" si="105"/>
        <v>0</v>
      </c>
      <c r="AK45" s="101"/>
      <c r="AL45" s="102"/>
      <c r="AM45" s="102"/>
      <c r="AN45" s="105"/>
      <c r="AO45" s="137">
        <f t="shared" si="106"/>
        <v>0</v>
      </c>
      <c r="AP45" s="101"/>
      <c r="AQ45" s="102"/>
      <c r="AR45" s="102"/>
      <c r="AS45" s="105"/>
      <c r="AT45" s="137">
        <f t="shared" si="107"/>
        <v>0</v>
      </c>
      <c r="AU45" s="101"/>
      <c r="AV45" s="102"/>
      <c r="AW45" s="102"/>
      <c r="AX45" s="105"/>
      <c r="AY45" s="137">
        <f t="shared" si="108"/>
        <v>0</v>
      </c>
      <c r="AZ45" s="101"/>
      <c r="BA45" s="102"/>
      <c r="BB45" s="102"/>
      <c r="BC45" s="105"/>
      <c r="BD45" s="137">
        <f t="shared" si="109"/>
        <v>0</v>
      </c>
      <c r="BE45" s="101"/>
      <c r="BF45" s="102"/>
      <c r="BG45" s="102"/>
      <c r="BH45" s="105"/>
      <c r="BI45" s="137">
        <f t="shared" si="110"/>
        <v>0</v>
      </c>
      <c r="BJ45" s="101"/>
      <c r="BK45" s="102"/>
      <c r="BL45" s="102"/>
      <c r="BM45" s="105"/>
      <c r="BN45" s="137">
        <f t="shared" si="111"/>
        <v>0</v>
      </c>
      <c r="BO45" s="101"/>
      <c r="BP45" s="102"/>
      <c r="BQ45" s="102"/>
      <c r="BR45" s="105"/>
      <c r="BS45" s="137">
        <f t="shared" si="112"/>
        <v>0</v>
      </c>
      <c r="BT45" s="101"/>
      <c r="BU45" s="102"/>
      <c r="BV45" s="102"/>
      <c r="BW45" s="105"/>
      <c r="BX45" s="137">
        <f t="shared" si="113"/>
        <v>0</v>
      </c>
      <c r="BY45" s="47"/>
      <c r="BZ45" s="949"/>
      <c r="CA45" s="944"/>
    </row>
    <row r="46" spans="2:79" ht="15" thickBot="1" x14ac:dyDescent="0.25">
      <c r="B46" s="115">
        <f>+B45+1</f>
        <v>30</v>
      </c>
      <c r="C46" s="116" t="s">
        <v>74</v>
      </c>
      <c r="D46" s="117"/>
      <c r="E46" s="117" t="s">
        <v>16</v>
      </c>
      <c r="F46" s="118">
        <v>3</v>
      </c>
      <c r="G46" s="139">
        <f>SUM(G41:G45)</f>
        <v>0</v>
      </c>
      <c r="H46" s="140">
        <f>SUM(H41:H45)</f>
        <v>0</v>
      </c>
      <c r="I46" s="140">
        <f>SUM(I41:I45)</f>
        <v>0</v>
      </c>
      <c r="J46" s="141">
        <f>SUM(J41:J45)</f>
        <v>0</v>
      </c>
      <c r="K46" s="143">
        <f t="shared" si="100"/>
        <v>0</v>
      </c>
      <c r="L46" s="139">
        <f>+SUM(L41:L45)</f>
        <v>0</v>
      </c>
      <c r="M46" s="140">
        <f>+SUM(M41:M45)</f>
        <v>0</v>
      </c>
      <c r="N46" s="140">
        <f>+SUM(N41:N45)</f>
        <v>0</v>
      </c>
      <c r="O46" s="142">
        <f>+SUM(O41:O45)</f>
        <v>0</v>
      </c>
      <c r="P46" s="143">
        <f t="shared" si="101"/>
        <v>0</v>
      </c>
      <c r="Q46" s="139">
        <f>+SUM(Q41:Q45)</f>
        <v>0</v>
      </c>
      <c r="R46" s="140">
        <f>+SUM(R41:R45)</f>
        <v>0</v>
      </c>
      <c r="S46" s="140">
        <f>+SUM(S41:S45)</f>
        <v>0</v>
      </c>
      <c r="T46" s="142">
        <f>+SUM(T41:T45)</f>
        <v>0</v>
      </c>
      <c r="U46" s="143">
        <f t="shared" si="102"/>
        <v>0</v>
      </c>
      <c r="V46" s="139">
        <f>+SUM(V41:V45)</f>
        <v>0</v>
      </c>
      <c r="W46" s="140">
        <f>+SUM(W41:W45)</f>
        <v>0</v>
      </c>
      <c r="X46" s="140">
        <f>+SUM(X41:X45)</f>
        <v>0</v>
      </c>
      <c r="Y46" s="142">
        <f>+SUM(Y41:Y45)</f>
        <v>0</v>
      </c>
      <c r="Z46" s="143">
        <f t="shared" si="103"/>
        <v>0</v>
      </c>
      <c r="AA46" s="139">
        <f>+SUM(AA41:AA45)</f>
        <v>0</v>
      </c>
      <c r="AB46" s="140">
        <f>+SUM(AB41:AB45)</f>
        <v>0</v>
      </c>
      <c r="AC46" s="140">
        <f>+SUM(AC41:AC45)</f>
        <v>0</v>
      </c>
      <c r="AD46" s="142">
        <f>+SUM(AD41:AD45)</f>
        <v>0</v>
      </c>
      <c r="AE46" s="144">
        <f t="shared" si="104"/>
        <v>0</v>
      </c>
      <c r="AF46" s="139">
        <f>+SUM(AF41:AF45)</f>
        <v>0</v>
      </c>
      <c r="AG46" s="140">
        <f>+SUM(AG41:AG45)</f>
        <v>0</v>
      </c>
      <c r="AH46" s="140">
        <f>+SUM(AH41:AH45)</f>
        <v>0</v>
      </c>
      <c r="AI46" s="142">
        <f>+SUM(AI41:AI45)</f>
        <v>0</v>
      </c>
      <c r="AJ46" s="144">
        <f t="shared" si="105"/>
        <v>0</v>
      </c>
      <c r="AK46" s="139">
        <f>+SUM(AK41:AK45)</f>
        <v>0</v>
      </c>
      <c r="AL46" s="140">
        <f>+SUM(AL41:AL45)</f>
        <v>0</v>
      </c>
      <c r="AM46" s="140">
        <f>+SUM(AM41:AM45)</f>
        <v>0</v>
      </c>
      <c r="AN46" s="142">
        <f>+SUM(AN41:AN45)</f>
        <v>0</v>
      </c>
      <c r="AO46" s="144">
        <f t="shared" si="106"/>
        <v>0</v>
      </c>
      <c r="AP46" s="139">
        <f>+SUM(AP41:AP45)</f>
        <v>0</v>
      </c>
      <c r="AQ46" s="140">
        <f>+SUM(AQ41:AQ45)</f>
        <v>0</v>
      </c>
      <c r="AR46" s="140">
        <f>+SUM(AR41:AR45)</f>
        <v>0</v>
      </c>
      <c r="AS46" s="142">
        <f>+SUM(AS41:AS45)</f>
        <v>0</v>
      </c>
      <c r="AT46" s="144">
        <f t="shared" si="107"/>
        <v>0</v>
      </c>
      <c r="AU46" s="139">
        <f>+SUM(AU41:AU45)</f>
        <v>0</v>
      </c>
      <c r="AV46" s="140">
        <f>+SUM(AV41:AV45)</f>
        <v>0</v>
      </c>
      <c r="AW46" s="140">
        <f>+SUM(AW41:AW45)</f>
        <v>0</v>
      </c>
      <c r="AX46" s="142">
        <f>+SUM(AX41:AX45)</f>
        <v>0</v>
      </c>
      <c r="AY46" s="144">
        <f t="shared" si="108"/>
        <v>0</v>
      </c>
      <c r="AZ46" s="139">
        <f>+SUM(AZ41:AZ45)</f>
        <v>0</v>
      </c>
      <c r="BA46" s="140">
        <f>+SUM(BA41:BA45)</f>
        <v>0</v>
      </c>
      <c r="BB46" s="140">
        <f>+SUM(BB41:BB45)</f>
        <v>0</v>
      </c>
      <c r="BC46" s="142">
        <f>+SUM(BC41:BC45)</f>
        <v>0</v>
      </c>
      <c r="BD46" s="144">
        <f t="shared" si="109"/>
        <v>0</v>
      </c>
      <c r="BE46" s="139">
        <f>+SUM(BE41:BE45)</f>
        <v>0</v>
      </c>
      <c r="BF46" s="140">
        <f>+SUM(BF41:BF45)</f>
        <v>0</v>
      </c>
      <c r="BG46" s="140">
        <f>+SUM(BG41:BG45)</f>
        <v>0</v>
      </c>
      <c r="BH46" s="142">
        <f>+SUM(BH41:BH45)</f>
        <v>0</v>
      </c>
      <c r="BI46" s="144">
        <f t="shared" si="110"/>
        <v>0</v>
      </c>
      <c r="BJ46" s="139">
        <f>+SUM(BJ41:BJ45)</f>
        <v>0</v>
      </c>
      <c r="BK46" s="140">
        <f>+SUM(BK41:BK45)</f>
        <v>0</v>
      </c>
      <c r="BL46" s="140">
        <f>+SUM(BL41:BL45)</f>
        <v>0</v>
      </c>
      <c r="BM46" s="142">
        <f>+SUM(BM41:BM45)</f>
        <v>0</v>
      </c>
      <c r="BN46" s="144">
        <f t="shared" si="111"/>
        <v>0</v>
      </c>
      <c r="BO46" s="139">
        <f>+SUM(BO41:BO45)</f>
        <v>0</v>
      </c>
      <c r="BP46" s="140">
        <f>+SUM(BP41:BP45)</f>
        <v>0</v>
      </c>
      <c r="BQ46" s="140">
        <f>+SUM(BQ41:BQ45)</f>
        <v>0</v>
      </c>
      <c r="BR46" s="142">
        <f>+SUM(BR41:BR45)</f>
        <v>0</v>
      </c>
      <c r="BS46" s="144">
        <f t="shared" si="112"/>
        <v>0</v>
      </c>
      <c r="BT46" s="139">
        <f>+SUM(BT41:BT45)</f>
        <v>0</v>
      </c>
      <c r="BU46" s="140">
        <f>+SUM(BU41:BU45)</f>
        <v>0</v>
      </c>
      <c r="BV46" s="140">
        <f>+SUM(BV41:BV45)</f>
        <v>0</v>
      </c>
      <c r="BW46" s="142">
        <f>+SUM(BW41:BW45)</f>
        <v>0</v>
      </c>
      <c r="BX46" s="144">
        <f t="shared" si="113"/>
        <v>0</v>
      </c>
      <c r="BY46" s="47"/>
      <c r="BZ46" s="957" t="s">
        <v>846</v>
      </c>
      <c r="CA46" s="958"/>
    </row>
    <row r="47" spans="2:79" ht="15" thickBot="1" x14ac:dyDescent="0.25">
      <c r="B47" s="585"/>
      <c r="C47" s="586"/>
      <c r="D47" s="88"/>
      <c r="E47" s="88"/>
      <c r="F47" s="88"/>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c r="AN47" s="582"/>
      <c r="AO47" s="582"/>
      <c r="AP47" s="582"/>
      <c r="AQ47" s="582"/>
      <c r="AR47" s="582"/>
      <c r="AS47" s="582"/>
      <c r="AT47" s="582"/>
      <c r="AU47" s="582"/>
      <c r="AV47" s="582"/>
      <c r="AW47" s="582"/>
      <c r="AX47" s="582"/>
      <c r="AY47" s="582"/>
      <c r="AZ47" s="582"/>
      <c r="BA47" s="582"/>
      <c r="BB47" s="582"/>
      <c r="BC47" s="582"/>
      <c r="BD47" s="582"/>
      <c r="BE47" s="582"/>
      <c r="BF47" s="582"/>
      <c r="BG47" s="582"/>
      <c r="BH47" s="582"/>
      <c r="BI47" s="582"/>
      <c r="BJ47" s="582"/>
      <c r="BK47" s="582"/>
      <c r="BL47" s="582"/>
      <c r="BM47" s="582"/>
      <c r="BN47" s="582"/>
      <c r="BO47" s="582"/>
      <c r="BP47" s="582"/>
      <c r="BQ47" s="582"/>
      <c r="BR47" s="582"/>
      <c r="BS47" s="582"/>
      <c r="BT47" s="582"/>
      <c r="BU47" s="582"/>
      <c r="BV47" s="582"/>
      <c r="BW47" s="582"/>
      <c r="BX47" s="582"/>
      <c r="BY47" s="580"/>
      <c r="BZ47" s="677"/>
      <c r="CA47" s="677"/>
    </row>
    <row r="48" spans="2:79" ht="15" customHeight="1" thickBot="1" x14ac:dyDescent="0.25">
      <c r="B48" s="86" t="s">
        <v>21</v>
      </c>
      <c r="C48" s="132" t="s">
        <v>75</v>
      </c>
      <c r="D48" s="88"/>
      <c r="E48" s="594"/>
      <c r="F48" s="594"/>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0"/>
      <c r="AN48" s="580"/>
      <c r="AO48" s="580"/>
      <c r="AP48" s="580"/>
      <c r="AQ48" s="580"/>
      <c r="AR48" s="580"/>
      <c r="AS48" s="580"/>
      <c r="AT48" s="580"/>
      <c r="AU48" s="580"/>
      <c r="AV48" s="580"/>
      <c r="AW48" s="580"/>
      <c r="AX48" s="580"/>
      <c r="AY48" s="580"/>
      <c r="AZ48" s="580"/>
      <c r="BA48" s="580"/>
      <c r="BB48" s="580"/>
      <c r="BC48" s="580"/>
      <c r="BD48" s="580"/>
      <c r="BE48" s="580"/>
      <c r="BF48" s="580"/>
      <c r="BG48" s="580"/>
      <c r="BH48" s="580"/>
      <c r="BI48" s="580"/>
      <c r="BJ48" s="580"/>
      <c r="BK48" s="580"/>
      <c r="BL48" s="580"/>
      <c r="BM48" s="580"/>
      <c r="BN48" s="580"/>
      <c r="BO48" s="580"/>
      <c r="BP48" s="580"/>
      <c r="BQ48" s="580"/>
      <c r="BR48" s="580"/>
      <c r="BS48" s="580"/>
      <c r="BT48" s="580"/>
      <c r="BU48" s="580"/>
      <c r="BV48" s="580"/>
      <c r="BW48" s="580"/>
      <c r="BX48" s="580"/>
      <c r="BY48" s="580"/>
      <c r="BZ48" s="954"/>
      <c r="CA48" s="954"/>
    </row>
    <row r="49" spans="2:79" ht="15" customHeight="1" thickBot="1" x14ac:dyDescent="0.25">
      <c r="B49" s="145">
        <f>+B46+1</f>
        <v>31</v>
      </c>
      <c r="C49" s="146" t="s">
        <v>76</v>
      </c>
      <c r="D49" s="147"/>
      <c r="E49" s="147" t="s">
        <v>16</v>
      </c>
      <c r="F49" s="824">
        <v>3</v>
      </c>
      <c r="G49" s="148">
        <f>G38+G46</f>
        <v>0</v>
      </c>
      <c r="H49" s="149">
        <f>H38+H46</f>
        <v>0</v>
      </c>
      <c r="I49" s="149">
        <f>I38+I46</f>
        <v>0</v>
      </c>
      <c r="J49" s="150">
        <f>J38+J46</f>
        <v>0</v>
      </c>
      <c r="K49" s="831">
        <f>SUM(G49:J49)</f>
        <v>0</v>
      </c>
      <c r="L49" s="148">
        <f>+L46+L38</f>
        <v>0</v>
      </c>
      <c r="M49" s="149">
        <f>+M46+M38</f>
        <v>0</v>
      </c>
      <c r="N49" s="149">
        <f>+N46+N38</f>
        <v>0</v>
      </c>
      <c r="O49" s="149">
        <f>+O46+O38</f>
        <v>0</v>
      </c>
      <c r="P49" s="151">
        <f>SUM(L49:O49)</f>
        <v>0</v>
      </c>
      <c r="Q49" s="148">
        <f>+Q46+Q38</f>
        <v>0</v>
      </c>
      <c r="R49" s="149">
        <f>+R46+R38</f>
        <v>0</v>
      </c>
      <c r="S49" s="149">
        <f>+S46+S38</f>
        <v>0</v>
      </c>
      <c r="T49" s="149">
        <f>+T46+T38</f>
        <v>0</v>
      </c>
      <c r="U49" s="151">
        <f>SUM(Q49:T49)</f>
        <v>0</v>
      </c>
      <c r="V49" s="148">
        <f>+V46+V38</f>
        <v>0</v>
      </c>
      <c r="W49" s="149">
        <f>+W46+W38</f>
        <v>0</v>
      </c>
      <c r="X49" s="149">
        <f>+X46+X38</f>
        <v>0</v>
      </c>
      <c r="Y49" s="149">
        <f>+Y46+Y38</f>
        <v>0</v>
      </c>
      <c r="Z49" s="151">
        <f>SUM(V49:Y49)</f>
        <v>0</v>
      </c>
      <c r="AA49" s="148">
        <f>+AA46+AA38</f>
        <v>0</v>
      </c>
      <c r="AB49" s="149">
        <f>+AB46+AB38</f>
        <v>0</v>
      </c>
      <c r="AC49" s="149">
        <f>+AC46+AC38</f>
        <v>0</v>
      </c>
      <c r="AD49" s="149">
        <f>+AD46+AD38</f>
        <v>0</v>
      </c>
      <c r="AE49" s="151">
        <f>SUM(AA49:AD49)</f>
        <v>0</v>
      </c>
      <c r="AF49" s="148">
        <f>+AF46+AF38</f>
        <v>0</v>
      </c>
      <c r="AG49" s="149">
        <f>+AG46+AG38</f>
        <v>0</v>
      </c>
      <c r="AH49" s="149">
        <f>+AH46+AH38</f>
        <v>0</v>
      </c>
      <c r="AI49" s="149">
        <f>+AI46+AI38</f>
        <v>0</v>
      </c>
      <c r="AJ49" s="151">
        <f>SUM(AF49:AI49)</f>
        <v>0</v>
      </c>
      <c r="AK49" s="148">
        <f>+AK46+AK38</f>
        <v>0</v>
      </c>
      <c r="AL49" s="149">
        <f>+AL46+AL38</f>
        <v>0</v>
      </c>
      <c r="AM49" s="149">
        <f>+AM46+AM38</f>
        <v>0</v>
      </c>
      <c r="AN49" s="149">
        <f>+AN46+AN38</f>
        <v>0</v>
      </c>
      <c r="AO49" s="151">
        <f>SUM(AK49:AN49)</f>
        <v>0</v>
      </c>
      <c r="AP49" s="148">
        <f>+AP46+AP38</f>
        <v>0</v>
      </c>
      <c r="AQ49" s="149">
        <f>+AQ46+AQ38</f>
        <v>0</v>
      </c>
      <c r="AR49" s="149">
        <f>+AR46+AR38</f>
        <v>0</v>
      </c>
      <c r="AS49" s="149">
        <f>+AS46+AS38</f>
        <v>0</v>
      </c>
      <c r="AT49" s="151">
        <f>SUM(AP49:AS49)</f>
        <v>0</v>
      </c>
      <c r="AU49" s="148">
        <f>+AU46+AU38</f>
        <v>0</v>
      </c>
      <c r="AV49" s="149">
        <f>+AV46+AV38</f>
        <v>0</v>
      </c>
      <c r="AW49" s="149">
        <f>+AW46+AW38</f>
        <v>0</v>
      </c>
      <c r="AX49" s="149">
        <f>+AX46+AX38</f>
        <v>0</v>
      </c>
      <c r="AY49" s="151">
        <f>SUM(AU49:AX49)</f>
        <v>0</v>
      </c>
      <c r="AZ49" s="148">
        <f>+AZ46+AZ38</f>
        <v>0</v>
      </c>
      <c r="BA49" s="149">
        <f>+BA46+BA38</f>
        <v>0</v>
      </c>
      <c r="BB49" s="149">
        <f>+BB46+BB38</f>
        <v>0</v>
      </c>
      <c r="BC49" s="149">
        <f>+BC46+BC38</f>
        <v>0</v>
      </c>
      <c r="BD49" s="151">
        <f>SUM(AZ49:BC49)</f>
        <v>0</v>
      </c>
      <c r="BE49" s="148">
        <f>+BE46+BE38</f>
        <v>0</v>
      </c>
      <c r="BF49" s="149">
        <f>+BF46+BF38</f>
        <v>0</v>
      </c>
      <c r="BG49" s="149">
        <f>+BG46+BG38</f>
        <v>0</v>
      </c>
      <c r="BH49" s="149">
        <f>+BH46+BH38</f>
        <v>0</v>
      </c>
      <c r="BI49" s="151">
        <f>SUM(BE49:BH49)</f>
        <v>0</v>
      </c>
      <c r="BJ49" s="148">
        <f>+BJ46+BJ38</f>
        <v>0</v>
      </c>
      <c r="BK49" s="149">
        <f>+BK46+BK38</f>
        <v>0</v>
      </c>
      <c r="BL49" s="149">
        <f>+BL46+BL38</f>
        <v>0</v>
      </c>
      <c r="BM49" s="149">
        <f>+BM46+BM38</f>
        <v>0</v>
      </c>
      <c r="BN49" s="151">
        <f>SUM(BJ49:BM49)</f>
        <v>0</v>
      </c>
      <c r="BO49" s="148">
        <f>+BO46+BO38</f>
        <v>0</v>
      </c>
      <c r="BP49" s="149">
        <f>+BP46+BP38</f>
        <v>0</v>
      </c>
      <c r="BQ49" s="149">
        <f>+BQ46+BQ38</f>
        <v>0</v>
      </c>
      <c r="BR49" s="149">
        <f>+BR46+BR38</f>
        <v>0</v>
      </c>
      <c r="BS49" s="151">
        <f>SUM(BO49:BR49)</f>
        <v>0</v>
      </c>
      <c r="BT49" s="148">
        <f>+BT46+BT38</f>
        <v>0</v>
      </c>
      <c r="BU49" s="149">
        <f>+BU46+BU38</f>
        <v>0</v>
      </c>
      <c r="BV49" s="149">
        <f>+BV46+BV38</f>
        <v>0</v>
      </c>
      <c r="BW49" s="149">
        <f>+BW46+BW38</f>
        <v>0</v>
      </c>
      <c r="BX49" s="151">
        <f>SUM(BT49:BW49)</f>
        <v>0</v>
      </c>
      <c r="BY49" s="47"/>
      <c r="BZ49" s="959" t="s">
        <v>847</v>
      </c>
      <c r="CA49" s="960"/>
    </row>
    <row r="50" spans="2:79" ht="15" customHeight="1" x14ac:dyDescent="0.2">
      <c r="B50" s="47"/>
      <c r="C50" s="47"/>
      <c r="D50" s="58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324"/>
      <c r="AL50" s="588"/>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961"/>
      <c r="CA50" s="962"/>
    </row>
    <row r="51" spans="2:79" ht="15" customHeight="1" x14ac:dyDescent="0.2">
      <c r="B51" s="33" t="s">
        <v>23</v>
      </c>
      <c r="C51" s="34"/>
      <c r="D51" s="589"/>
      <c r="E51" s="589"/>
      <c r="F51" s="589"/>
      <c r="G51" s="429"/>
      <c r="H51" s="323"/>
      <c r="I51" s="323"/>
      <c r="J51" s="323"/>
      <c r="K51" s="323"/>
      <c r="L51" s="323"/>
      <c r="M51" s="323"/>
      <c r="N51" s="323"/>
      <c r="O51" s="323"/>
      <c r="P51" s="323"/>
      <c r="Q51" s="323"/>
      <c r="R51" s="47"/>
      <c r="S51" s="47"/>
      <c r="T51" s="47"/>
      <c r="U51" s="47"/>
      <c r="V51" s="47"/>
      <c r="W51" s="47"/>
      <c r="X51" s="47"/>
      <c r="Y51" s="47"/>
      <c r="Z51" s="47"/>
      <c r="AA51" s="47"/>
      <c r="AB51" s="47"/>
      <c r="AC51" s="47"/>
      <c r="AD51" s="47"/>
      <c r="AE51" s="47"/>
      <c r="AF51" s="47"/>
      <c r="AG51" s="47"/>
      <c r="AH51" s="47"/>
      <c r="AI51" s="47"/>
      <c r="AJ51" s="47"/>
      <c r="AK51" s="590"/>
      <c r="AL51" s="580"/>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961"/>
      <c r="CA51" s="962"/>
    </row>
    <row r="52" spans="2:79" ht="15" customHeight="1" x14ac:dyDescent="0.2">
      <c r="B52" s="36"/>
      <c r="C52" s="37" t="s">
        <v>24</v>
      </c>
      <c r="D52" s="589"/>
      <c r="E52" s="589"/>
      <c r="F52" s="589"/>
      <c r="G52" s="429"/>
      <c r="H52" s="323"/>
      <c r="I52" s="323"/>
      <c r="J52" s="323"/>
      <c r="K52" s="323"/>
      <c r="L52" s="323"/>
      <c r="M52" s="323"/>
      <c r="N52" s="323"/>
      <c r="O52" s="323"/>
      <c r="P52" s="323"/>
      <c r="Q52" s="323"/>
      <c r="R52" s="47"/>
      <c r="S52" s="47"/>
      <c r="T52" s="47"/>
      <c r="U52" s="47"/>
      <c r="V52" s="47"/>
      <c r="W52" s="47"/>
      <c r="X52" s="47"/>
      <c r="Y52" s="47"/>
      <c r="Z52" s="47"/>
      <c r="AA52" s="47"/>
      <c r="AB52" s="47"/>
      <c r="AC52" s="47"/>
      <c r="AD52" s="47"/>
      <c r="AE52" s="47"/>
      <c r="AF52" s="47"/>
      <c r="AG52" s="47"/>
      <c r="AH52" s="47"/>
      <c r="AI52" s="47"/>
      <c r="AJ52" s="47"/>
      <c r="AK52" s="590"/>
      <c r="AL52" s="580"/>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961"/>
      <c r="CA52" s="962"/>
    </row>
    <row r="53" spans="2:79" ht="15" customHeight="1" x14ac:dyDescent="0.2">
      <c r="B53" s="38"/>
      <c r="C53" s="37" t="s">
        <v>25</v>
      </c>
      <c r="D53" s="589"/>
      <c r="E53" s="589"/>
      <c r="F53" s="589"/>
      <c r="G53" s="429"/>
      <c r="H53" s="323"/>
      <c r="I53" s="323"/>
      <c r="J53" s="323"/>
      <c r="K53" s="323"/>
      <c r="L53" s="323"/>
      <c r="M53" s="323"/>
      <c r="N53" s="323"/>
      <c r="O53" s="323"/>
      <c r="P53" s="323"/>
      <c r="Q53" s="323"/>
      <c r="R53" s="47"/>
      <c r="S53" s="47"/>
      <c r="T53" s="47"/>
      <c r="U53" s="47"/>
      <c r="V53" s="47"/>
      <c r="W53" s="47"/>
      <c r="X53" s="47"/>
      <c r="Y53" s="47"/>
      <c r="Z53" s="47"/>
      <c r="AA53" s="47"/>
      <c r="AB53" s="47"/>
      <c r="AC53" s="47"/>
      <c r="AD53" s="47"/>
      <c r="AE53" s="47"/>
      <c r="AF53" s="47"/>
      <c r="AG53" s="47"/>
      <c r="AH53" s="47"/>
      <c r="AI53" s="47"/>
      <c r="AJ53" s="47"/>
      <c r="AK53" s="590"/>
      <c r="AL53" s="580"/>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961"/>
      <c r="CA53" s="962"/>
    </row>
    <row r="54" spans="2:79" ht="15" customHeight="1" x14ac:dyDescent="0.2">
      <c r="B54" s="39"/>
      <c r="C54" s="37" t="s">
        <v>26</v>
      </c>
      <c r="D54" s="589"/>
      <c r="E54" s="589"/>
      <c r="F54" s="589"/>
      <c r="G54" s="429"/>
      <c r="H54" s="323"/>
      <c r="I54" s="323"/>
      <c r="J54" s="323"/>
      <c r="K54" s="323"/>
      <c r="L54" s="323"/>
      <c r="M54" s="323"/>
      <c r="N54" s="323"/>
      <c r="O54" s="323"/>
      <c r="P54" s="323"/>
      <c r="Q54" s="323"/>
      <c r="R54" s="47"/>
      <c r="S54" s="47"/>
      <c r="T54" s="47"/>
      <c r="U54" s="47"/>
      <c r="V54" s="47"/>
      <c r="W54" s="47"/>
      <c r="X54" s="47"/>
      <c r="Y54" s="47"/>
      <c r="Z54" s="47"/>
      <c r="AA54" s="47"/>
      <c r="AB54" s="47"/>
      <c r="AC54" s="47"/>
      <c r="AD54" s="47"/>
      <c r="AE54" s="47"/>
      <c r="AF54" s="47"/>
      <c r="AG54" s="47"/>
      <c r="AH54" s="47"/>
      <c r="AI54" s="47"/>
      <c r="AJ54" s="47"/>
      <c r="AK54" s="590"/>
      <c r="AL54" s="580"/>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961"/>
      <c r="CA54" s="962"/>
    </row>
    <row r="55" spans="2:79" ht="15" customHeight="1" x14ac:dyDescent="0.2">
      <c r="B55" s="40"/>
      <c r="C55" s="37" t="s">
        <v>27</v>
      </c>
      <c r="D55" s="589"/>
      <c r="E55" s="589"/>
      <c r="F55" s="589"/>
      <c r="G55" s="429"/>
      <c r="H55" s="323"/>
      <c r="I55" s="323"/>
      <c r="J55" s="323"/>
      <c r="K55" s="323"/>
      <c r="L55" s="323"/>
      <c r="M55" s="323"/>
      <c r="N55" s="323"/>
      <c r="O55" s="323"/>
      <c r="P55" s="323"/>
      <c r="Q55" s="323"/>
      <c r="R55" s="47"/>
      <c r="S55" s="47"/>
      <c r="T55" s="47"/>
      <c r="U55" s="47"/>
      <c r="V55" s="47"/>
      <c r="W55" s="47"/>
      <c r="X55" s="47"/>
      <c r="Y55" s="47"/>
      <c r="Z55" s="47"/>
      <c r="AA55" s="47"/>
      <c r="AB55" s="47"/>
      <c r="AC55" s="47"/>
      <c r="AD55" s="47"/>
      <c r="AE55" s="47"/>
      <c r="AF55" s="47"/>
      <c r="AG55" s="47"/>
      <c r="AH55" s="47"/>
      <c r="AI55" s="47"/>
      <c r="AJ55" s="47"/>
      <c r="AK55" s="590"/>
      <c r="AL55" s="580"/>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961"/>
      <c r="CA55" s="962"/>
    </row>
    <row r="56" spans="2:79" ht="15" customHeight="1" thickBot="1" x14ac:dyDescent="0.25">
      <c r="B56" s="68"/>
      <c r="C56" s="37"/>
      <c r="D56" s="589"/>
      <c r="E56" s="589"/>
      <c r="F56" s="589"/>
      <c r="G56" s="429"/>
      <c r="H56" s="323"/>
      <c r="I56" s="323"/>
      <c r="J56" s="323"/>
      <c r="K56" s="323"/>
      <c r="L56" s="323"/>
      <c r="M56" s="323"/>
      <c r="N56" s="323"/>
      <c r="O56" s="323"/>
      <c r="P56" s="323"/>
      <c r="Q56" s="323"/>
      <c r="R56" s="47"/>
      <c r="S56" s="47"/>
      <c r="T56" s="47"/>
      <c r="U56" s="47"/>
      <c r="V56" s="47"/>
      <c r="W56" s="47"/>
      <c r="X56" s="47"/>
      <c r="Y56" s="47"/>
      <c r="Z56" s="47"/>
      <c r="AA56" s="47"/>
      <c r="AB56" s="47"/>
      <c r="AC56" s="47"/>
      <c r="AD56" s="47"/>
      <c r="AE56" s="47"/>
      <c r="AF56" s="47"/>
      <c r="AG56" s="47"/>
      <c r="AH56" s="47"/>
      <c r="AI56" s="47"/>
      <c r="AJ56" s="47"/>
      <c r="AK56" s="590"/>
      <c r="AL56" s="580"/>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961"/>
      <c r="CA56" s="962"/>
    </row>
    <row r="57" spans="2:79" ht="15" customHeight="1" thickBot="1" x14ac:dyDescent="0.25">
      <c r="B57" s="1815" t="s">
        <v>77</v>
      </c>
      <c r="C57" s="1816"/>
      <c r="D57" s="1816"/>
      <c r="E57" s="1816"/>
      <c r="F57" s="1816"/>
      <c r="G57" s="1816"/>
      <c r="H57" s="1816"/>
      <c r="I57" s="1816"/>
      <c r="J57" s="1816"/>
      <c r="K57" s="1816"/>
      <c r="L57" s="1816"/>
      <c r="M57" s="1816"/>
      <c r="N57" s="1816"/>
      <c r="O57" s="1816"/>
      <c r="P57" s="1816"/>
      <c r="Q57" s="1816"/>
      <c r="R57" s="1816"/>
      <c r="S57" s="1816"/>
      <c r="T57" s="1816"/>
      <c r="U57" s="1817"/>
      <c r="V57" s="47"/>
      <c r="W57" s="47"/>
      <c r="X57" s="47"/>
      <c r="Y57" s="47"/>
      <c r="Z57" s="47"/>
      <c r="AA57" s="47"/>
      <c r="AB57" s="47"/>
      <c r="AC57" s="47"/>
      <c r="AD57" s="47"/>
      <c r="AE57" s="47"/>
      <c r="AF57" s="47"/>
      <c r="AG57" s="47"/>
      <c r="AH57" s="47"/>
      <c r="AI57" s="47"/>
      <c r="AJ57" s="47"/>
      <c r="AK57" s="590"/>
      <c r="AL57" s="580"/>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961"/>
      <c r="CA57" s="962"/>
    </row>
    <row r="58" spans="2:79" ht="15" customHeight="1" thickBot="1" x14ac:dyDescent="0.25">
      <c r="B58" s="42"/>
      <c r="C58" s="43"/>
      <c r="D58" s="591"/>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59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c r="BI58" s="580"/>
      <c r="BJ58" s="580"/>
      <c r="BK58" s="580"/>
      <c r="BL58" s="580"/>
      <c r="BM58" s="580"/>
      <c r="BN58" s="580"/>
      <c r="BO58" s="580"/>
      <c r="BP58" s="580"/>
      <c r="BQ58" s="580"/>
      <c r="BR58" s="580"/>
      <c r="BS58" s="580"/>
      <c r="BT58" s="580"/>
      <c r="BU58" s="580"/>
      <c r="BV58" s="580"/>
      <c r="BW58" s="580"/>
      <c r="BX58" s="580"/>
      <c r="BY58" s="580"/>
      <c r="BZ58" s="954"/>
      <c r="CA58" s="962"/>
    </row>
    <row r="59" spans="2:79" ht="30" customHeight="1" thickBot="1" x14ac:dyDescent="0.25">
      <c r="B59" s="1808" t="s">
        <v>1247</v>
      </c>
      <c r="C59" s="1809"/>
      <c r="D59" s="1809"/>
      <c r="E59" s="1809"/>
      <c r="F59" s="1809"/>
      <c r="G59" s="1809"/>
      <c r="H59" s="1809"/>
      <c r="I59" s="1809"/>
      <c r="J59" s="1809"/>
      <c r="K59" s="1809"/>
      <c r="L59" s="1809"/>
      <c r="M59" s="1809"/>
      <c r="N59" s="1809"/>
      <c r="O59" s="1809"/>
      <c r="P59" s="1809"/>
      <c r="Q59" s="1809"/>
      <c r="R59" s="1809"/>
      <c r="S59" s="1809"/>
      <c r="T59" s="1809"/>
      <c r="U59" s="1810"/>
      <c r="V59" s="44"/>
      <c r="W59" s="44"/>
      <c r="X59" s="44"/>
      <c r="Y59" s="44"/>
      <c r="Z59" s="44"/>
      <c r="AA59" s="44"/>
      <c r="AB59" s="44"/>
      <c r="AC59" s="44"/>
      <c r="AD59" s="44"/>
      <c r="AE59" s="44"/>
      <c r="AF59" s="44"/>
      <c r="AG59" s="44"/>
      <c r="AH59" s="44"/>
      <c r="AI59" s="44"/>
      <c r="AJ59" s="44"/>
      <c r="AK59" s="59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80"/>
      <c r="BH59" s="580"/>
      <c r="BI59" s="580"/>
      <c r="BJ59" s="580"/>
      <c r="BK59" s="580"/>
      <c r="BL59" s="580"/>
      <c r="BM59" s="580"/>
      <c r="BN59" s="580"/>
      <c r="BO59" s="580"/>
      <c r="BP59" s="580"/>
      <c r="BQ59" s="580"/>
      <c r="BR59" s="580"/>
      <c r="BS59" s="580"/>
      <c r="BT59" s="580"/>
      <c r="BU59" s="580"/>
      <c r="BV59" s="580"/>
      <c r="BW59" s="580"/>
      <c r="BX59" s="580"/>
      <c r="BY59" s="580"/>
      <c r="BZ59" s="954"/>
      <c r="CA59" s="962"/>
    </row>
    <row r="60" spans="2:79" ht="15" customHeight="1" thickBot="1" x14ac:dyDescent="0.25">
      <c r="B60" s="42"/>
      <c r="C60" s="43"/>
      <c r="D60" s="591"/>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590"/>
      <c r="AL60" s="580"/>
      <c r="AM60" s="580"/>
      <c r="AN60" s="580"/>
      <c r="AO60" s="580"/>
      <c r="AP60" s="580"/>
      <c r="AQ60" s="580"/>
      <c r="AR60" s="580"/>
      <c r="AS60" s="580"/>
      <c r="AT60" s="580"/>
      <c r="AU60" s="580"/>
      <c r="AV60" s="580"/>
      <c r="AW60" s="580"/>
      <c r="AX60" s="580"/>
      <c r="AY60" s="580"/>
      <c r="AZ60" s="580"/>
      <c r="BA60" s="580"/>
      <c r="BB60" s="580"/>
      <c r="BC60" s="580"/>
      <c r="BD60" s="580"/>
      <c r="BE60" s="580"/>
      <c r="BF60" s="580"/>
      <c r="BG60" s="580"/>
      <c r="BH60" s="580"/>
      <c r="BI60" s="580"/>
      <c r="BJ60" s="580"/>
      <c r="BK60" s="580"/>
      <c r="BL60" s="580"/>
      <c r="BM60" s="580"/>
      <c r="BN60" s="580"/>
      <c r="BO60" s="580"/>
      <c r="BP60" s="580"/>
      <c r="BQ60" s="580"/>
      <c r="BR60" s="580"/>
      <c r="BS60" s="580"/>
      <c r="BT60" s="580"/>
      <c r="BU60" s="580"/>
      <c r="BV60" s="580"/>
      <c r="BW60" s="580"/>
      <c r="BX60" s="580"/>
      <c r="BY60" s="580"/>
      <c r="BZ60" s="954"/>
      <c r="CA60" s="962"/>
    </row>
    <row r="61" spans="2:79" ht="15" customHeight="1" x14ac:dyDescent="0.2">
      <c r="B61" s="48" t="s">
        <v>28</v>
      </c>
      <c r="C61" s="1811" t="s">
        <v>29</v>
      </c>
      <c r="D61" s="1811"/>
      <c r="E61" s="1811"/>
      <c r="F61" s="1811"/>
      <c r="G61" s="1811"/>
      <c r="H61" s="1811"/>
      <c r="I61" s="1811"/>
      <c r="J61" s="1811"/>
      <c r="K61" s="1811"/>
      <c r="L61" s="1811"/>
      <c r="M61" s="1811"/>
      <c r="N61" s="1811"/>
      <c r="O61" s="1811"/>
      <c r="P61" s="1811"/>
      <c r="Q61" s="1811"/>
      <c r="R61" s="1811"/>
      <c r="S61" s="1811"/>
      <c r="T61" s="1811"/>
      <c r="U61" s="1812"/>
      <c r="V61" s="595"/>
      <c r="W61" s="595"/>
      <c r="X61" s="595"/>
      <c r="Y61" s="595"/>
      <c r="Z61" s="595"/>
      <c r="AA61" s="595"/>
      <c r="AB61" s="595"/>
      <c r="AC61" s="595"/>
      <c r="AD61" s="595"/>
      <c r="AE61" s="595"/>
      <c r="AF61" s="595"/>
      <c r="AG61" s="595"/>
      <c r="AH61" s="595"/>
      <c r="AI61" s="595"/>
      <c r="AJ61" s="595"/>
      <c r="AK61" s="590"/>
      <c r="AL61" s="580"/>
      <c r="AM61" s="580"/>
      <c r="AN61" s="580"/>
      <c r="AO61" s="580"/>
      <c r="AP61" s="580"/>
      <c r="AQ61" s="580"/>
      <c r="AR61" s="580"/>
      <c r="AS61" s="580"/>
      <c r="AT61" s="580"/>
      <c r="AU61" s="580"/>
      <c r="AV61" s="580"/>
      <c r="AW61" s="580"/>
      <c r="AX61" s="580"/>
      <c r="AY61" s="580"/>
      <c r="AZ61" s="580"/>
      <c r="BA61" s="580"/>
      <c r="BB61" s="580"/>
      <c r="BC61" s="580"/>
      <c r="BD61" s="580"/>
      <c r="BE61" s="580"/>
      <c r="BF61" s="580"/>
      <c r="BG61" s="580"/>
      <c r="BH61" s="580"/>
      <c r="BI61" s="580"/>
      <c r="BJ61" s="580"/>
      <c r="BK61" s="580"/>
      <c r="BL61" s="580"/>
      <c r="BM61" s="580"/>
      <c r="BN61" s="580"/>
      <c r="BO61" s="580"/>
      <c r="BP61" s="580"/>
      <c r="BQ61" s="580"/>
      <c r="BR61" s="580"/>
      <c r="BS61" s="580"/>
      <c r="BT61" s="580"/>
      <c r="BU61" s="580"/>
      <c r="BV61" s="580"/>
      <c r="BW61" s="580"/>
      <c r="BX61" s="580"/>
      <c r="BY61" s="580"/>
      <c r="BZ61" s="954"/>
      <c r="CA61" s="962"/>
    </row>
    <row r="62" spans="2:79" ht="15" customHeight="1" x14ac:dyDescent="0.2">
      <c r="B62" s="153">
        <v>1</v>
      </c>
      <c r="C62" s="1797" t="s">
        <v>78</v>
      </c>
      <c r="D62" s="1797"/>
      <c r="E62" s="1797"/>
      <c r="F62" s="1797"/>
      <c r="G62" s="1797"/>
      <c r="H62" s="1797"/>
      <c r="I62" s="1797"/>
      <c r="J62" s="1797"/>
      <c r="K62" s="1797"/>
      <c r="L62" s="1797"/>
      <c r="M62" s="1797"/>
      <c r="N62" s="1797"/>
      <c r="O62" s="1797"/>
      <c r="P62" s="1797"/>
      <c r="Q62" s="1797"/>
      <c r="R62" s="1797"/>
      <c r="S62" s="1797"/>
      <c r="T62" s="1797"/>
      <c r="U62" s="1798"/>
      <c r="V62" s="596"/>
      <c r="W62" s="596"/>
      <c r="X62" s="596"/>
      <c r="Y62" s="596"/>
      <c r="Z62" s="596"/>
      <c r="AA62" s="596"/>
      <c r="AB62" s="596"/>
      <c r="AC62" s="596"/>
      <c r="AD62" s="596"/>
      <c r="AE62" s="596"/>
      <c r="AF62" s="596"/>
      <c r="AG62" s="596"/>
      <c r="AH62" s="596"/>
      <c r="AI62" s="596"/>
      <c r="AJ62" s="596"/>
      <c r="AK62" s="597"/>
      <c r="AL62" s="598"/>
      <c r="AM62" s="580"/>
      <c r="AN62" s="580"/>
      <c r="AO62" s="580"/>
      <c r="AP62" s="580"/>
      <c r="AQ62" s="580"/>
      <c r="AR62" s="580"/>
      <c r="AS62" s="580"/>
      <c r="AT62" s="580"/>
      <c r="AU62" s="580"/>
      <c r="AV62" s="580"/>
      <c r="AW62" s="580"/>
      <c r="AX62" s="580"/>
      <c r="AY62" s="580"/>
      <c r="AZ62" s="580"/>
      <c r="BA62" s="580"/>
      <c r="BB62" s="580"/>
      <c r="BC62" s="580"/>
      <c r="BD62" s="580"/>
      <c r="BE62" s="580"/>
      <c r="BF62" s="580"/>
      <c r="BG62" s="580"/>
      <c r="BH62" s="580"/>
      <c r="BI62" s="580"/>
      <c r="BJ62" s="580"/>
      <c r="BK62" s="580"/>
      <c r="BL62" s="580"/>
      <c r="BM62" s="580"/>
      <c r="BN62" s="580"/>
      <c r="BO62" s="580"/>
      <c r="BP62" s="580"/>
      <c r="BQ62" s="580"/>
      <c r="BR62" s="580"/>
      <c r="BS62" s="580"/>
      <c r="BT62" s="580"/>
      <c r="BU62" s="580"/>
      <c r="BV62" s="580"/>
      <c r="BW62" s="580"/>
      <c r="BX62" s="580"/>
      <c r="BY62" s="580"/>
      <c r="BZ62" s="954"/>
      <c r="CA62" s="962"/>
    </row>
    <row r="63" spans="2:79" ht="45" customHeight="1" x14ac:dyDescent="0.2">
      <c r="B63" s="153">
        <v>2</v>
      </c>
      <c r="C63" s="1797" t="s">
        <v>79</v>
      </c>
      <c r="D63" s="1797"/>
      <c r="E63" s="1797"/>
      <c r="F63" s="1797"/>
      <c r="G63" s="1797"/>
      <c r="H63" s="1797"/>
      <c r="I63" s="1797"/>
      <c r="J63" s="1797"/>
      <c r="K63" s="1797"/>
      <c r="L63" s="1797"/>
      <c r="M63" s="1797"/>
      <c r="N63" s="1797"/>
      <c r="O63" s="1797"/>
      <c r="P63" s="1797"/>
      <c r="Q63" s="1797"/>
      <c r="R63" s="1797"/>
      <c r="S63" s="1797"/>
      <c r="T63" s="1797"/>
      <c r="U63" s="1798"/>
      <c r="V63" s="596"/>
      <c r="W63" s="596"/>
      <c r="X63" s="596"/>
      <c r="Y63" s="596"/>
      <c r="Z63" s="596"/>
      <c r="AA63" s="596"/>
      <c r="AB63" s="596"/>
      <c r="AC63" s="596"/>
      <c r="AD63" s="596"/>
      <c r="AE63" s="596"/>
      <c r="AF63" s="596"/>
      <c r="AG63" s="596"/>
      <c r="AH63" s="596"/>
      <c r="AI63" s="596"/>
      <c r="AJ63" s="596"/>
      <c r="AK63" s="597"/>
      <c r="AL63" s="598"/>
      <c r="AM63" s="580"/>
      <c r="AN63" s="580"/>
      <c r="AO63" s="580"/>
      <c r="AP63" s="580"/>
      <c r="AQ63" s="580"/>
      <c r="AR63" s="580"/>
      <c r="AS63" s="580"/>
      <c r="AT63" s="580"/>
      <c r="AU63" s="580"/>
      <c r="AV63" s="580"/>
      <c r="AW63" s="580"/>
      <c r="AX63" s="580"/>
      <c r="AY63" s="580"/>
      <c r="AZ63" s="580"/>
      <c r="BA63" s="580"/>
      <c r="BB63" s="580"/>
      <c r="BC63" s="580"/>
      <c r="BD63" s="580"/>
      <c r="BE63" s="580"/>
      <c r="BF63" s="580"/>
      <c r="BG63" s="580"/>
      <c r="BH63" s="580"/>
      <c r="BI63" s="580"/>
      <c r="BJ63" s="580"/>
      <c r="BK63" s="580"/>
      <c r="BL63" s="580"/>
      <c r="BM63" s="580"/>
      <c r="BN63" s="580"/>
      <c r="BO63" s="580"/>
      <c r="BP63" s="580"/>
      <c r="BQ63" s="580"/>
      <c r="BR63" s="580"/>
      <c r="BS63" s="580"/>
      <c r="BT63" s="580"/>
      <c r="BU63" s="580"/>
      <c r="BV63" s="580"/>
      <c r="BW63" s="580"/>
      <c r="BX63" s="580"/>
      <c r="BY63" s="580"/>
      <c r="BZ63" s="954"/>
      <c r="CA63" s="962"/>
    </row>
    <row r="64" spans="2:79" ht="15" customHeight="1" x14ac:dyDescent="0.2">
      <c r="B64" s="153">
        <v>3</v>
      </c>
      <c r="C64" s="1797" t="s">
        <v>80</v>
      </c>
      <c r="D64" s="1797"/>
      <c r="E64" s="1797"/>
      <c r="F64" s="1797"/>
      <c r="G64" s="1797"/>
      <c r="H64" s="1797"/>
      <c r="I64" s="1797"/>
      <c r="J64" s="1797"/>
      <c r="K64" s="1797"/>
      <c r="L64" s="1797"/>
      <c r="M64" s="1797"/>
      <c r="N64" s="1797"/>
      <c r="O64" s="1797"/>
      <c r="P64" s="1797"/>
      <c r="Q64" s="1797"/>
      <c r="R64" s="1797"/>
      <c r="S64" s="1797"/>
      <c r="T64" s="1797"/>
      <c r="U64" s="1798"/>
      <c r="V64" s="596"/>
      <c r="W64" s="596"/>
      <c r="X64" s="596"/>
      <c r="Y64" s="596"/>
      <c r="Z64" s="596"/>
      <c r="AA64" s="596"/>
      <c r="AB64" s="596"/>
      <c r="AC64" s="596"/>
      <c r="AD64" s="596"/>
      <c r="AE64" s="596"/>
      <c r="AF64" s="596"/>
      <c r="AG64" s="596"/>
      <c r="AH64" s="596"/>
      <c r="AI64" s="596"/>
      <c r="AJ64" s="596"/>
      <c r="AK64" s="597"/>
      <c r="AL64" s="598"/>
      <c r="AM64" s="580"/>
      <c r="AN64" s="580"/>
      <c r="AO64" s="580"/>
      <c r="AP64" s="580"/>
      <c r="AQ64" s="580"/>
      <c r="AR64" s="580"/>
      <c r="AS64" s="580"/>
      <c r="AT64" s="580"/>
      <c r="AU64" s="580"/>
      <c r="AV64" s="580"/>
      <c r="AW64" s="580"/>
      <c r="AX64" s="580"/>
      <c r="AY64" s="580"/>
      <c r="AZ64" s="580"/>
      <c r="BA64" s="580"/>
      <c r="BB64" s="580"/>
      <c r="BC64" s="580"/>
      <c r="BD64" s="580"/>
      <c r="BE64" s="580"/>
      <c r="BF64" s="580"/>
      <c r="BG64" s="580"/>
      <c r="BH64" s="580"/>
      <c r="BI64" s="580"/>
      <c r="BJ64" s="580"/>
      <c r="BK64" s="580"/>
      <c r="BL64" s="580"/>
      <c r="BM64" s="580"/>
      <c r="BN64" s="580"/>
      <c r="BO64" s="580"/>
      <c r="BP64" s="580"/>
      <c r="BQ64" s="580"/>
      <c r="BR64" s="580"/>
      <c r="BS64" s="580"/>
      <c r="BT64" s="580"/>
      <c r="BU64" s="580"/>
      <c r="BV64" s="580"/>
      <c r="BW64" s="580"/>
      <c r="BX64" s="580"/>
      <c r="BY64" s="580"/>
      <c r="BZ64" s="954"/>
      <c r="CA64" s="962"/>
    </row>
    <row r="65" spans="2:79" ht="15" customHeight="1" x14ac:dyDescent="0.2">
      <c r="B65" s="153">
        <v>4</v>
      </c>
      <c r="C65" s="1797" t="s">
        <v>81</v>
      </c>
      <c r="D65" s="1797"/>
      <c r="E65" s="1797"/>
      <c r="F65" s="1797"/>
      <c r="G65" s="1797"/>
      <c r="H65" s="1797"/>
      <c r="I65" s="1797"/>
      <c r="J65" s="1797"/>
      <c r="K65" s="1797"/>
      <c r="L65" s="1797"/>
      <c r="M65" s="1797"/>
      <c r="N65" s="1797"/>
      <c r="O65" s="1797"/>
      <c r="P65" s="1797"/>
      <c r="Q65" s="1797"/>
      <c r="R65" s="1797"/>
      <c r="S65" s="1797"/>
      <c r="T65" s="1797"/>
      <c r="U65" s="1798"/>
      <c r="V65" s="596"/>
      <c r="W65" s="596"/>
      <c r="X65" s="596"/>
      <c r="Y65" s="596"/>
      <c r="Z65" s="596"/>
      <c r="AA65" s="596"/>
      <c r="AB65" s="596"/>
      <c r="AC65" s="596"/>
      <c r="AD65" s="596"/>
      <c r="AE65" s="596"/>
      <c r="AF65" s="596"/>
      <c r="AG65" s="596"/>
      <c r="AH65" s="596"/>
      <c r="AI65" s="596"/>
      <c r="AJ65" s="596"/>
      <c r="AK65" s="597"/>
      <c r="AL65" s="598"/>
      <c r="AM65" s="580"/>
      <c r="AN65" s="580"/>
      <c r="AO65" s="580"/>
      <c r="AP65" s="580"/>
      <c r="AQ65" s="580"/>
      <c r="AR65" s="580"/>
      <c r="AS65" s="580"/>
      <c r="AT65" s="580"/>
      <c r="AU65" s="580"/>
      <c r="AV65" s="580"/>
      <c r="AW65" s="580"/>
      <c r="AX65" s="580"/>
      <c r="AY65" s="580"/>
      <c r="AZ65" s="580"/>
      <c r="BA65" s="580"/>
      <c r="BB65" s="580"/>
      <c r="BC65" s="580"/>
      <c r="BD65" s="580"/>
      <c r="BE65" s="580"/>
      <c r="BF65" s="580"/>
      <c r="BG65" s="580"/>
      <c r="BH65" s="580"/>
      <c r="BI65" s="580"/>
      <c r="BJ65" s="580"/>
      <c r="BK65" s="580"/>
      <c r="BL65" s="580"/>
      <c r="BM65" s="580"/>
      <c r="BN65" s="580"/>
      <c r="BO65" s="580"/>
      <c r="BP65" s="580"/>
      <c r="BQ65" s="580"/>
      <c r="BR65" s="580"/>
      <c r="BS65" s="580"/>
      <c r="BT65" s="580"/>
      <c r="BU65" s="580"/>
      <c r="BV65" s="580"/>
      <c r="BW65" s="580"/>
      <c r="BX65" s="580"/>
      <c r="BY65" s="580"/>
      <c r="BZ65" s="954"/>
      <c r="CA65" s="962"/>
    </row>
    <row r="66" spans="2:79" ht="15" customHeight="1" x14ac:dyDescent="0.2">
      <c r="B66" s="153">
        <v>5</v>
      </c>
      <c r="C66" s="1801" t="s">
        <v>82</v>
      </c>
      <c r="D66" s="1801"/>
      <c r="E66" s="1801"/>
      <c r="F66" s="1801"/>
      <c r="G66" s="1801"/>
      <c r="H66" s="1801"/>
      <c r="I66" s="1801"/>
      <c r="J66" s="1801"/>
      <c r="K66" s="1801"/>
      <c r="L66" s="1801"/>
      <c r="M66" s="1801"/>
      <c r="N66" s="1801"/>
      <c r="O66" s="1801"/>
      <c r="P66" s="1801"/>
      <c r="Q66" s="1801"/>
      <c r="R66" s="1801"/>
      <c r="S66" s="1801"/>
      <c r="T66" s="1801"/>
      <c r="U66" s="1802"/>
      <c r="V66" s="596"/>
      <c r="W66" s="596"/>
      <c r="X66" s="596"/>
      <c r="Y66" s="596"/>
      <c r="Z66" s="596"/>
      <c r="AA66" s="596"/>
      <c r="AB66" s="596"/>
      <c r="AC66" s="596"/>
      <c r="AD66" s="596"/>
      <c r="AE66" s="596"/>
      <c r="AF66" s="596"/>
      <c r="AG66" s="596"/>
      <c r="AH66" s="596"/>
      <c r="AI66" s="596"/>
      <c r="AJ66" s="596"/>
      <c r="AK66" s="597"/>
      <c r="AL66" s="598"/>
      <c r="AM66" s="580"/>
      <c r="AN66" s="580"/>
      <c r="AO66" s="580"/>
      <c r="AP66" s="580"/>
      <c r="AQ66" s="580"/>
      <c r="AR66" s="580"/>
      <c r="AS66" s="580"/>
      <c r="AT66" s="580"/>
      <c r="AU66" s="580"/>
      <c r="AV66" s="580"/>
      <c r="AW66" s="580"/>
      <c r="AX66" s="580"/>
      <c r="AY66" s="580"/>
      <c r="AZ66" s="580"/>
      <c r="BA66" s="580"/>
      <c r="BB66" s="580"/>
      <c r="BC66" s="580"/>
      <c r="BD66" s="580"/>
      <c r="BE66" s="580"/>
      <c r="BF66" s="580"/>
      <c r="BG66" s="580"/>
      <c r="BH66" s="580"/>
      <c r="BI66" s="580"/>
      <c r="BJ66" s="580"/>
      <c r="BK66" s="580"/>
      <c r="BL66" s="580"/>
      <c r="BM66" s="580"/>
      <c r="BN66" s="580"/>
      <c r="BO66" s="580"/>
      <c r="BP66" s="580"/>
      <c r="BQ66" s="580"/>
      <c r="BR66" s="580"/>
      <c r="BS66" s="580"/>
      <c r="BT66" s="580"/>
      <c r="BU66" s="580"/>
      <c r="BV66" s="580"/>
      <c r="BW66" s="580"/>
      <c r="BX66" s="580"/>
      <c r="BY66" s="580"/>
      <c r="BZ66" s="954"/>
      <c r="CA66" s="962"/>
    </row>
    <row r="67" spans="2:79" ht="15" customHeight="1" x14ac:dyDescent="0.2">
      <c r="B67" s="153">
        <v>6</v>
      </c>
      <c r="C67" s="1801" t="s">
        <v>83</v>
      </c>
      <c r="D67" s="1801"/>
      <c r="E67" s="1801"/>
      <c r="F67" s="1801"/>
      <c r="G67" s="1801"/>
      <c r="H67" s="1801"/>
      <c r="I67" s="1801"/>
      <c r="J67" s="1801"/>
      <c r="K67" s="1801"/>
      <c r="L67" s="1801"/>
      <c r="M67" s="1801"/>
      <c r="N67" s="1801"/>
      <c r="O67" s="1801"/>
      <c r="P67" s="1801"/>
      <c r="Q67" s="1801"/>
      <c r="R67" s="1801"/>
      <c r="S67" s="1801"/>
      <c r="T67" s="1801"/>
      <c r="U67" s="1802"/>
      <c r="V67" s="596"/>
      <c r="W67" s="596"/>
      <c r="X67" s="596"/>
      <c r="Y67" s="596"/>
      <c r="Z67" s="596"/>
      <c r="AA67" s="596"/>
      <c r="AB67" s="596"/>
      <c r="AC67" s="596"/>
      <c r="AD67" s="596"/>
      <c r="AE67" s="596"/>
      <c r="AF67" s="596"/>
      <c r="AG67" s="596"/>
      <c r="AH67" s="596"/>
      <c r="AI67" s="596"/>
      <c r="AJ67" s="596"/>
      <c r="AK67" s="597"/>
      <c r="AL67" s="598"/>
      <c r="AM67" s="580"/>
      <c r="AN67" s="580"/>
      <c r="AO67" s="580"/>
      <c r="AP67" s="580"/>
      <c r="AQ67" s="580"/>
      <c r="AR67" s="580"/>
      <c r="AS67" s="580"/>
      <c r="AT67" s="580"/>
      <c r="AU67" s="580"/>
      <c r="AV67" s="580"/>
      <c r="AW67" s="580"/>
      <c r="AX67" s="580"/>
      <c r="AY67" s="580"/>
      <c r="AZ67" s="580"/>
      <c r="BA67" s="580"/>
      <c r="BB67" s="580"/>
      <c r="BC67" s="580"/>
      <c r="BD67" s="580"/>
      <c r="BE67" s="580"/>
      <c r="BF67" s="580"/>
      <c r="BG67" s="580"/>
      <c r="BH67" s="580"/>
      <c r="BI67" s="580"/>
      <c r="BJ67" s="580"/>
      <c r="BK67" s="580"/>
      <c r="BL67" s="580"/>
      <c r="BM67" s="580"/>
      <c r="BN67" s="580"/>
      <c r="BO67" s="580"/>
      <c r="BP67" s="580"/>
      <c r="BQ67" s="580"/>
      <c r="BR67" s="580"/>
      <c r="BS67" s="580"/>
      <c r="BT67" s="580"/>
      <c r="BU67" s="580"/>
      <c r="BV67" s="580"/>
      <c r="BW67" s="580"/>
      <c r="BX67" s="580"/>
      <c r="BY67" s="580"/>
      <c r="BZ67" s="954"/>
      <c r="CA67" s="962"/>
    </row>
    <row r="68" spans="2:79" ht="15" customHeight="1" x14ac:dyDescent="0.2">
      <c r="B68" s="153">
        <v>7</v>
      </c>
      <c r="C68" s="1801" t="s">
        <v>84</v>
      </c>
      <c r="D68" s="1801"/>
      <c r="E68" s="1801"/>
      <c r="F68" s="1801"/>
      <c r="G68" s="1801"/>
      <c r="H68" s="1801"/>
      <c r="I68" s="1801"/>
      <c r="J68" s="1801"/>
      <c r="K68" s="1801"/>
      <c r="L68" s="1801"/>
      <c r="M68" s="1801"/>
      <c r="N68" s="1801"/>
      <c r="O68" s="1801"/>
      <c r="P68" s="1801"/>
      <c r="Q68" s="1801"/>
      <c r="R68" s="1801"/>
      <c r="S68" s="1801"/>
      <c r="T68" s="1801"/>
      <c r="U68" s="1802"/>
      <c r="V68" s="596"/>
      <c r="W68" s="596"/>
      <c r="X68" s="596"/>
      <c r="Y68" s="596"/>
      <c r="Z68" s="596"/>
      <c r="AA68" s="596"/>
      <c r="AB68" s="596"/>
      <c r="AC68" s="596"/>
      <c r="AD68" s="596"/>
      <c r="AE68" s="596"/>
      <c r="AF68" s="596"/>
      <c r="AG68" s="596"/>
      <c r="AH68" s="596"/>
      <c r="AI68" s="596"/>
      <c r="AJ68" s="596"/>
      <c r="AK68" s="597"/>
      <c r="AL68" s="598"/>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0"/>
      <c r="BT68" s="580"/>
      <c r="BU68" s="580"/>
      <c r="BV68" s="580"/>
      <c r="BW68" s="580"/>
      <c r="BX68" s="580"/>
      <c r="BY68" s="580"/>
      <c r="BZ68" s="954"/>
      <c r="CA68" s="962"/>
    </row>
    <row r="69" spans="2:79" ht="15" customHeight="1" x14ac:dyDescent="0.2">
      <c r="B69" s="153">
        <v>8</v>
      </c>
      <c r="C69" s="1797" t="s">
        <v>85</v>
      </c>
      <c r="D69" s="1797"/>
      <c r="E69" s="1797"/>
      <c r="F69" s="1797"/>
      <c r="G69" s="1797"/>
      <c r="H69" s="1797"/>
      <c r="I69" s="1797"/>
      <c r="J69" s="1797"/>
      <c r="K69" s="1797"/>
      <c r="L69" s="1797"/>
      <c r="M69" s="1797"/>
      <c r="N69" s="1797"/>
      <c r="O69" s="1797"/>
      <c r="P69" s="1797"/>
      <c r="Q69" s="1797"/>
      <c r="R69" s="1797"/>
      <c r="S69" s="1797"/>
      <c r="T69" s="1797"/>
      <c r="U69" s="1798"/>
      <c r="V69" s="596"/>
      <c r="W69" s="596"/>
      <c r="X69" s="596"/>
      <c r="Y69" s="596"/>
      <c r="Z69" s="596"/>
      <c r="AA69" s="596"/>
      <c r="AB69" s="596"/>
      <c r="AC69" s="596"/>
      <c r="AD69" s="596"/>
      <c r="AE69" s="596"/>
      <c r="AF69" s="596"/>
      <c r="AG69" s="596"/>
      <c r="AH69" s="596"/>
      <c r="AI69" s="596"/>
      <c r="AJ69" s="596"/>
      <c r="AK69" s="597"/>
      <c r="AL69" s="598"/>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c r="BS69" s="580"/>
      <c r="BT69" s="580"/>
      <c r="BU69" s="580"/>
      <c r="BV69" s="580"/>
      <c r="BW69" s="580"/>
      <c r="BX69" s="580"/>
      <c r="BY69" s="580"/>
      <c r="BZ69" s="580"/>
    </row>
    <row r="70" spans="2:79" ht="15" customHeight="1" x14ac:dyDescent="0.2">
      <c r="B70" s="153">
        <v>9</v>
      </c>
      <c r="C70" s="1797" t="s">
        <v>86</v>
      </c>
      <c r="D70" s="1797"/>
      <c r="E70" s="1797"/>
      <c r="F70" s="1797"/>
      <c r="G70" s="1797"/>
      <c r="H70" s="1797"/>
      <c r="I70" s="1797"/>
      <c r="J70" s="1797"/>
      <c r="K70" s="1797"/>
      <c r="L70" s="1797"/>
      <c r="M70" s="1797"/>
      <c r="N70" s="1797"/>
      <c r="O70" s="1797"/>
      <c r="P70" s="1797"/>
      <c r="Q70" s="1797"/>
      <c r="R70" s="1797"/>
      <c r="S70" s="1797"/>
      <c r="T70" s="1797"/>
      <c r="U70" s="1798"/>
      <c r="V70" s="596"/>
      <c r="W70" s="596"/>
      <c r="X70" s="596"/>
      <c r="Y70" s="596"/>
      <c r="Z70" s="596"/>
      <c r="AA70" s="596"/>
      <c r="AB70" s="596"/>
      <c r="AC70" s="596"/>
      <c r="AD70" s="596"/>
      <c r="AE70" s="596"/>
      <c r="AF70" s="596"/>
      <c r="AG70" s="596"/>
      <c r="AH70" s="596"/>
      <c r="AI70" s="596"/>
      <c r="AJ70" s="596"/>
      <c r="AK70" s="598"/>
      <c r="AL70" s="598"/>
      <c r="AM70" s="580"/>
      <c r="AN70" s="580"/>
      <c r="AO70" s="580"/>
      <c r="AP70" s="580"/>
      <c r="AQ70" s="580"/>
      <c r="AR70" s="580"/>
      <c r="AS70" s="580"/>
      <c r="AT70" s="580"/>
      <c r="AU70" s="580"/>
      <c r="AV70" s="580"/>
      <c r="AW70" s="580"/>
      <c r="AX70" s="580"/>
      <c r="AY70" s="580"/>
      <c r="AZ70" s="580"/>
      <c r="BA70" s="580"/>
      <c r="BB70" s="580"/>
      <c r="BC70" s="580"/>
      <c r="BD70" s="580"/>
      <c r="BE70" s="580"/>
      <c r="BF70" s="580"/>
      <c r="BG70" s="580"/>
      <c r="BH70" s="580"/>
      <c r="BI70" s="580"/>
      <c r="BJ70" s="580"/>
      <c r="BK70" s="580"/>
      <c r="BL70" s="580"/>
      <c r="BM70" s="580"/>
      <c r="BN70" s="580"/>
      <c r="BO70" s="580"/>
      <c r="BP70" s="580"/>
      <c r="BQ70" s="580"/>
      <c r="BR70" s="580"/>
      <c r="BS70" s="580"/>
      <c r="BT70" s="580"/>
      <c r="BU70" s="580"/>
      <c r="BV70" s="580"/>
      <c r="BW70" s="580"/>
      <c r="BX70" s="580"/>
      <c r="BY70" s="580"/>
      <c r="BZ70" s="580"/>
    </row>
    <row r="71" spans="2:79" ht="15" customHeight="1" x14ac:dyDescent="0.2">
      <c r="B71" s="153">
        <v>10</v>
      </c>
      <c r="C71" s="1797" t="s">
        <v>87</v>
      </c>
      <c r="D71" s="1797"/>
      <c r="E71" s="1797"/>
      <c r="F71" s="1797"/>
      <c r="G71" s="1797"/>
      <c r="H71" s="1797"/>
      <c r="I71" s="1797"/>
      <c r="J71" s="1797"/>
      <c r="K71" s="1797"/>
      <c r="L71" s="1797"/>
      <c r="M71" s="1797"/>
      <c r="N71" s="1797"/>
      <c r="O71" s="1797"/>
      <c r="P71" s="1797"/>
      <c r="Q71" s="1797"/>
      <c r="R71" s="1797"/>
      <c r="S71" s="1797"/>
      <c r="T71" s="1797"/>
      <c r="U71" s="1798"/>
      <c r="V71" s="596"/>
      <c r="W71" s="596"/>
      <c r="X71" s="596"/>
      <c r="Y71" s="596"/>
      <c r="Z71" s="596"/>
      <c r="AA71" s="596"/>
      <c r="AB71" s="596"/>
      <c r="AC71" s="596"/>
      <c r="AD71" s="596"/>
      <c r="AE71" s="596"/>
      <c r="AF71" s="596"/>
      <c r="AG71" s="596"/>
      <c r="AH71" s="596"/>
      <c r="AI71" s="596"/>
      <c r="AJ71" s="596"/>
      <c r="AK71" s="598"/>
      <c r="AL71" s="598"/>
      <c r="AM71" s="580"/>
      <c r="AN71" s="580"/>
      <c r="AO71" s="580"/>
      <c r="AP71" s="580"/>
      <c r="AQ71" s="580"/>
      <c r="AR71" s="580"/>
      <c r="AS71" s="580"/>
      <c r="AT71" s="580"/>
      <c r="AU71" s="580"/>
      <c r="AV71" s="580"/>
      <c r="AW71" s="580"/>
      <c r="AX71" s="580"/>
      <c r="AY71" s="580"/>
      <c r="AZ71" s="580"/>
      <c r="BA71" s="580"/>
      <c r="BB71" s="580"/>
      <c r="BC71" s="580"/>
      <c r="BD71" s="580"/>
      <c r="BE71" s="580"/>
      <c r="BF71" s="580"/>
      <c r="BG71" s="580"/>
      <c r="BH71" s="580"/>
      <c r="BI71" s="580"/>
      <c r="BJ71" s="580"/>
      <c r="BK71" s="580"/>
      <c r="BL71" s="580"/>
      <c r="BM71" s="580"/>
      <c r="BN71" s="580"/>
      <c r="BO71" s="580"/>
      <c r="BP71" s="580"/>
      <c r="BQ71" s="580"/>
      <c r="BR71" s="580"/>
      <c r="BS71" s="580"/>
      <c r="BT71" s="580"/>
      <c r="BU71" s="580"/>
      <c r="BV71" s="580"/>
      <c r="BW71" s="580"/>
      <c r="BX71" s="580"/>
      <c r="BY71" s="580"/>
      <c r="BZ71" s="580"/>
    </row>
    <row r="72" spans="2:79" ht="15" customHeight="1" x14ac:dyDescent="0.2">
      <c r="B72" s="153">
        <v>11</v>
      </c>
      <c r="C72" s="1797" t="s">
        <v>88</v>
      </c>
      <c r="D72" s="1797"/>
      <c r="E72" s="1797"/>
      <c r="F72" s="1797"/>
      <c r="G72" s="1797"/>
      <c r="H72" s="1797"/>
      <c r="I72" s="1797"/>
      <c r="J72" s="1797"/>
      <c r="K72" s="1797"/>
      <c r="L72" s="1797"/>
      <c r="M72" s="1797"/>
      <c r="N72" s="1797"/>
      <c r="O72" s="1797"/>
      <c r="P72" s="1797"/>
      <c r="Q72" s="1797"/>
      <c r="R72" s="1797"/>
      <c r="S72" s="1797"/>
      <c r="T72" s="1797"/>
      <c r="U72" s="1798"/>
      <c r="V72" s="596"/>
      <c r="W72" s="596"/>
      <c r="X72" s="596"/>
      <c r="Y72" s="596"/>
      <c r="Z72" s="596"/>
      <c r="AA72" s="596"/>
      <c r="AB72" s="596"/>
      <c r="AC72" s="596"/>
      <c r="AD72" s="596"/>
      <c r="AE72" s="596"/>
      <c r="AF72" s="596"/>
      <c r="AG72" s="596"/>
      <c r="AH72" s="596"/>
      <c r="AI72" s="596"/>
      <c r="AJ72" s="596"/>
      <c r="AK72" s="598"/>
      <c r="AL72" s="598"/>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c r="BW72" s="580"/>
      <c r="BX72" s="580"/>
      <c r="BY72" s="580"/>
      <c r="BZ72" s="580"/>
    </row>
    <row r="73" spans="2:79" ht="30" customHeight="1" x14ac:dyDescent="0.2">
      <c r="B73" s="153">
        <v>12</v>
      </c>
      <c r="C73" s="1797" t="s">
        <v>89</v>
      </c>
      <c r="D73" s="1797"/>
      <c r="E73" s="1797"/>
      <c r="F73" s="1797"/>
      <c r="G73" s="1797"/>
      <c r="H73" s="1797"/>
      <c r="I73" s="1797"/>
      <c r="J73" s="1797"/>
      <c r="K73" s="1797"/>
      <c r="L73" s="1797"/>
      <c r="M73" s="1797"/>
      <c r="N73" s="1797"/>
      <c r="O73" s="1797"/>
      <c r="P73" s="1797"/>
      <c r="Q73" s="1797"/>
      <c r="R73" s="1797"/>
      <c r="S73" s="1797"/>
      <c r="T73" s="1797"/>
      <c r="U73" s="1798"/>
      <c r="V73" s="596"/>
      <c r="W73" s="596"/>
      <c r="X73" s="596"/>
      <c r="Y73" s="596"/>
      <c r="Z73" s="596"/>
      <c r="AA73" s="596"/>
      <c r="AB73" s="596"/>
      <c r="AC73" s="596"/>
      <c r="AD73" s="596"/>
      <c r="AE73" s="596"/>
      <c r="AF73" s="596"/>
      <c r="AG73" s="596"/>
      <c r="AH73" s="596"/>
      <c r="AI73" s="596"/>
      <c r="AJ73" s="596"/>
      <c r="AK73" s="598"/>
      <c r="AL73" s="598"/>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c r="BW73" s="580"/>
      <c r="BX73" s="580"/>
      <c r="BY73" s="580"/>
      <c r="BZ73" s="580"/>
    </row>
    <row r="74" spans="2:79" ht="30" customHeight="1" x14ac:dyDescent="0.2">
      <c r="B74" s="153">
        <v>13</v>
      </c>
      <c r="C74" s="1797" t="s">
        <v>90</v>
      </c>
      <c r="D74" s="1797"/>
      <c r="E74" s="1797"/>
      <c r="F74" s="1797"/>
      <c r="G74" s="1797"/>
      <c r="H74" s="1797"/>
      <c r="I74" s="1797"/>
      <c r="J74" s="1797"/>
      <c r="K74" s="1797"/>
      <c r="L74" s="1797"/>
      <c r="M74" s="1797"/>
      <c r="N74" s="1797"/>
      <c r="O74" s="1797"/>
      <c r="P74" s="1797"/>
      <c r="Q74" s="1797"/>
      <c r="R74" s="1797"/>
      <c r="S74" s="1797"/>
      <c r="T74" s="1797"/>
      <c r="U74" s="1798"/>
      <c r="V74" s="596"/>
      <c r="W74" s="596"/>
      <c r="X74" s="596"/>
      <c r="Y74" s="596"/>
      <c r="Z74" s="596"/>
      <c r="AA74" s="596"/>
      <c r="AB74" s="596"/>
      <c r="AC74" s="596"/>
      <c r="AD74" s="596"/>
      <c r="AE74" s="596"/>
      <c r="AF74" s="596"/>
      <c r="AG74" s="596"/>
      <c r="AH74" s="596"/>
      <c r="AI74" s="596"/>
      <c r="AJ74" s="596"/>
      <c r="AK74" s="598"/>
      <c r="AL74" s="598"/>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c r="BW74" s="580"/>
      <c r="BX74" s="580"/>
      <c r="BY74" s="580"/>
      <c r="BZ74" s="580"/>
    </row>
    <row r="75" spans="2:79" ht="15" customHeight="1" x14ac:dyDescent="0.2">
      <c r="B75" s="153">
        <v>14</v>
      </c>
      <c r="C75" s="1797" t="s">
        <v>91</v>
      </c>
      <c r="D75" s="1797"/>
      <c r="E75" s="1797"/>
      <c r="F75" s="1797"/>
      <c r="G75" s="1797"/>
      <c r="H75" s="1797"/>
      <c r="I75" s="1797"/>
      <c r="J75" s="1797"/>
      <c r="K75" s="1797"/>
      <c r="L75" s="1797"/>
      <c r="M75" s="1797"/>
      <c r="N75" s="1797"/>
      <c r="O75" s="1797"/>
      <c r="P75" s="1797"/>
      <c r="Q75" s="1797"/>
      <c r="R75" s="1797"/>
      <c r="S75" s="1797"/>
      <c r="T75" s="1797"/>
      <c r="U75" s="1798"/>
      <c r="V75" s="596"/>
      <c r="W75" s="596"/>
      <c r="X75" s="596"/>
      <c r="Y75" s="596"/>
      <c r="Z75" s="596"/>
      <c r="AA75" s="596"/>
      <c r="AB75" s="596"/>
      <c r="AC75" s="596"/>
      <c r="AD75" s="596"/>
      <c r="AE75" s="596"/>
      <c r="AF75" s="596"/>
      <c r="AG75" s="596"/>
      <c r="AH75" s="596"/>
      <c r="AI75" s="596"/>
      <c r="AJ75" s="596"/>
      <c r="AK75" s="598"/>
      <c r="AL75" s="598"/>
      <c r="AM75" s="580"/>
      <c r="AN75" s="580"/>
      <c r="AO75" s="580"/>
      <c r="AP75" s="580"/>
      <c r="AQ75" s="580"/>
      <c r="AR75" s="580"/>
      <c r="AS75" s="580"/>
      <c r="AT75" s="580"/>
      <c r="AU75" s="580"/>
      <c r="AV75" s="580"/>
      <c r="AW75" s="580"/>
      <c r="AX75" s="580"/>
      <c r="AY75" s="580"/>
      <c r="AZ75" s="580"/>
      <c r="BA75" s="580"/>
      <c r="BB75" s="580"/>
      <c r="BC75" s="580"/>
      <c r="BD75" s="580"/>
      <c r="BE75" s="580"/>
      <c r="BF75" s="580"/>
      <c r="BG75" s="580"/>
      <c r="BH75" s="580"/>
      <c r="BI75" s="580"/>
      <c r="BJ75" s="580"/>
      <c r="BK75" s="580"/>
      <c r="BL75" s="580"/>
      <c r="BM75" s="580"/>
      <c r="BN75" s="580"/>
      <c r="BO75" s="580"/>
      <c r="BP75" s="580"/>
      <c r="BQ75" s="580"/>
      <c r="BR75" s="580"/>
      <c r="BS75" s="580"/>
      <c r="BT75" s="580"/>
      <c r="BU75" s="580"/>
      <c r="BV75" s="580"/>
      <c r="BW75" s="580"/>
      <c r="BX75" s="580"/>
      <c r="BY75" s="580"/>
      <c r="BZ75" s="580"/>
    </row>
    <row r="76" spans="2:79" ht="15" customHeight="1" x14ac:dyDescent="0.2">
      <c r="B76" s="153">
        <v>15</v>
      </c>
      <c r="C76" s="1797" t="s">
        <v>92</v>
      </c>
      <c r="D76" s="1797"/>
      <c r="E76" s="1797"/>
      <c r="F76" s="1797"/>
      <c r="G76" s="1797"/>
      <c r="H76" s="1797"/>
      <c r="I76" s="1797"/>
      <c r="J76" s="1797"/>
      <c r="K76" s="1797"/>
      <c r="L76" s="1797"/>
      <c r="M76" s="1797"/>
      <c r="N76" s="1797"/>
      <c r="O76" s="1797"/>
      <c r="P76" s="1797"/>
      <c r="Q76" s="1797"/>
      <c r="R76" s="1797"/>
      <c r="S76" s="1797"/>
      <c r="T76" s="1797"/>
      <c r="U76" s="1798"/>
      <c r="V76" s="596"/>
      <c r="W76" s="596"/>
      <c r="X76" s="596"/>
      <c r="Y76" s="596"/>
      <c r="Z76" s="596"/>
      <c r="AA76" s="596"/>
      <c r="AB76" s="596"/>
      <c r="AC76" s="596"/>
      <c r="AD76" s="596"/>
      <c r="AE76" s="596"/>
      <c r="AF76" s="596"/>
      <c r="AG76" s="596"/>
      <c r="AH76" s="596"/>
      <c r="AI76" s="596"/>
      <c r="AJ76" s="596"/>
      <c r="AK76" s="598"/>
      <c r="AL76" s="598"/>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c r="BW76" s="580"/>
      <c r="BX76" s="580"/>
      <c r="BY76" s="580"/>
      <c r="BZ76" s="580"/>
    </row>
    <row r="77" spans="2:79" ht="45" customHeight="1" x14ac:dyDescent="0.2">
      <c r="B77" s="153">
        <v>16</v>
      </c>
      <c r="C77" s="1797" t="s">
        <v>93</v>
      </c>
      <c r="D77" s="1797"/>
      <c r="E77" s="1797"/>
      <c r="F77" s="1797"/>
      <c r="G77" s="1797"/>
      <c r="H77" s="1797"/>
      <c r="I77" s="1797"/>
      <c r="J77" s="1797"/>
      <c r="K77" s="1797"/>
      <c r="L77" s="1797"/>
      <c r="M77" s="1797"/>
      <c r="N77" s="1797"/>
      <c r="O77" s="1797"/>
      <c r="P77" s="1797"/>
      <c r="Q77" s="1797"/>
      <c r="R77" s="1797"/>
      <c r="S77" s="1797"/>
      <c r="T77" s="1797"/>
      <c r="U77" s="1798"/>
      <c r="V77" s="596"/>
      <c r="W77" s="596"/>
      <c r="X77" s="596"/>
      <c r="Y77" s="596"/>
      <c r="Z77" s="596"/>
      <c r="AA77" s="596"/>
      <c r="AB77" s="596"/>
      <c r="AC77" s="596"/>
      <c r="AD77" s="596"/>
      <c r="AE77" s="596"/>
      <c r="AF77" s="596"/>
      <c r="AG77" s="596"/>
      <c r="AH77" s="596"/>
      <c r="AI77" s="596"/>
      <c r="AJ77" s="596"/>
      <c r="AK77" s="598"/>
      <c r="AL77" s="598"/>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c r="BW77" s="580"/>
      <c r="BX77" s="580"/>
      <c r="BY77" s="580"/>
      <c r="BZ77" s="580"/>
    </row>
    <row r="78" spans="2:79" ht="15" customHeight="1" x14ac:dyDescent="0.2">
      <c r="B78" s="153">
        <v>17</v>
      </c>
      <c r="C78" s="1797" t="s">
        <v>94</v>
      </c>
      <c r="D78" s="1797"/>
      <c r="E78" s="1797"/>
      <c r="F78" s="1797"/>
      <c r="G78" s="1797"/>
      <c r="H78" s="1797"/>
      <c r="I78" s="1797"/>
      <c r="J78" s="1797"/>
      <c r="K78" s="1797"/>
      <c r="L78" s="1797"/>
      <c r="M78" s="1797"/>
      <c r="N78" s="1797"/>
      <c r="O78" s="1797"/>
      <c r="P78" s="1797"/>
      <c r="Q78" s="1797"/>
      <c r="R78" s="1797"/>
      <c r="S78" s="1797"/>
      <c r="T78" s="1797"/>
      <c r="U78" s="1798"/>
      <c r="V78" s="596"/>
      <c r="W78" s="596"/>
      <c r="X78" s="596"/>
      <c r="Y78" s="596"/>
      <c r="Z78" s="596"/>
      <c r="AA78" s="596"/>
      <c r="AB78" s="596"/>
      <c r="AC78" s="596"/>
      <c r="AD78" s="596"/>
      <c r="AE78" s="596"/>
      <c r="AF78" s="596"/>
      <c r="AG78" s="596"/>
      <c r="AH78" s="596"/>
      <c r="AI78" s="596"/>
      <c r="AJ78" s="596"/>
      <c r="AK78" s="598"/>
      <c r="AL78" s="598"/>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c r="BW78" s="580"/>
      <c r="BX78" s="580"/>
      <c r="BY78" s="580"/>
      <c r="BZ78" s="580"/>
    </row>
    <row r="79" spans="2:79" ht="15" customHeight="1" x14ac:dyDescent="0.2">
      <c r="B79" s="153">
        <v>18</v>
      </c>
      <c r="C79" s="1797" t="s">
        <v>95</v>
      </c>
      <c r="D79" s="1797"/>
      <c r="E79" s="1797"/>
      <c r="F79" s="1797"/>
      <c r="G79" s="1797"/>
      <c r="H79" s="1797"/>
      <c r="I79" s="1797"/>
      <c r="J79" s="1797"/>
      <c r="K79" s="1797"/>
      <c r="L79" s="1797"/>
      <c r="M79" s="1797"/>
      <c r="N79" s="1797"/>
      <c r="O79" s="1797"/>
      <c r="P79" s="1797"/>
      <c r="Q79" s="1797"/>
      <c r="R79" s="1797"/>
      <c r="S79" s="1797"/>
      <c r="T79" s="1797"/>
      <c r="U79" s="1798"/>
      <c r="V79" s="596"/>
      <c r="W79" s="596"/>
      <c r="X79" s="596"/>
      <c r="Y79" s="596"/>
      <c r="Z79" s="596"/>
      <c r="AA79" s="596"/>
      <c r="AB79" s="596"/>
      <c r="AC79" s="596"/>
      <c r="AD79" s="596"/>
      <c r="AE79" s="596"/>
      <c r="AF79" s="596"/>
      <c r="AG79" s="596"/>
      <c r="AH79" s="596"/>
      <c r="AI79" s="596"/>
      <c r="AJ79" s="596"/>
      <c r="AK79" s="598"/>
      <c r="AL79" s="598"/>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c r="BW79" s="580"/>
      <c r="BX79" s="580"/>
      <c r="BY79" s="580"/>
      <c r="BZ79" s="580"/>
    </row>
    <row r="80" spans="2:79" ht="15" customHeight="1" x14ac:dyDescent="0.2">
      <c r="B80" s="153">
        <v>19</v>
      </c>
      <c r="C80" s="1797" t="s">
        <v>96</v>
      </c>
      <c r="D80" s="1797"/>
      <c r="E80" s="1797"/>
      <c r="F80" s="1797"/>
      <c r="G80" s="1797"/>
      <c r="H80" s="1797"/>
      <c r="I80" s="1797"/>
      <c r="J80" s="1797"/>
      <c r="K80" s="1797"/>
      <c r="L80" s="1797"/>
      <c r="M80" s="1797"/>
      <c r="N80" s="1797"/>
      <c r="O80" s="1797"/>
      <c r="P80" s="1797"/>
      <c r="Q80" s="1797"/>
      <c r="R80" s="1797"/>
      <c r="S80" s="1797"/>
      <c r="T80" s="1797"/>
      <c r="U80" s="1798"/>
      <c r="V80" s="596"/>
      <c r="W80" s="596"/>
      <c r="X80" s="596"/>
      <c r="Y80" s="596"/>
      <c r="Z80" s="596"/>
      <c r="AA80" s="596"/>
      <c r="AB80" s="596"/>
      <c r="AC80" s="596"/>
      <c r="AD80" s="596"/>
      <c r="AE80" s="596"/>
      <c r="AF80" s="596"/>
      <c r="AG80" s="596"/>
      <c r="AH80" s="596"/>
      <c r="AI80" s="596"/>
      <c r="AJ80" s="596"/>
      <c r="AK80" s="598"/>
      <c r="AL80" s="598"/>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c r="BW80" s="580"/>
      <c r="BX80" s="580"/>
      <c r="BY80" s="580"/>
      <c r="BZ80" s="580"/>
    </row>
    <row r="81" spans="2:78" ht="15" customHeight="1" x14ac:dyDescent="0.2">
      <c r="B81" s="153">
        <v>20</v>
      </c>
      <c r="C81" s="1797" t="s">
        <v>1431</v>
      </c>
      <c r="D81" s="1797"/>
      <c r="E81" s="1797"/>
      <c r="F81" s="1797"/>
      <c r="G81" s="1797"/>
      <c r="H81" s="1797"/>
      <c r="I81" s="1797"/>
      <c r="J81" s="1797"/>
      <c r="K81" s="1797"/>
      <c r="L81" s="1797"/>
      <c r="M81" s="1797"/>
      <c r="N81" s="1797"/>
      <c r="O81" s="1797"/>
      <c r="P81" s="1797"/>
      <c r="Q81" s="1797"/>
      <c r="R81" s="1797"/>
      <c r="S81" s="1797"/>
      <c r="T81" s="1797"/>
      <c r="U81" s="1798"/>
      <c r="V81" s="596"/>
      <c r="W81" s="596"/>
      <c r="X81" s="596"/>
      <c r="Y81" s="596"/>
      <c r="Z81" s="596"/>
      <c r="AA81" s="596"/>
      <c r="AB81" s="596"/>
      <c r="AC81" s="596"/>
      <c r="AD81" s="596"/>
      <c r="AE81" s="596"/>
      <c r="AF81" s="596"/>
      <c r="AG81" s="596"/>
      <c r="AH81" s="596"/>
      <c r="AI81" s="596"/>
      <c r="AJ81" s="596"/>
      <c r="AK81" s="598"/>
      <c r="AL81" s="598"/>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c r="BW81" s="580"/>
      <c r="BX81" s="580"/>
      <c r="BY81" s="580"/>
      <c r="BZ81" s="580"/>
    </row>
    <row r="82" spans="2:78" ht="15" customHeight="1" x14ac:dyDescent="0.2">
      <c r="B82" s="153">
        <v>21</v>
      </c>
      <c r="C82" s="1797" t="s">
        <v>97</v>
      </c>
      <c r="D82" s="1797"/>
      <c r="E82" s="1797"/>
      <c r="F82" s="1797"/>
      <c r="G82" s="1797"/>
      <c r="H82" s="1797"/>
      <c r="I82" s="1797"/>
      <c r="J82" s="1797"/>
      <c r="K82" s="1797"/>
      <c r="L82" s="1797"/>
      <c r="M82" s="1797"/>
      <c r="N82" s="1797"/>
      <c r="O82" s="1797"/>
      <c r="P82" s="1797"/>
      <c r="Q82" s="1797"/>
      <c r="R82" s="1797"/>
      <c r="S82" s="1797"/>
      <c r="T82" s="1797"/>
      <c r="U82" s="1798"/>
      <c r="V82" s="596"/>
      <c r="W82" s="596"/>
      <c r="X82" s="596"/>
      <c r="Y82" s="596"/>
      <c r="Z82" s="596"/>
      <c r="AA82" s="596"/>
      <c r="AB82" s="596"/>
      <c r="AC82" s="596"/>
      <c r="AD82" s="596"/>
      <c r="AE82" s="596"/>
      <c r="AF82" s="596"/>
      <c r="AG82" s="596"/>
      <c r="AH82" s="596"/>
      <c r="AI82" s="596"/>
      <c r="AJ82" s="596"/>
      <c r="AK82" s="598"/>
      <c r="AL82" s="598"/>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c r="BW82" s="580"/>
      <c r="BX82" s="580"/>
      <c r="BY82" s="580"/>
      <c r="BZ82" s="580"/>
    </row>
    <row r="83" spans="2:78" ht="15" customHeight="1" x14ac:dyDescent="0.2">
      <c r="B83" s="153">
        <v>22</v>
      </c>
      <c r="C83" s="1797" t="s">
        <v>98</v>
      </c>
      <c r="D83" s="1797"/>
      <c r="E83" s="1797"/>
      <c r="F83" s="1797"/>
      <c r="G83" s="1797"/>
      <c r="H83" s="1797"/>
      <c r="I83" s="1797"/>
      <c r="J83" s="1797"/>
      <c r="K83" s="1797"/>
      <c r="L83" s="1797"/>
      <c r="M83" s="1797"/>
      <c r="N83" s="1797"/>
      <c r="O83" s="1797"/>
      <c r="P83" s="1797"/>
      <c r="Q83" s="1797"/>
      <c r="R83" s="1797"/>
      <c r="S83" s="1797"/>
      <c r="T83" s="1797"/>
      <c r="U83" s="1798"/>
      <c r="V83" s="596"/>
      <c r="W83" s="596"/>
      <c r="X83" s="596"/>
      <c r="Y83" s="596"/>
      <c r="Z83" s="596"/>
      <c r="AA83" s="596"/>
      <c r="AB83" s="596"/>
      <c r="AC83" s="596"/>
      <c r="AD83" s="596"/>
      <c r="AE83" s="596"/>
      <c r="AF83" s="596"/>
      <c r="AG83" s="596"/>
      <c r="AH83" s="596"/>
      <c r="AI83" s="596"/>
      <c r="AJ83" s="596"/>
      <c r="AK83" s="598"/>
      <c r="AL83" s="598"/>
      <c r="AM83" s="580"/>
      <c r="AN83" s="580"/>
      <c r="AO83" s="580"/>
      <c r="AP83" s="580"/>
      <c r="AQ83" s="580"/>
      <c r="AR83" s="580"/>
      <c r="AS83" s="580"/>
      <c r="AT83" s="580"/>
      <c r="AU83" s="580"/>
      <c r="AV83" s="580"/>
      <c r="AW83" s="580"/>
      <c r="AX83" s="580"/>
      <c r="AY83" s="580"/>
      <c r="AZ83" s="580"/>
      <c r="BA83" s="580"/>
      <c r="BB83" s="580"/>
      <c r="BC83" s="580"/>
      <c r="BD83" s="580"/>
      <c r="BE83" s="580"/>
      <c r="BF83" s="580"/>
      <c r="BG83" s="580"/>
      <c r="BH83" s="580"/>
      <c r="BI83" s="580"/>
      <c r="BJ83" s="580"/>
      <c r="BK83" s="580"/>
      <c r="BL83" s="580"/>
      <c r="BM83" s="580"/>
      <c r="BN83" s="580"/>
      <c r="BO83" s="580"/>
      <c r="BP83" s="580"/>
      <c r="BQ83" s="580"/>
      <c r="BR83" s="580"/>
      <c r="BS83" s="580"/>
      <c r="BT83" s="580"/>
      <c r="BU83" s="580"/>
      <c r="BV83" s="580"/>
      <c r="BW83" s="580"/>
      <c r="BX83" s="580"/>
      <c r="BY83" s="580"/>
      <c r="BZ83" s="580"/>
    </row>
    <row r="84" spans="2:78" ht="15" customHeight="1" x14ac:dyDescent="0.2">
      <c r="B84" s="153">
        <v>23</v>
      </c>
      <c r="C84" s="1797" t="s">
        <v>99</v>
      </c>
      <c r="D84" s="1797"/>
      <c r="E84" s="1797"/>
      <c r="F84" s="1797"/>
      <c r="G84" s="1797"/>
      <c r="H84" s="1797"/>
      <c r="I84" s="1797"/>
      <c r="J84" s="1797"/>
      <c r="K84" s="1797"/>
      <c r="L84" s="1797"/>
      <c r="M84" s="1797"/>
      <c r="N84" s="1797"/>
      <c r="O84" s="1797"/>
      <c r="P84" s="1797"/>
      <c r="Q84" s="1797"/>
      <c r="R84" s="1797"/>
      <c r="S84" s="1797"/>
      <c r="T84" s="1797"/>
      <c r="U84" s="1798"/>
      <c r="V84" s="596"/>
      <c r="W84" s="596"/>
      <c r="X84" s="596"/>
      <c r="Y84" s="596"/>
      <c r="Z84" s="596"/>
      <c r="AA84" s="596"/>
      <c r="AB84" s="596"/>
      <c r="AC84" s="596"/>
      <c r="AD84" s="596"/>
      <c r="AE84" s="596"/>
      <c r="AF84" s="596"/>
      <c r="AG84" s="596"/>
      <c r="AH84" s="596"/>
      <c r="AI84" s="596"/>
      <c r="AJ84" s="596"/>
      <c r="AK84" s="598"/>
      <c r="AL84" s="598"/>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c r="BW84" s="580"/>
      <c r="BX84" s="580"/>
      <c r="BY84" s="580"/>
      <c r="BZ84" s="580"/>
    </row>
    <row r="85" spans="2:78" ht="15" customHeight="1" x14ac:dyDescent="0.2">
      <c r="B85" s="153">
        <v>24</v>
      </c>
      <c r="C85" s="1797" t="s">
        <v>100</v>
      </c>
      <c r="D85" s="1797"/>
      <c r="E85" s="1797"/>
      <c r="F85" s="1797"/>
      <c r="G85" s="1797"/>
      <c r="H85" s="1797"/>
      <c r="I85" s="1797"/>
      <c r="J85" s="1797"/>
      <c r="K85" s="1797"/>
      <c r="L85" s="1797"/>
      <c r="M85" s="1797"/>
      <c r="N85" s="1797"/>
      <c r="O85" s="1797"/>
      <c r="P85" s="1797"/>
      <c r="Q85" s="1797"/>
      <c r="R85" s="1797"/>
      <c r="S85" s="1797"/>
      <c r="T85" s="1797"/>
      <c r="U85" s="1798"/>
      <c r="V85" s="596"/>
      <c r="W85" s="596"/>
      <c r="X85" s="596"/>
      <c r="Y85" s="596"/>
      <c r="Z85" s="596"/>
      <c r="AA85" s="596"/>
      <c r="AB85" s="596"/>
      <c r="AC85" s="596"/>
      <c r="AD85" s="596"/>
      <c r="AE85" s="596"/>
      <c r="AF85" s="596"/>
      <c r="AG85" s="596"/>
      <c r="AH85" s="596"/>
      <c r="AI85" s="596"/>
      <c r="AJ85" s="596"/>
      <c r="AK85" s="598"/>
      <c r="AL85" s="598"/>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c r="BW85" s="580"/>
      <c r="BX85" s="580"/>
      <c r="BY85" s="580"/>
      <c r="BZ85" s="580"/>
    </row>
    <row r="86" spans="2:78" ht="15" customHeight="1" x14ac:dyDescent="0.2">
      <c r="B86" s="154" t="s">
        <v>101</v>
      </c>
      <c r="C86" s="1797" t="s">
        <v>102</v>
      </c>
      <c r="D86" s="1797"/>
      <c r="E86" s="1797"/>
      <c r="F86" s="1797"/>
      <c r="G86" s="1797"/>
      <c r="H86" s="1797"/>
      <c r="I86" s="1797"/>
      <c r="J86" s="1797"/>
      <c r="K86" s="1797"/>
      <c r="L86" s="1797"/>
      <c r="M86" s="1797"/>
      <c r="N86" s="1797"/>
      <c r="O86" s="1797"/>
      <c r="P86" s="1797"/>
      <c r="Q86" s="1797"/>
      <c r="R86" s="1797"/>
      <c r="S86" s="1797"/>
      <c r="T86" s="1797"/>
      <c r="U86" s="1798"/>
      <c r="V86" s="596"/>
      <c r="W86" s="596"/>
      <c r="X86" s="596"/>
      <c r="Y86" s="596"/>
      <c r="Z86" s="596"/>
      <c r="AA86" s="596"/>
      <c r="AB86" s="596"/>
      <c r="AC86" s="596"/>
      <c r="AD86" s="596"/>
      <c r="AE86" s="596"/>
      <c r="AF86" s="596"/>
      <c r="AG86" s="596"/>
      <c r="AH86" s="596"/>
      <c r="AI86" s="596"/>
      <c r="AJ86" s="596"/>
      <c r="AK86" s="598"/>
      <c r="AL86" s="598"/>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c r="BW86" s="580"/>
      <c r="BX86" s="580"/>
      <c r="BY86" s="580"/>
      <c r="BZ86" s="580"/>
    </row>
    <row r="87" spans="2:78" ht="15" customHeight="1" x14ac:dyDescent="0.2">
      <c r="B87" s="49">
        <v>30</v>
      </c>
      <c r="C87" s="1797" t="s">
        <v>103</v>
      </c>
      <c r="D87" s="1797"/>
      <c r="E87" s="1797"/>
      <c r="F87" s="1797"/>
      <c r="G87" s="1797"/>
      <c r="H87" s="1797"/>
      <c r="I87" s="1797"/>
      <c r="J87" s="1797"/>
      <c r="K87" s="1797"/>
      <c r="L87" s="1797"/>
      <c r="M87" s="1797"/>
      <c r="N87" s="1797"/>
      <c r="O87" s="1797"/>
      <c r="P87" s="1797"/>
      <c r="Q87" s="1797"/>
      <c r="R87" s="1797"/>
      <c r="S87" s="1797"/>
      <c r="T87" s="1797"/>
      <c r="U87" s="1798"/>
      <c r="V87" s="596"/>
      <c r="W87" s="596"/>
      <c r="X87" s="596"/>
      <c r="Y87" s="596"/>
      <c r="Z87" s="596"/>
      <c r="AA87" s="596"/>
      <c r="AB87" s="596"/>
      <c r="AC87" s="596"/>
      <c r="AD87" s="596"/>
      <c r="AE87" s="596"/>
      <c r="AF87" s="596"/>
      <c r="AG87" s="596"/>
      <c r="AH87" s="596"/>
      <c r="AI87" s="596"/>
      <c r="AJ87" s="596"/>
      <c r="AK87" s="598"/>
      <c r="AL87" s="598"/>
      <c r="AM87" s="580"/>
      <c r="AN87" s="580"/>
      <c r="AO87" s="580"/>
      <c r="AP87" s="580"/>
      <c r="AQ87" s="580"/>
      <c r="AR87" s="580"/>
      <c r="AS87" s="580"/>
      <c r="AT87" s="580"/>
      <c r="AU87" s="580"/>
      <c r="AV87" s="580"/>
      <c r="AW87" s="580"/>
      <c r="AX87" s="580"/>
      <c r="AY87" s="580"/>
      <c r="AZ87" s="580"/>
      <c r="BA87" s="580"/>
      <c r="BB87" s="580"/>
      <c r="BC87" s="580"/>
      <c r="BD87" s="580"/>
      <c r="BE87" s="580"/>
      <c r="BF87" s="580"/>
      <c r="BG87" s="580"/>
      <c r="BH87" s="580"/>
      <c r="BI87" s="580"/>
      <c r="BJ87" s="580"/>
      <c r="BK87" s="580"/>
      <c r="BL87" s="580"/>
      <c r="BM87" s="580"/>
      <c r="BN87" s="580"/>
      <c r="BO87" s="580"/>
      <c r="BP87" s="580"/>
      <c r="BQ87" s="580"/>
      <c r="BR87" s="580"/>
      <c r="BS87" s="580"/>
      <c r="BT87" s="580"/>
      <c r="BU87" s="580"/>
      <c r="BV87" s="580"/>
      <c r="BW87" s="580"/>
      <c r="BX87" s="580"/>
      <c r="BY87" s="580"/>
      <c r="BZ87" s="580"/>
    </row>
    <row r="88" spans="2:78" ht="15" customHeight="1" thickBot="1" x14ac:dyDescent="0.25">
      <c r="B88" s="50">
        <v>31</v>
      </c>
      <c r="C88" s="1799" t="s">
        <v>104</v>
      </c>
      <c r="D88" s="1799"/>
      <c r="E88" s="1799"/>
      <c r="F88" s="1799"/>
      <c r="G88" s="1799"/>
      <c r="H88" s="1799"/>
      <c r="I88" s="1799"/>
      <c r="J88" s="1799"/>
      <c r="K88" s="1799"/>
      <c r="L88" s="1799"/>
      <c r="M88" s="1799"/>
      <c r="N88" s="1799"/>
      <c r="O88" s="1799"/>
      <c r="P88" s="1799"/>
      <c r="Q88" s="1799"/>
      <c r="R88" s="1799"/>
      <c r="S88" s="1799"/>
      <c r="T88" s="1799"/>
      <c r="U88" s="1800"/>
      <c r="V88" s="596"/>
      <c r="W88" s="596"/>
      <c r="X88" s="596"/>
      <c r="Y88" s="596"/>
      <c r="Z88" s="596"/>
      <c r="AA88" s="596"/>
      <c r="AB88" s="596"/>
      <c r="AC88" s="596"/>
      <c r="AD88" s="596"/>
      <c r="AE88" s="596"/>
      <c r="AF88" s="596"/>
      <c r="AG88" s="596"/>
      <c r="AH88" s="596"/>
      <c r="AI88" s="596"/>
      <c r="AJ88" s="596"/>
      <c r="AK88" s="598"/>
      <c r="AL88" s="598"/>
      <c r="AM88" s="580"/>
      <c r="AN88" s="580"/>
      <c r="AO88" s="580"/>
      <c r="AP88" s="580"/>
      <c r="AQ88" s="580"/>
      <c r="AR88" s="580"/>
      <c r="AS88" s="580"/>
      <c r="AT88" s="580"/>
      <c r="AU88" s="580"/>
      <c r="AV88" s="580"/>
      <c r="AW88" s="580"/>
      <c r="AX88" s="580"/>
      <c r="AY88" s="580"/>
      <c r="AZ88" s="580"/>
      <c r="BA88" s="580"/>
      <c r="BB88" s="580"/>
      <c r="BC88" s="580"/>
      <c r="BD88" s="580"/>
      <c r="BE88" s="580"/>
      <c r="BF88" s="580"/>
      <c r="BG88" s="580"/>
      <c r="BH88" s="580"/>
      <c r="BI88" s="580"/>
      <c r="BJ88" s="580"/>
      <c r="BK88" s="580"/>
      <c r="BL88" s="580"/>
      <c r="BM88" s="580"/>
      <c r="BN88" s="580"/>
      <c r="BO88" s="580"/>
      <c r="BP88" s="580"/>
      <c r="BQ88" s="580"/>
      <c r="BR88" s="580"/>
      <c r="BS88" s="580"/>
      <c r="BT88" s="580"/>
      <c r="BU88" s="580"/>
      <c r="BV88" s="580"/>
      <c r="BW88" s="580"/>
      <c r="BX88" s="580"/>
      <c r="BY88" s="580"/>
      <c r="BZ88" s="580"/>
    </row>
  </sheetData>
  <mergeCells count="60">
    <mergeCell ref="BJ6:BN6"/>
    <mergeCell ref="BO6:BS6"/>
    <mergeCell ref="BT6:BX6"/>
    <mergeCell ref="AK6:AO6"/>
    <mergeCell ref="AP6:AT6"/>
    <mergeCell ref="AU6:AY6"/>
    <mergeCell ref="AZ6:BD6"/>
    <mergeCell ref="BE6:BI6"/>
    <mergeCell ref="AF3:AJ3"/>
    <mergeCell ref="B57:U57"/>
    <mergeCell ref="C67:U67"/>
    <mergeCell ref="C62:U62"/>
    <mergeCell ref="C63:U63"/>
    <mergeCell ref="C64:U64"/>
    <mergeCell ref="C65:U65"/>
    <mergeCell ref="C66:U66"/>
    <mergeCell ref="B6:F6"/>
    <mergeCell ref="G6:K6"/>
    <mergeCell ref="L6:P6"/>
    <mergeCell ref="Q6:U6"/>
    <mergeCell ref="V6:Z6"/>
    <mergeCell ref="AA6:AE6"/>
    <mergeCell ref="AF6:AJ6"/>
    <mergeCell ref="BO3:BS3"/>
    <mergeCell ref="BT3:BX3"/>
    <mergeCell ref="B4:C4"/>
    <mergeCell ref="B59:U59"/>
    <mergeCell ref="C61:U61"/>
    <mergeCell ref="AK3:AO3"/>
    <mergeCell ref="AP3:AT3"/>
    <mergeCell ref="AU3:AY3"/>
    <mergeCell ref="AZ3:BD3"/>
    <mergeCell ref="BE3:BI3"/>
    <mergeCell ref="BJ3:BN3"/>
    <mergeCell ref="G3:K3"/>
    <mergeCell ref="L3:P3"/>
    <mergeCell ref="Q3:U3"/>
    <mergeCell ref="V3:Z3"/>
    <mergeCell ref="AA3:AE3"/>
    <mergeCell ref="C79:U79"/>
    <mergeCell ref="C68:U68"/>
    <mergeCell ref="C69:U69"/>
    <mergeCell ref="C70:U70"/>
    <mergeCell ref="C71:U71"/>
    <mergeCell ref="C72:U72"/>
    <mergeCell ref="C73:U73"/>
    <mergeCell ref="C74:U74"/>
    <mergeCell ref="C75:U75"/>
    <mergeCell ref="C76:U76"/>
    <mergeCell ref="C77:U77"/>
    <mergeCell ref="C78:U78"/>
    <mergeCell ref="C86:U86"/>
    <mergeCell ref="C87:U87"/>
    <mergeCell ref="C88:U88"/>
    <mergeCell ref="C80:U80"/>
    <mergeCell ref="C81:U81"/>
    <mergeCell ref="C82:U82"/>
    <mergeCell ref="C83:U83"/>
    <mergeCell ref="C84:U84"/>
    <mergeCell ref="C85:U85"/>
  </mergeCells>
  <pageMargins left="0.70866141732283472" right="0.70866141732283472" top="0.74803149606299213" bottom="0.74803149606299213" header="0.31496062992125984" footer="0.31496062992125984"/>
  <pageSetup paperSize="8" scale="22"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AJ270"/>
  <sheetViews>
    <sheetView zoomScale="80" zoomScaleNormal="80" workbookViewId="0"/>
  </sheetViews>
  <sheetFormatPr defaultColWidth="9.75" defaultRowHeight="14.25" outlineLevelRow="1" x14ac:dyDescent="0.2"/>
  <cols>
    <col min="1" max="1" width="1.75" style="914" customWidth="1"/>
    <col min="2" max="2" width="4.75" style="914" customWidth="1"/>
    <col min="3" max="3" width="45.875" style="914" customWidth="1"/>
    <col min="4" max="4" width="11.75" style="914" customWidth="1"/>
    <col min="5" max="6" width="5.75" style="914" customWidth="1"/>
    <col min="7" max="7" width="26.25" style="914" customWidth="1"/>
    <col min="8" max="9" width="9.75" style="914" customWidth="1"/>
    <col min="10" max="33" width="9.75" style="914"/>
    <col min="34" max="34" width="2.75" style="914" customWidth="1"/>
    <col min="35" max="36" width="15.75" style="914" customWidth="1"/>
    <col min="37" max="16384" width="9.75" style="914"/>
  </cols>
  <sheetData>
    <row r="1" spans="2:36" ht="20.25" x14ac:dyDescent="0.2">
      <c r="B1" s="390" t="s">
        <v>1552</v>
      </c>
      <c r="C1" s="390"/>
      <c r="D1" s="390"/>
      <c r="E1" s="390"/>
      <c r="F1" s="390"/>
      <c r="G1" s="390"/>
      <c r="H1" s="390"/>
      <c r="I1" s="390"/>
      <c r="J1" s="390"/>
      <c r="K1" s="390"/>
      <c r="L1" s="390"/>
      <c r="M1" s="77"/>
      <c r="N1" s="77"/>
      <c r="O1" s="77"/>
      <c r="P1" s="77"/>
      <c r="Q1" s="77"/>
      <c r="R1" s="77"/>
      <c r="S1" s="77"/>
      <c r="T1" s="77"/>
      <c r="U1" s="77"/>
      <c r="V1" s="77"/>
      <c r="W1" s="77"/>
      <c r="X1" s="77"/>
      <c r="Y1" s="77"/>
      <c r="Z1" s="77"/>
      <c r="AA1" s="77"/>
      <c r="AB1" s="77"/>
      <c r="AC1" s="77"/>
      <c r="AD1" s="77"/>
      <c r="AE1" s="77"/>
      <c r="AF1" s="77"/>
      <c r="AG1" s="77" t="s">
        <v>0</v>
      </c>
      <c r="AH1" s="391"/>
      <c r="AI1" s="78" t="s">
        <v>1</v>
      </c>
      <c r="AJ1" s="78"/>
    </row>
    <row r="2" spans="2:36" ht="15" thickBot="1" x14ac:dyDescent="0.25">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row>
    <row r="3" spans="2:36" ht="27.75" thickBot="1" x14ac:dyDescent="0.25">
      <c r="B3" s="1913" t="s">
        <v>2</v>
      </c>
      <c r="C3" s="1914"/>
      <c r="D3" s="392" t="s">
        <v>3</v>
      </c>
      <c r="E3" s="393" t="s">
        <v>4</v>
      </c>
      <c r="F3" s="394" t="s">
        <v>5</v>
      </c>
      <c r="G3" s="393" t="s">
        <v>1304</v>
      </c>
      <c r="H3" s="525" t="s">
        <v>7</v>
      </c>
      <c r="I3" s="525" t="s">
        <v>8</v>
      </c>
      <c r="J3" s="393" t="s">
        <v>9</v>
      </c>
      <c r="K3" s="393" t="s">
        <v>10</v>
      </c>
      <c r="L3" s="393" t="s">
        <v>11</v>
      </c>
      <c r="M3" s="394" t="s">
        <v>12</v>
      </c>
      <c r="N3" s="525" t="s">
        <v>495</v>
      </c>
      <c r="O3" s="393" t="s">
        <v>496</v>
      </c>
      <c r="P3" s="393" t="s">
        <v>497</v>
      </c>
      <c r="Q3" s="393" t="s">
        <v>498</v>
      </c>
      <c r="R3" s="394" t="s">
        <v>499</v>
      </c>
      <c r="S3" s="525" t="s">
        <v>526</v>
      </c>
      <c r="T3" s="393" t="s">
        <v>527</v>
      </c>
      <c r="U3" s="393" t="s">
        <v>528</v>
      </c>
      <c r="V3" s="393" t="s">
        <v>529</v>
      </c>
      <c r="W3" s="394" t="s">
        <v>530</v>
      </c>
      <c r="X3" s="525" t="s">
        <v>531</v>
      </c>
      <c r="Y3" s="393" t="s">
        <v>532</v>
      </c>
      <c r="Z3" s="393" t="s">
        <v>533</v>
      </c>
      <c r="AA3" s="393" t="s">
        <v>534</v>
      </c>
      <c r="AB3" s="394" t="s">
        <v>535</v>
      </c>
      <c r="AC3" s="525" t="s">
        <v>536</v>
      </c>
      <c r="AD3" s="393" t="s">
        <v>537</v>
      </c>
      <c r="AE3" s="393" t="s">
        <v>538</v>
      </c>
      <c r="AF3" s="393" t="s">
        <v>539</v>
      </c>
      <c r="AG3" s="394" t="s">
        <v>540</v>
      </c>
      <c r="AH3" s="901"/>
      <c r="AI3" s="1347" t="s">
        <v>839</v>
      </c>
      <c r="AJ3" s="427" t="s">
        <v>14</v>
      </c>
    </row>
    <row r="4" spans="2:36" ht="13.9" customHeight="1" thickBot="1" x14ac:dyDescent="0.25">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2:36" ht="13.9" customHeight="1" thickBot="1" x14ac:dyDescent="0.25">
      <c r="B5" s="890" t="s">
        <v>15</v>
      </c>
      <c r="C5" s="891" t="s">
        <v>1553</v>
      </c>
      <c r="D5" s="901"/>
      <c r="E5" s="901"/>
      <c r="F5" s="901"/>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677"/>
      <c r="AJ5" s="677"/>
    </row>
    <row r="6" spans="2:36" x14ac:dyDescent="0.2">
      <c r="B6" s="905">
        <v>1</v>
      </c>
      <c r="C6" s="907" t="s">
        <v>1554</v>
      </c>
      <c r="D6" s="893"/>
      <c r="E6" s="893" t="s">
        <v>185</v>
      </c>
      <c r="F6" s="894">
        <v>2</v>
      </c>
      <c r="G6" s="677"/>
      <c r="H6" s="1566"/>
      <c r="I6" s="1566"/>
      <c r="J6" s="1569"/>
      <c r="K6" s="1567"/>
      <c r="L6" s="1567"/>
      <c r="M6" s="1568"/>
      <c r="N6" s="1566"/>
      <c r="O6" s="1569"/>
      <c r="P6" s="1567"/>
      <c r="Q6" s="1567"/>
      <c r="R6" s="1568"/>
      <c r="S6" s="1566"/>
      <c r="T6" s="1569"/>
      <c r="U6" s="1567"/>
      <c r="V6" s="1567"/>
      <c r="W6" s="1568"/>
      <c r="X6" s="1566"/>
      <c r="Y6" s="1569"/>
      <c r="Z6" s="1567"/>
      <c r="AA6" s="1567"/>
      <c r="AB6" s="1568"/>
      <c r="AC6" s="1566"/>
      <c r="AD6" s="1569"/>
      <c r="AE6" s="1567"/>
      <c r="AF6" s="1567"/>
      <c r="AG6" s="1568"/>
      <c r="AH6" s="901"/>
      <c r="AI6" s="1091"/>
      <c r="AJ6" s="1092"/>
    </row>
    <row r="7" spans="2:36" ht="15" thickBot="1" x14ac:dyDescent="0.25">
      <c r="B7" s="892">
        <v>2</v>
      </c>
      <c r="C7" s="907" t="s">
        <v>1555</v>
      </c>
      <c r="D7" s="895"/>
      <c r="E7" s="895" t="s">
        <v>185</v>
      </c>
      <c r="F7" s="896">
        <v>2</v>
      </c>
      <c r="G7" s="677"/>
      <c r="H7" s="1370"/>
      <c r="I7" s="408"/>
      <c r="J7" s="418"/>
      <c r="K7" s="409"/>
      <c r="L7" s="409"/>
      <c r="M7" s="527"/>
      <c r="N7" s="408"/>
      <c r="O7" s="418"/>
      <c r="P7" s="409"/>
      <c r="Q7" s="409"/>
      <c r="R7" s="527"/>
      <c r="S7" s="408"/>
      <c r="T7" s="418"/>
      <c r="U7" s="409"/>
      <c r="V7" s="409"/>
      <c r="W7" s="527"/>
      <c r="X7" s="408"/>
      <c r="Y7" s="418"/>
      <c r="Z7" s="409"/>
      <c r="AA7" s="409"/>
      <c r="AB7" s="527"/>
      <c r="AC7" s="408"/>
      <c r="AD7" s="418"/>
      <c r="AE7" s="409"/>
      <c r="AF7" s="409"/>
      <c r="AG7" s="527"/>
      <c r="AH7" s="901"/>
      <c r="AI7" s="1065"/>
      <c r="AJ7" s="1068"/>
    </row>
    <row r="8" spans="2:36" x14ac:dyDescent="0.2">
      <c r="B8" s="892">
        <v>3</v>
      </c>
      <c r="C8" s="907" t="s">
        <v>1556</v>
      </c>
      <c r="D8" s="895"/>
      <c r="E8" s="895" t="s">
        <v>185</v>
      </c>
      <c r="F8" s="896">
        <v>2</v>
      </c>
      <c r="G8" s="677"/>
      <c r="H8" s="589"/>
      <c r="I8" s="408"/>
      <c r="J8" s="418"/>
      <c r="K8" s="409"/>
      <c r="L8" s="409"/>
      <c r="M8" s="527"/>
      <c r="N8" s="408"/>
      <c r="O8" s="418"/>
      <c r="P8" s="409"/>
      <c r="Q8" s="409"/>
      <c r="R8" s="527"/>
      <c r="S8" s="408"/>
      <c r="T8" s="418"/>
      <c r="U8" s="409"/>
      <c r="V8" s="409"/>
      <c r="W8" s="527"/>
      <c r="X8" s="408"/>
      <c r="Y8" s="418"/>
      <c r="Z8" s="409"/>
      <c r="AA8" s="409"/>
      <c r="AB8" s="527"/>
      <c r="AC8" s="408"/>
      <c r="AD8" s="418"/>
      <c r="AE8" s="409"/>
      <c r="AF8" s="409"/>
      <c r="AG8" s="527"/>
      <c r="AH8" s="901"/>
      <c r="AI8" s="1065"/>
      <c r="AJ8" s="1068"/>
    </row>
    <row r="9" spans="2:36" x14ac:dyDescent="0.2">
      <c r="B9" s="892">
        <v>4</v>
      </c>
      <c r="C9" s="907" t="s">
        <v>1557</v>
      </c>
      <c r="D9" s="895"/>
      <c r="E9" s="895" t="s">
        <v>185</v>
      </c>
      <c r="F9" s="896">
        <v>2</v>
      </c>
      <c r="G9" s="677"/>
      <c r="H9" s="589"/>
      <c r="I9" s="408"/>
      <c r="J9" s="418"/>
      <c r="K9" s="409"/>
      <c r="L9" s="409"/>
      <c r="M9" s="527"/>
      <c r="N9" s="408"/>
      <c r="O9" s="418"/>
      <c r="P9" s="409"/>
      <c r="Q9" s="409"/>
      <c r="R9" s="527"/>
      <c r="S9" s="408"/>
      <c r="T9" s="418"/>
      <c r="U9" s="409"/>
      <c r="V9" s="409"/>
      <c r="W9" s="527"/>
      <c r="X9" s="408"/>
      <c r="Y9" s="418"/>
      <c r="Z9" s="409"/>
      <c r="AA9" s="409"/>
      <c r="AB9" s="527"/>
      <c r="AC9" s="408"/>
      <c r="AD9" s="418"/>
      <c r="AE9" s="409"/>
      <c r="AF9" s="409"/>
      <c r="AG9" s="527"/>
      <c r="AH9" s="901"/>
      <c r="AI9" s="1065"/>
      <c r="AJ9" s="1068"/>
    </row>
    <row r="10" spans="2:36" x14ac:dyDescent="0.2">
      <c r="B10" s="892">
        <v>5</v>
      </c>
      <c r="C10" s="907" t="s">
        <v>1558</v>
      </c>
      <c r="D10" s="895"/>
      <c r="E10" s="895" t="s">
        <v>185</v>
      </c>
      <c r="F10" s="896">
        <v>2</v>
      </c>
      <c r="G10" s="677"/>
      <c r="H10" s="589"/>
      <c r="I10" s="408"/>
      <c r="J10" s="418"/>
      <c r="K10" s="409"/>
      <c r="L10" s="409"/>
      <c r="M10" s="527"/>
      <c r="N10" s="408"/>
      <c r="O10" s="418"/>
      <c r="P10" s="409"/>
      <c r="Q10" s="409"/>
      <c r="R10" s="527"/>
      <c r="S10" s="408"/>
      <c r="T10" s="418"/>
      <c r="U10" s="409"/>
      <c r="V10" s="409"/>
      <c r="W10" s="527"/>
      <c r="X10" s="408"/>
      <c r="Y10" s="418"/>
      <c r="Z10" s="409"/>
      <c r="AA10" s="409"/>
      <c r="AB10" s="527"/>
      <c r="AC10" s="408"/>
      <c r="AD10" s="418"/>
      <c r="AE10" s="409"/>
      <c r="AF10" s="409"/>
      <c r="AG10" s="527"/>
      <c r="AH10" s="901"/>
      <c r="AI10" s="1065"/>
      <c r="AJ10" s="1068"/>
    </row>
    <row r="11" spans="2:36" ht="15" thickBot="1" x14ac:dyDescent="0.25">
      <c r="B11" s="897">
        <v>6</v>
      </c>
      <c r="C11" s="1688" t="s">
        <v>1559</v>
      </c>
      <c r="D11" s="1674"/>
      <c r="E11" s="1674" t="s">
        <v>185</v>
      </c>
      <c r="F11" s="1675">
        <v>2</v>
      </c>
      <c r="G11" s="677"/>
      <c r="H11" s="589"/>
      <c r="I11" s="408"/>
      <c r="J11" s="418"/>
      <c r="K11" s="409"/>
      <c r="L11" s="409"/>
      <c r="M11" s="527"/>
      <c r="N11" s="1370"/>
      <c r="O11" s="411"/>
      <c r="P11" s="410"/>
      <c r="Q11" s="410"/>
      <c r="R11" s="528"/>
      <c r="S11" s="1370"/>
      <c r="T11" s="411"/>
      <c r="U11" s="410"/>
      <c r="V11" s="410"/>
      <c r="W11" s="528"/>
      <c r="X11" s="1370"/>
      <c r="Y11" s="411"/>
      <c r="Z11" s="410"/>
      <c r="AA11" s="410"/>
      <c r="AB11" s="528"/>
      <c r="AC11" s="1370"/>
      <c r="AD11" s="411"/>
      <c r="AE11" s="410"/>
      <c r="AF11" s="410"/>
      <c r="AG11" s="528"/>
      <c r="AH11" s="901"/>
      <c r="AI11" s="1065"/>
      <c r="AJ11" s="1068"/>
    </row>
    <row r="12" spans="2:36" x14ac:dyDescent="0.2">
      <c r="C12" s="1689"/>
      <c r="G12" s="962"/>
      <c r="H12" s="962"/>
      <c r="I12" s="679"/>
      <c r="J12" s="679"/>
      <c r="K12" s="679"/>
      <c r="L12" s="679"/>
      <c r="M12" s="679"/>
      <c r="N12" s="631"/>
      <c r="O12" s="631"/>
      <c r="P12" s="631"/>
      <c r="Q12" s="631"/>
      <c r="R12" s="631"/>
      <c r="S12" s="631"/>
      <c r="T12" s="631"/>
      <c r="U12" s="631"/>
      <c r="V12" s="631"/>
      <c r="W12" s="631"/>
      <c r="X12" s="631"/>
      <c r="Y12" s="631"/>
      <c r="Z12" s="631"/>
      <c r="AA12" s="631"/>
      <c r="AB12" s="631"/>
      <c r="AC12" s="631"/>
      <c r="AD12" s="631"/>
      <c r="AE12" s="631"/>
      <c r="AF12" s="631"/>
      <c r="AG12" s="631"/>
      <c r="AH12" s="625"/>
      <c r="AI12" s="1554"/>
      <c r="AJ12" s="1554"/>
    </row>
    <row r="13" spans="2:36" ht="15" hidden="1" outlineLevel="1" thickBot="1" x14ac:dyDescent="0.25">
      <c r="B13" s="890" t="s">
        <v>17</v>
      </c>
      <c r="C13" s="891" t="s">
        <v>1560</v>
      </c>
      <c r="G13" s="962"/>
      <c r="H13" s="962"/>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625"/>
      <c r="AI13" s="1371"/>
      <c r="AJ13" s="1371"/>
    </row>
    <row r="14" spans="2:36" ht="15" hidden="1" outlineLevel="1" thickBot="1" x14ac:dyDescent="0.25">
      <c r="B14" s="892">
        <v>7</v>
      </c>
      <c r="C14" s="529" t="s">
        <v>1561</v>
      </c>
      <c r="D14" s="893"/>
      <c r="E14" s="893" t="s">
        <v>259</v>
      </c>
      <c r="F14" s="894" t="s">
        <v>501</v>
      </c>
      <c r="G14" s="1553"/>
      <c r="H14" s="680"/>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625"/>
      <c r="AI14" s="1371"/>
      <c r="AJ14" s="1371"/>
    </row>
    <row r="15" spans="2:36" hidden="1" outlineLevel="1" x14ac:dyDescent="0.2">
      <c r="B15" s="892">
        <v>8</v>
      </c>
      <c r="C15" s="907" t="s">
        <v>1554</v>
      </c>
      <c r="D15" s="895"/>
      <c r="E15" s="895" t="s">
        <v>185</v>
      </c>
      <c r="F15" s="896">
        <v>2</v>
      </c>
      <c r="G15" s="962"/>
      <c r="H15" s="1566"/>
      <c r="I15" s="1566"/>
      <c r="J15" s="1569"/>
      <c r="K15" s="1567"/>
      <c r="L15" s="1567"/>
      <c r="M15" s="1568"/>
      <c r="N15" s="1566"/>
      <c r="O15" s="1569"/>
      <c r="P15" s="1567"/>
      <c r="Q15" s="1567"/>
      <c r="R15" s="1568"/>
      <c r="S15" s="1566"/>
      <c r="T15" s="1569"/>
      <c r="U15" s="1567"/>
      <c r="V15" s="1567"/>
      <c r="W15" s="1568"/>
      <c r="X15" s="1566"/>
      <c r="Y15" s="1569"/>
      <c r="Z15" s="1567"/>
      <c r="AA15" s="1567"/>
      <c r="AB15" s="1568"/>
      <c r="AC15" s="1566"/>
      <c r="AD15" s="1569"/>
      <c r="AE15" s="1567"/>
      <c r="AF15" s="1567"/>
      <c r="AG15" s="1568"/>
      <c r="AH15" s="625"/>
      <c r="AI15" s="1089"/>
      <c r="AJ15" s="1090"/>
    </row>
    <row r="16" spans="2:36" ht="15" hidden="1" outlineLevel="1" thickBot="1" x14ac:dyDescent="0.25">
      <c r="B16" s="892">
        <v>9</v>
      </c>
      <c r="C16" s="907" t="s">
        <v>1555</v>
      </c>
      <c r="D16" s="895"/>
      <c r="E16" s="895" t="s">
        <v>185</v>
      </c>
      <c r="F16" s="896">
        <v>2</v>
      </c>
      <c r="G16" s="962"/>
      <c r="H16" s="1370"/>
      <c r="I16" s="408"/>
      <c r="J16" s="418"/>
      <c r="K16" s="409"/>
      <c r="L16" s="409"/>
      <c r="M16" s="527"/>
      <c r="N16" s="408"/>
      <c r="O16" s="418"/>
      <c r="P16" s="409"/>
      <c r="Q16" s="409"/>
      <c r="R16" s="527"/>
      <c r="S16" s="408"/>
      <c r="T16" s="418"/>
      <c r="U16" s="409"/>
      <c r="V16" s="409"/>
      <c r="W16" s="527"/>
      <c r="X16" s="408"/>
      <c r="Y16" s="418"/>
      <c r="Z16" s="409"/>
      <c r="AA16" s="409"/>
      <c r="AB16" s="527"/>
      <c r="AC16" s="408"/>
      <c r="AD16" s="418"/>
      <c r="AE16" s="409"/>
      <c r="AF16" s="409"/>
      <c r="AG16" s="527"/>
      <c r="AH16" s="901"/>
      <c r="AI16" s="1065"/>
      <c r="AJ16" s="1068"/>
    </row>
    <row r="17" spans="2:36" ht="13.9" hidden="1" customHeight="1" outlineLevel="1" x14ac:dyDescent="0.2">
      <c r="B17" s="892">
        <v>10</v>
      </c>
      <c r="C17" s="907" t="s">
        <v>1556</v>
      </c>
      <c r="D17" s="895"/>
      <c r="E17" s="895" t="s">
        <v>185</v>
      </c>
      <c r="F17" s="896">
        <v>2</v>
      </c>
      <c r="G17" s="962"/>
      <c r="H17" s="589"/>
      <c r="I17" s="408"/>
      <c r="J17" s="418"/>
      <c r="K17" s="409"/>
      <c r="L17" s="409"/>
      <c r="M17" s="527"/>
      <c r="N17" s="408"/>
      <c r="O17" s="418"/>
      <c r="P17" s="409"/>
      <c r="Q17" s="409"/>
      <c r="R17" s="527"/>
      <c r="S17" s="408"/>
      <c r="T17" s="418"/>
      <c r="U17" s="409"/>
      <c r="V17" s="409"/>
      <c r="W17" s="527"/>
      <c r="X17" s="408"/>
      <c r="Y17" s="418"/>
      <c r="Z17" s="409"/>
      <c r="AA17" s="409"/>
      <c r="AB17" s="527"/>
      <c r="AC17" s="408"/>
      <c r="AD17" s="418"/>
      <c r="AE17" s="409"/>
      <c r="AF17" s="409"/>
      <c r="AG17" s="527"/>
      <c r="AH17" s="901"/>
      <c r="AI17" s="1065"/>
      <c r="AJ17" s="1068"/>
    </row>
    <row r="18" spans="2:36" hidden="1" outlineLevel="1" x14ac:dyDescent="0.2">
      <c r="B18" s="892">
        <v>11</v>
      </c>
      <c r="C18" s="907" t="s">
        <v>1557</v>
      </c>
      <c r="D18" s="895"/>
      <c r="E18" s="895" t="s">
        <v>185</v>
      </c>
      <c r="F18" s="896">
        <v>2</v>
      </c>
      <c r="G18" s="962"/>
      <c r="H18" s="589"/>
      <c r="I18" s="408"/>
      <c r="J18" s="418"/>
      <c r="K18" s="409"/>
      <c r="L18" s="409"/>
      <c r="M18" s="527"/>
      <c r="N18" s="408"/>
      <c r="O18" s="418"/>
      <c r="P18" s="409"/>
      <c r="Q18" s="409"/>
      <c r="R18" s="527"/>
      <c r="S18" s="408"/>
      <c r="T18" s="418"/>
      <c r="U18" s="409"/>
      <c r="V18" s="409"/>
      <c r="W18" s="527"/>
      <c r="X18" s="408"/>
      <c r="Y18" s="418"/>
      <c r="Z18" s="409"/>
      <c r="AA18" s="409"/>
      <c r="AB18" s="527"/>
      <c r="AC18" s="408"/>
      <c r="AD18" s="418"/>
      <c r="AE18" s="409"/>
      <c r="AF18" s="409"/>
      <c r="AG18" s="527"/>
      <c r="AH18" s="901"/>
      <c r="AI18" s="1065"/>
      <c r="AJ18" s="1068"/>
    </row>
    <row r="19" spans="2:36" hidden="1" outlineLevel="1" x14ac:dyDescent="0.2">
      <c r="B19" s="892">
        <v>12</v>
      </c>
      <c r="C19" s="907" t="s">
        <v>1558</v>
      </c>
      <c r="D19" s="895"/>
      <c r="E19" s="895" t="s">
        <v>185</v>
      </c>
      <c r="F19" s="896">
        <v>2</v>
      </c>
      <c r="G19" s="962"/>
      <c r="H19" s="589"/>
      <c r="I19" s="408"/>
      <c r="J19" s="418"/>
      <c r="K19" s="409"/>
      <c r="L19" s="409"/>
      <c r="M19" s="527"/>
      <c r="N19" s="408"/>
      <c r="O19" s="418"/>
      <c r="P19" s="409"/>
      <c r="Q19" s="409"/>
      <c r="R19" s="527"/>
      <c r="S19" s="408"/>
      <c r="T19" s="418"/>
      <c r="U19" s="409"/>
      <c r="V19" s="409"/>
      <c r="W19" s="527"/>
      <c r="X19" s="408"/>
      <c r="Y19" s="418"/>
      <c r="Z19" s="409"/>
      <c r="AA19" s="409"/>
      <c r="AB19" s="527"/>
      <c r="AC19" s="408"/>
      <c r="AD19" s="418"/>
      <c r="AE19" s="409"/>
      <c r="AF19" s="409"/>
      <c r="AG19" s="527"/>
      <c r="AH19" s="901"/>
      <c r="AI19" s="1086"/>
      <c r="AJ19" s="1087"/>
    </row>
    <row r="20" spans="2:36" ht="15" hidden="1" outlineLevel="1" thickBot="1" x14ac:dyDescent="0.25">
      <c r="B20" s="897">
        <v>13</v>
      </c>
      <c r="C20" s="1688" t="s">
        <v>1559</v>
      </c>
      <c r="D20" s="1674"/>
      <c r="E20" s="1674" t="s">
        <v>185</v>
      </c>
      <c r="F20" s="1675">
        <v>2</v>
      </c>
      <c r="G20" s="962"/>
      <c r="H20" s="589"/>
      <c r="I20" s="1370"/>
      <c r="J20" s="411"/>
      <c r="K20" s="410"/>
      <c r="L20" s="410"/>
      <c r="M20" s="528"/>
      <c r="N20" s="1370"/>
      <c r="O20" s="411"/>
      <c r="P20" s="410"/>
      <c r="Q20" s="410"/>
      <c r="R20" s="528"/>
      <c r="S20" s="1370"/>
      <c r="T20" s="411"/>
      <c r="U20" s="410"/>
      <c r="V20" s="410"/>
      <c r="W20" s="528"/>
      <c r="X20" s="1370"/>
      <c r="Y20" s="411"/>
      <c r="Z20" s="410"/>
      <c r="AA20" s="410"/>
      <c r="AB20" s="528"/>
      <c r="AC20" s="1370"/>
      <c r="AD20" s="411"/>
      <c r="AE20" s="410"/>
      <c r="AF20" s="410"/>
      <c r="AG20" s="528"/>
      <c r="AH20" s="901"/>
      <c r="AI20" s="1066"/>
      <c r="AJ20" s="1069"/>
    </row>
    <row r="21" spans="2:36" ht="15" hidden="1" outlineLevel="1" thickBot="1" x14ac:dyDescent="0.25">
      <c r="B21" s="901"/>
      <c r="C21" s="1690"/>
      <c r="D21" s="901"/>
      <c r="E21" s="901"/>
      <c r="F21" s="901"/>
      <c r="G21" s="677"/>
      <c r="H21" s="589"/>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901"/>
      <c r="AI21" s="677"/>
      <c r="AJ21" s="962"/>
    </row>
    <row r="22" spans="2:36" ht="15" hidden="1" outlineLevel="1" thickBot="1" x14ac:dyDescent="0.25">
      <c r="B22" s="890" t="s">
        <v>18</v>
      </c>
      <c r="C22" s="891" t="s">
        <v>1562</v>
      </c>
      <c r="G22" s="962"/>
      <c r="H22" s="962"/>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625"/>
      <c r="AI22" s="1371"/>
      <c r="AJ22" s="1371"/>
    </row>
    <row r="23" spans="2:36" ht="15" hidden="1" outlineLevel="1" thickBot="1" x14ac:dyDescent="0.25">
      <c r="B23" s="892">
        <v>7</v>
      </c>
      <c r="C23" s="529" t="s">
        <v>1561</v>
      </c>
      <c r="D23" s="893"/>
      <c r="E23" s="893" t="s">
        <v>259</v>
      </c>
      <c r="F23" s="894" t="s">
        <v>501</v>
      </c>
      <c r="G23" s="1553"/>
      <c r="H23" s="680"/>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625"/>
      <c r="AI23" s="1371"/>
      <c r="AJ23" s="1371"/>
    </row>
    <row r="24" spans="2:36" hidden="1" outlineLevel="1" x14ac:dyDescent="0.2">
      <c r="B24" s="892">
        <v>8</v>
      </c>
      <c r="C24" s="907" t="s">
        <v>1554</v>
      </c>
      <c r="D24" s="895"/>
      <c r="E24" s="895" t="s">
        <v>185</v>
      </c>
      <c r="F24" s="896">
        <v>2</v>
      </c>
      <c r="G24" s="962"/>
      <c r="H24" s="1566"/>
      <c r="I24" s="1566"/>
      <c r="J24" s="1569"/>
      <c r="K24" s="1567"/>
      <c r="L24" s="1567"/>
      <c r="M24" s="1568"/>
      <c r="N24" s="1566"/>
      <c r="O24" s="1569"/>
      <c r="P24" s="1567"/>
      <c r="Q24" s="1567"/>
      <c r="R24" s="1568"/>
      <c r="S24" s="1566"/>
      <c r="T24" s="1569"/>
      <c r="U24" s="1567"/>
      <c r="V24" s="1567"/>
      <c r="W24" s="1568"/>
      <c r="X24" s="1566"/>
      <c r="Y24" s="1569"/>
      <c r="Z24" s="1567"/>
      <c r="AA24" s="1567"/>
      <c r="AB24" s="1568"/>
      <c r="AC24" s="1566"/>
      <c r="AD24" s="1569"/>
      <c r="AE24" s="1567"/>
      <c r="AF24" s="1567"/>
      <c r="AG24" s="1568"/>
      <c r="AH24" s="625"/>
      <c r="AI24" s="1089"/>
      <c r="AJ24" s="1090"/>
    </row>
    <row r="25" spans="2:36" ht="15" hidden="1" outlineLevel="1" thickBot="1" x14ac:dyDescent="0.25">
      <c r="B25" s="892">
        <v>9</v>
      </c>
      <c r="C25" s="907" t="s">
        <v>1555</v>
      </c>
      <c r="D25" s="895"/>
      <c r="E25" s="895" t="s">
        <v>185</v>
      </c>
      <c r="F25" s="896">
        <v>2</v>
      </c>
      <c r="G25" s="962"/>
      <c r="H25" s="1370"/>
      <c r="I25" s="408"/>
      <c r="J25" s="418"/>
      <c r="K25" s="409"/>
      <c r="L25" s="409"/>
      <c r="M25" s="527"/>
      <c r="N25" s="408"/>
      <c r="O25" s="418"/>
      <c r="P25" s="409"/>
      <c r="Q25" s="409"/>
      <c r="R25" s="527"/>
      <c r="S25" s="408"/>
      <c r="T25" s="418"/>
      <c r="U25" s="409"/>
      <c r="V25" s="409"/>
      <c r="W25" s="527"/>
      <c r="X25" s="408"/>
      <c r="Y25" s="418"/>
      <c r="Z25" s="409"/>
      <c r="AA25" s="409"/>
      <c r="AB25" s="527"/>
      <c r="AC25" s="408"/>
      <c r="AD25" s="418"/>
      <c r="AE25" s="409"/>
      <c r="AF25" s="409"/>
      <c r="AG25" s="527"/>
      <c r="AH25" s="901"/>
      <c r="AI25" s="1065"/>
      <c r="AJ25" s="1068"/>
    </row>
    <row r="26" spans="2:36" hidden="1" outlineLevel="1" x14ac:dyDescent="0.2">
      <c r="B26" s="892">
        <v>10</v>
      </c>
      <c r="C26" s="907" t="s">
        <v>1556</v>
      </c>
      <c r="D26" s="895"/>
      <c r="E26" s="895" t="s">
        <v>185</v>
      </c>
      <c r="F26" s="896">
        <v>2</v>
      </c>
      <c r="G26" s="962"/>
      <c r="H26" s="589"/>
      <c r="I26" s="408"/>
      <c r="J26" s="418"/>
      <c r="K26" s="409"/>
      <c r="L26" s="409"/>
      <c r="M26" s="527"/>
      <c r="N26" s="408"/>
      <c r="O26" s="418"/>
      <c r="P26" s="409"/>
      <c r="Q26" s="409"/>
      <c r="R26" s="527"/>
      <c r="S26" s="408"/>
      <c r="T26" s="418"/>
      <c r="U26" s="409"/>
      <c r="V26" s="409"/>
      <c r="W26" s="527"/>
      <c r="X26" s="408"/>
      <c r="Y26" s="418"/>
      <c r="Z26" s="409"/>
      <c r="AA26" s="409"/>
      <c r="AB26" s="527"/>
      <c r="AC26" s="408"/>
      <c r="AD26" s="418"/>
      <c r="AE26" s="409"/>
      <c r="AF26" s="409"/>
      <c r="AG26" s="527"/>
      <c r="AH26" s="901"/>
      <c r="AI26" s="1065"/>
      <c r="AJ26" s="1068"/>
    </row>
    <row r="27" spans="2:36" hidden="1" outlineLevel="1" x14ac:dyDescent="0.2">
      <c r="B27" s="892">
        <v>11</v>
      </c>
      <c r="C27" s="907" t="s">
        <v>1557</v>
      </c>
      <c r="D27" s="895"/>
      <c r="E27" s="895" t="s">
        <v>185</v>
      </c>
      <c r="F27" s="896">
        <v>2</v>
      </c>
      <c r="G27" s="962"/>
      <c r="H27" s="589"/>
      <c r="I27" s="408"/>
      <c r="J27" s="418"/>
      <c r="K27" s="409"/>
      <c r="L27" s="409"/>
      <c r="M27" s="527"/>
      <c r="N27" s="408"/>
      <c r="O27" s="418"/>
      <c r="P27" s="409"/>
      <c r="Q27" s="409"/>
      <c r="R27" s="527"/>
      <c r="S27" s="408"/>
      <c r="T27" s="418"/>
      <c r="U27" s="409"/>
      <c r="V27" s="409"/>
      <c r="W27" s="527"/>
      <c r="X27" s="408"/>
      <c r="Y27" s="418"/>
      <c r="Z27" s="409"/>
      <c r="AA27" s="409"/>
      <c r="AB27" s="527"/>
      <c r="AC27" s="408"/>
      <c r="AD27" s="418"/>
      <c r="AE27" s="409"/>
      <c r="AF27" s="409"/>
      <c r="AG27" s="527"/>
      <c r="AH27" s="901"/>
      <c r="AI27" s="1065"/>
      <c r="AJ27" s="1068"/>
    </row>
    <row r="28" spans="2:36" hidden="1" outlineLevel="1" x14ac:dyDescent="0.2">
      <c r="B28" s="892">
        <v>12</v>
      </c>
      <c r="C28" s="907" t="s">
        <v>1558</v>
      </c>
      <c r="D28" s="895"/>
      <c r="E28" s="895" t="s">
        <v>185</v>
      </c>
      <c r="F28" s="896">
        <v>2</v>
      </c>
      <c r="G28" s="962"/>
      <c r="H28" s="589"/>
      <c r="I28" s="408"/>
      <c r="J28" s="418"/>
      <c r="K28" s="409"/>
      <c r="L28" s="409"/>
      <c r="M28" s="527"/>
      <c r="N28" s="408"/>
      <c r="O28" s="418"/>
      <c r="P28" s="409"/>
      <c r="Q28" s="409"/>
      <c r="R28" s="527"/>
      <c r="S28" s="408"/>
      <c r="T28" s="418"/>
      <c r="U28" s="409"/>
      <c r="V28" s="409"/>
      <c r="W28" s="527"/>
      <c r="X28" s="408"/>
      <c r="Y28" s="418"/>
      <c r="Z28" s="409"/>
      <c r="AA28" s="409"/>
      <c r="AB28" s="527"/>
      <c r="AC28" s="408"/>
      <c r="AD28" s="418"/>
      <c r="AE28" s="409"/>
      <c r="AF28" s="409"/>
      <c r="AG28" s="527"/>
      <c r="AH28" s="901"/>
      <c r="AI28" s="1086"/>
      <c r="AJ28" s="1087"/>
    </row>
    <row r="29" spans="2:36" ht="15" hidden="1" outlineLevel="1" thickBot="1" x14ac:dyDescent="0.25">
      <c r="B29" s="897">
        <v>13</v>
      </c>
      <c r="C29" s="1688" t="s">
        <v>1559</v>
      </c>
      <c r="D29" s="1674"/>
      <c r="E29" s="1674" t="s">
        <v>185</v>
      </c>
      <c r="F29" s="1675">
        <v>2</v>
      </c>
      <c r="G29" s="962"/>
      <c r="H29" s="589"/>
      <c r="I29" s="1370"/>
      <c r="J29" s="411"/>
      <c r="K29" s="410"/>
      <c r="L29" s="410"/>
      <c r="M29" s="528"/>
      <c r="N29" s="1370"/>
      <c r="O29" s="411"/>
      <c r="P29" s="410"/>
      <c r="Q29" s="410"/>
      <c r="R29" s="528"/>
      <c r="S29" s="1370"/>
      <c r="T29" s="411"/>
      <c r="U29" s="410"/>
      <c r="V29" s="410"/>
      <c r="W29" s="528"/>
      <c r="X29" s="1370"/>
      <c r="Y29" s="411"/>
      <c r="Z29" s="410"/>
      <c r="AA29" s="410"/>
      <c r="AB29" s="528"/>
      <c r="AC29" s="1370"/>
      <c r="AD29" s="411"/>
      <c r="AE29" s="410"/>
      <c r="AF29" s="410"/>
      <c r="AG29" s="528"/>
      <c r="AH29" s="901"/>
      <c r="AI29" s="1066"/>
      <c r="AJ29" s="1069"/>
    </row>
    <row r="30" spans="2:36" collapsed="1" x14ac:dyDescent="0.2">
      <c r="B30" s="901"/>
      <c r="C30" s="1690"/>
      <c r="D30" s="901"/>
      <c r="E30" s="901"/>
      <c r="F30" s="901"/>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901"/>
      <c r="AI30" s="677"/>
      <c r="AJ30" s="962"/>
    </row>
    <row r="31" spans="2:36" ht="15" hidden="1" outlineLevel="1" thickBot="1" x14ac:dyDescent="0.25">
      <c r="B31" s="890" t="s">
        <v>20</v>
      </c>
      <c r="C31" s="891" t="s">
        <v>1563</v>
      </c>
      <c r="G31" s="962"/>
      <c r="H31" s="962"/>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625"/>
      <c r="AI31" s="1371"/>
      <c r="AJ31" s="1371"/>
    </row>
    <row r="32" spans="2:36" ht="15" hidden="1" outlineLevel="1" thickBot="1" x14ac:dyDescent="0.25">
      <c r="B32" s="892">
        <v>7</v>
      </c>
      <c r="C32" s="529" t="s">
        <v>1561</v>
      </c>
      <c r="D32" s="893"/>
      <c r="E32" s="893" t="s">
        <v>259</v>
      </c>
      <c r="F32" s="894" t="s">
        <v>501</v>
      </c>
      <c r="G32" s="1553"/>
      <c r="H32" s="680"/>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625"/>
      <c r="AI32" s="1371"/>
      <c r="AJ32" s="1371"/>
    </row>
    <row r="33" spans="2:36" hidden="1" outlineLevel="1" x14ac:dyDescent="0.2">
      <c r="B33" s="892">
        <v>8</v>
      </c>
      <c r="C33" s="907" t="s">
        <v>1554</v>
      </c>
      <c r="D33" s="895"/>
      <c r="E33" s="895" t="s">
        <v>185</v>
      </c>
      <c r="F33" s="896">
        <v>2</v>
      </c>
      <c r="G33" s="962"/>
      <c r="H33" s="1566"/>
      <c r="I33" s="1566"/>
      <c r="J33" s="1569"/>
      <c r="K33" s="1567"/>
      <c r="L33" s="1567"/>
      <c r="M33" s="1568"/>
      <c r="N33" s="1566"/>
      <c r="O33" s="1569"/>
      <c r="P33" s="1567"/>
      <c r="Q33" s="1567"/>
      <c r="R33" s="1568"/>
      <c r="S33" s="1566"/>
      <c r="T33" s="1569"/>
      <c r="U33" s="1567"/>
      <c r="V33" s="1567"/>
      <c r="W33" s="1568"/>
      <c r="X33" s="1566"/>
      <c r="Y33" s="1569"/>
      <c r="Z33" s="1567"/>
      <c r="AA33" s="1567"/>
      <c r="AB33" s="1568"/>
      <c r="AC33" s="1566"/>
      <c r="AD33" s="1569"/>
      <c r="AE33" s="1567"/>
      <c r="AF33" s="1567"/>
      <c r="AG33" s="1568"/>
      <c r="AH33" s="625"/>
      <c r="AI33" s="1089"/>
      <c r="AJ33" s="1090"/>
    </row>
    <row r="34" spans="2:36" ht="15" hidden="1" outlineLevel="1" thickBot="1" x14ac:dyDescent="0.25">
      <c r="B34" s="892">
        <v>9</v>
      </c>
      <c r="C34" s="907" t="s">
        <v>1555</v>
      </c>
      <c r="D34" s="895"/>
      <c r="E34" s="895" t="s">
        <v>185</v>
      </c>
      <c r="F34" s="896">
        <v>2</v>
      </c>
      <c r="G34" s="962"/>
      <c r="H34" s="1370"/>
      <c r="I34" s="408"/>
      <c r="J34" s="418"/>
      <c r="K34" s="409"/>
      <c r="L34" s="409"/>
      <c r="M34" s="527"/>
      <c r="N34" s="408"/>
      <c r="O34" s="418"/>
      <c r="P34" s="409"/>
      <c r="Q34" s="409"/>
      <c r="R34" s="527"/>
      <c r="S34" s="408"/>
      <c r="T34" s="418"/>
      <c r="U34" s="409"/>
      <c r="V34" s="409"/>
      <c r="W34" s="527"/>
      <c r="X34" s="408"/>
      <c r="Y34" s="418"/>
      <c r="Z34" s="409"/>
      <c r="AA34" s="409"/>
      <c r="AB34" s="527"/>
      <c r="AC34" s="408"/>
      <c r="AD34" s="418"/>
      <c r="AE34" s="409"/>
      <c r="AF34" s="409"/>
      <c r="AG34" s="527"/>
      <c r="AH34" s="901"/>
      <c r="AI34" s="1065"/>
      <c r="AJ34" s="1068"/>
    </row>
    <row r="35" spans="2:36" hidden="1" outlineLevel="1" x14ac:dyDescent="0.2">
      <c r="B35" s="892">
        <v>10</v>
      </c>
      <c r="C35" s="907" t="s">
        <v>1556</v>
      </c>
      <c r="D35" s="895"/>
      <c r="E35" s="895" t="s">
        <v>185</v>
      </c>
      <c r="F35" s="896">
        <v>2</v>
      </c>
      <c r="G35" s="962"/>
      <c r="H35" s="589"/>
      <c r="I35" s="408"/>
      <c r="J35" s="418"/>
      <c r="K35" s="409"/>
      <c r="L35" s="409"/>
      <c r="M35" s="527"/>
      <c r="N35" s="408"/>
      <c r="O35" s="418"/>
      <c r="P35" s="409"/>
      <c r="Q35" s="409"/>
      <c r="R35" s="527"/>
      <c r="S35" s="408"/>
      <c r="T35" s="418"/>
      <c r="U35" s="409"/>
      <c r="V35" s="409"/>
      <c r="W35" s="527"/>
      <c r="X35" s="408"/>
      <c r="Y35" s="418"/>
      <c r="Z35" s="409"/>
      <c r="AA35" s="409"/>
      <c r="AB35" s="527"/>
      <c r="AC35" s="408"/>
      <c r="AD35" s="418"/>
      <c r="AE35" s="409"/>
      <c r="AF35" s="409"/>
      <c r="AG35" s="527"/>
      <c r="AH35" s="901"/>
      <c r="AI35" s="1065"/>
      <c r="AJ35" s="1068"/>
    </row>
    <row r="36" spans="2:36" hidden="1" outlineLevel="1" x14ac:dyDescent="0.2">
      <c r="B36" s="892">
        <v>11</v>
      </c>
      <c r="C36" s="907" t="s">
        <v>1557</v>
      </c>
      <c r="D36" s="895"/>
      <c r="E36" s="895" t="s">
        <v>185</v>
      </c>
      <c r="F36" s="896">
        <v>2</v>
      </c>
      <c r="G36" s="962"/>
      <c r="H36" s="589"/>
      <c r="I36" s="408"/>
      <c r="J36" s="418"/>
      <c r="K36" s="409"/>
      <c r="L36" s="409"/>
      <c r="M36" s="527"/>
      <c r="N36" s="408"/>
      <c r="O36" s="418"/>
      <c r="P36" s="409"/>
      <c r="Q36" s="409"/>
      <c r="R36" s="527"/>
      <c r="S36" s="408"/>
      <c r="T36" s="418"/>
      <c r="U36" s="409"/>
      <c r="V36" s="409"/>
      <c r="W36" s="527"/>
      <c r="X36" s="408"/>
      <c r="Y36" s="418"/>
      <c r="Z36" s="409"/>
      <c r="AA36" s="409"/>
      <c r="AB36" s="527"/>
      <c r="AC36" s="408"/>
      <c r="AD36" s="418"/>
      <c r="AE36" s="409"/>
      <c r="AF36" s="409"/>
      <c r="AG36" s="527"/>
      <c r="AH36" s="901"/>
      <c r="AI36" s="1065"/>
      <c r="AJ36" s="1068"/>
    </row>
    <row r="37" spans="2:36" hidden="1" outlineLevel="1" x14ac:dyDescent="0.2">
      <c r="B37" s="892">
        <v>12</v>
      </c>
      <c r="C37" s="907" t="s">
        <v>1558</v>
      </c>
      <c r="D37" s="895"/>
      <c r="E37" s="895" t="s">
        <v>185</v>
      </c>
      <c r="F37" s="896">
        <v>2</v>
      </c>
      <c r="G37" s="962"/>
      <c r="H37" s="589"/>
      <c r="I37" s="408"/>
      <c r="J37" s="418"/>
      <c r="K37" s="409"/>
      <c r="L37" s="409"/>
      <c r="M37" s="527"/>
      <c r="N37" s="408"/>
      <c r="O37" s="418"/>
      <c r="P37" s="409"/>
      <c r="Q37" s="409"/>
      <c r="R37" s="527"/>
      <c r="S37" s="408"/>
      <c r="T37" s="418"/>
      <c r="U37" s="409"/>
      <c r="V37" s="409"/>
      <c r="W37" s="527"/>
      <c r="X37" s="408"/>
      <c r="Y37" s="418"/>
      <c r="Z37" s="409"/>
      <c r="AA37" s="409"/>
      <c r="AB37" s="527"/>
      <c r="AC37" s="408"/>
      <c r="AD37" s="418"/>
      <c r="AE37" s="409"/>
      <c r="AF37" s="409"/>
      <c r="AG37" s="527"/>
      <c r="AH37" s="901"/>
      <c r="AI37" s="1086"/>
      <c r="AJ37" s="1087"/>
    </row>
    <row r="38" spans="2:36" ht="15" hidden="1" outlineLevel="1" thickBot="1" x14ac:dyDescent="0.25">
      <c r="B38" s="897">
        <v>13</v>
      </c>
      <c r="C38" s="1688" t="s">
        <v>1559</v>
      </c>
      <c r="D38" s="1674"/>
      <c r="E38" s="1674" t="s">
        <v>185</v>
      </c>
      <c r="F38" s="1675">
        <v>2</v>
      </c>
      <c r="G38" s="962"/>
      <c r="H38" s="589"/>
      <c r="I38" s="1370"/>
      <c r="J38" s="411"/>
      <c r="K38" s="410"/>
      <c r="L38" s="410"/>
      <c r="M38" s="528"/>
      <c r="N38" s="1370"/>
      <c r="O38" s="411"/>
      <c r="P38" s="410"/>
      <c r="Q38" s="410"/>
      <c r="R38" s="528"/>
      <c r="S38" s="1370"/>
      <c r="T38" s="411"/>
      <c r="U38" s="410"/>
      <c r="V38" s="410"/>
      <c r="W38" s="528"/>
      <c r="X38" s="1370"/>
      <c r="Y38" s="411"/>
      <c r="Z38" s="410"/>
      <c r="AA38" s="410"/>
      <c r="AB38" s="528"/>
      <c r="AC38" s="1370"/>
      <c r="AD38" s="411"/>
      <c r="AE38" s="410"/>
      <c r="AF38" s="410"/>
      <c r="AG38" s="528"/>
      <c r="AH38" s="901"/>
      <c r="AI38" s="1066"/>
      <c r="AJ38" s="1069"/>
    </row>
    <row r="39" spans="2:36" ht="15" hidden="1" outlineLevel="1" thickBot="1" x14ac:dyDescent="0.25">
      <c r="B39" s="901"/>
      <c r="C39" s="1690"/>
      <c r="D39" s="901"/>
      <c r="E39" s="901"/>
      <c r="F39" s="901"/>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901"/>
      <c r="AI39" s="677"/>
      <c r="AJ39" s="962"/>
    </row>
    <row r="40" spans="2:36" ht="15" hidden="1" outlineLevel="1" thickBot="1" x14ac:dyDescent="0.25">
      <c r="B40" s="890" t="s">
        <v>21</v>
      </c>
      <c r="C40" s="891" t="s">
        <v>1564</v>
      </c>
      <c r="G40" s="962"/>
      <c r="H40" s="962"/>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625"/>
      <c r="AI40" s="1371"/>
      <c r="AJ40" s="1371"/>
    </row>
    <row r="41" spans="2:36" ht="15" hidden="1" outlineLevel="1" thickBot="1" x14ac:dyDescent="0.25">
      <c r="B41" s="892">
        <v>7</v>
      </c>
      <c r="C41" s="529" t="s">
        <v>1561</v>
      </c>
      <c r="D41" s="893"/>
      <c r="E41" s="893" t="s">
        <v>259</v>
      </c>
      <c r="F41" s="894" t="s">
        <v>501</v>
      </c>
      <c r="G41" s="1553"/>
      <c r="H41" s="680"/>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625"/>
      <c r="AI41" s="1371"/>
      <c r="AJ41" s="1371"/>
    </row>
    <row r="42" spans="2:36" hidden="1" outlineLevel="1" x14ac:dyDescent="0.2">
      <c r="B42" s="892">
        <v>8</v>
      </c>
      <c r="C42" s="907" t="s">
        <v>1554</v>
      </c>
      <c r="D42" s="895"/>
      <c r="E42" s="895" t="s">
        <v>185</v>
      </c>
      <c r="F42" s="896">
        <v>2</v>
      </c>
      <c r="G42" s="962"/>
      <c r="H42" s="1566"/>
      <c r="I42" s="1566"/>
      <c r="J42" s="1569"/>
      <c r="K42" s="1567"/>
      <c r="L42" s="1567"/>
      <c r="M42" s="1568"/>
      <c r="N42" s="1566"/>
      <c r="O42" s="1569"/>
      <c r="P42" s="1567"/>
      <c r="Q42" s="1567"/>
      <c r="R42" s="1568"/>
      <c r="S42" s="1566"/>
      <c r="T42" s="1569"/>
      <c r="U42" s="1567"/>
      <c r="V42" s="1567"/>
      <c r="W42" s="1568"/>
      <c r="X42" s="1566"/>
      <c r="Y42" s="1569"/>
      <c r="Z42" s="1567"/>
      <c r="AA42" s="1567"/>
      <c r="AB42" s="1568"/>
      <c r="AC42" s="1566"/>
      <c r="AD42" s="1569"/>
      <c r="AE42" s="1567"/>
      <c r="AF42" s="1567"/>
      <c r="AG42" s="1568"/>
      <c r="AH42" s="625"/>
      <c r="AI42" s="1089"/>
      <c r="AJ42" s="1090"/>
    </row>
    <row r="43" spans="2:36" ht="15" hidden="1" outlineLevel="1" thickBot="1" x14ac:dyDescent="0.25">
      <c r="B43" s="892">
        <v>9</v>
      </c>
      <c r="C43" s="907" t="s">
        <v>1555</v>
      </c>
      <c r="D43" s="895"/>
      <c r="E43" s="895" t="s">
        <v>185</v>
      </c>
      <c r="F43" s="896">
        <v>2</v>
      </c>
      <c r="G43" s="962"/>
      <c r="H43" s="1370"/>
      <c r="I43" s="408"/>
      <c r="J43" s="418"/>
      <c r="K43" s="409"/>
      <c r="L43" s="409"/>
      <c r="M43" s="527"/>
      <c r="N43" s="408"/>
      <c r="O43" s="418"/>
      <c r="P43" s="409"/>
      <c r="Q43" s="409"/>
      <c r="R43" s="527"/>
      <c r="S43" s="408"/>
      <c r="T43" s="418"/>
      <c r="U43" s="409"/>
      <c r="V43" s="409"/>
      <c r="W43" s="527"/>
      <c r="X43" s="408"/>
      <c r="Y43" s="418"/>
      <c r="Z43" s="409"/>
      <c r="AA43" s="409"/>
      <c r="AB43" s="527"/>
      <c r="AC43" s="408"/>
      <c r="AD43" s="418"/>
      <c r="AE43" s="409"/>
      <c r="AF43" s="409"/>
      <c r="AG43" s="527"/>
      <c r="AH43" s="901"/>
      <c r="AI43" s="1065"/>
      <c r="AJ43" s="1068"/>
    </row>
    <row r="44" spans="2:36" hidden="1" outlineLevel="1" x14ac:dyDescent="0.2">
      <c r="B44" s="892">
        <v>10</v>
      </c>
      <c r="C44" s="907" t="s">
        <v>1556</v>
      </c>
      <c r="D44" s="895"/>
      <c r="E44" s="895" t="s">
        <v>185</v>
      </c>
      <c r="F44" s="896">
        <v>2</v>
      </c>
      <c r="G44" s="962"/>
      <c r="H44" s="589"/>
      <c r="I44" s="408"/>
      <c r="J44" s="418"/>
      <c r="K44" s="409"/>
      <c r="L44" s="409"/>
      <c r="M44" s="527"/>
      <c r="N44" s="408"/>
      <c r="O44" s="418"/>
      <c r="P44" s="409"/>
      <c r="Q44" s="409"/>
      <c r="R44" s="527"/>
      <c r="S44" s="408"/>
      <c r="T44" s="418"/>
      <c r="U44" s="409"/>
      <c r="V44" s="409"/>
      <c r="W44" s="527"/>
      <c r="X44" s="408"/>
      <c r="Y44" s="418"/>
      <c r="Z44" s="409"/>
      <c r="AA44" s="409"/>
      <c r="AB44" s="527"/>
      <c r="AC44" s="408"/>
      <c r="AD44" s="418"/>
      <c r="AE44" s="409"/>
      <c r="AF44" s="409"/>
      <c r="AG44" s="527"/>
      <c r="AH44" s="901"/>
      <c r="AI44" s="1065"/>
      <c r="AJ44" s="1068"/>
    </row>
    <row r="45" spans="2:36" hidden="1" outlineLevel="1" x14ac:dyDescent="0.2">
      <c r="B45" s="892">
        <v>11</v>
      </c>
      <c r="C45" s="907" t="s">
        <v>1557</v>
      </c>
      <c r="D45" s="895"/>
      <c r="E45" s="895" t="s">
        <v>185</v>
      </c>
      <c r="F45" s="896">
        <v>2</v>
      </c>
      <c r="G45" s="962"/>
      <c r="H45" s="589"/>
      <c r="I45" s="408"/>
      <c r="J45" s="418"/>
      <c r="K45" s="409"/>
      <c r="L45" s="409"/>
      <c r="M45" s="527"/>
      <c r="N45" s="408"/>
      <c r="O45" s="418"/>
      <c r="P45" s="409"/>
      <c r="Q45" s="409"/>
      <c r="R45" s="527"/>
      <c r="S45" s="408"/>
      <c r="T45" s="418"/>
      <c r="U45" s="409"/>
      <c r="V45" s="409"/>
      <c r="W45" s="527"/>
      <c r="X45" s="408"/>
      <c r="Y45" s="418"/>
      <c r="Z45" s="409"/>
      <c r="AA45" s="409"/>
      <c r="AB45" s="527"/>
      <c r="AC45" s="408"/>
      <c r="AD45" s="418"/>
      <c r="AE45" s="409"/>
      <c r="AF45" s="409"/>
      <c r="AG45" s="527"/>
      <c r="AH45" s="901"/>
      <c r="AI45" s="1065"/>
      <c r="AJ45" s="1068"/>
    </row>
    <row r="46" spans="2:36" hidden="1" outlineLevel="1" x14ac:dyDescent="0.2">
      <c r="B46" s="892">
        <v>12</v>
      </c>
      <c r="C46" s="907" t="s">
        <v>1558</v>
      </c>
      <c r="D46" s="895"/>
      <c r="E46" s="895" t="s">
        <v>185</v>
      </c>
      <c r="F46" s="896">
        <v>2</v>
      </c>
      <c r="G46" s="962"/>
      <c r="H46" s="589"/>
      <c r="I46" s="408"/>
      <c r="J46" s="418"/>
      <c r="K46" s="409"/>
      <c r="L46" s="409"/>
      <c r="M46" s="527"/>
      <c r="N46" s="408"/>
      <c r="O46" s="418"/>
      <c r="P46" s="409"/>
      <c r="Q46" s="409"/>
      <c r="R46" s="527"/>
      <c r="S46" s="408"/>
      <c r="T46" s="418"/>
      <c r="U46" s="409"/>
      <c r="V46" s="409"/>
      <c r="W46" s="527"/>
      <c r="X46" s="408"/>
      <c r="Y46" s="418"/>
      <c r="Z46" s="409"/>
      <c r="AA46" s="409"/>
      <c r="AB46" s="527"/>
      <c r="AC46" s="408"/>
      <c r="AD46" s="418"/>
      <c r="AE46" s="409"/>
      <c r="AF46" s="409"/>
      <c r="AG46" s="527"/>
      <c r="AH46" s="901"/>
      <c r="AI46" s="1086"/>
      <c r="AJ46" s="1087"/>
    </row>
    <row r="47" spans="2:36" ht="15" hidden="1" outlineLevel="1" thickBot="1" x14ac:dyDescent="0.25">
      <c r="B47" s="897">
        <v>13</v>
      </c>
      <c r="C47" s="1688" t="s">
        <v>1559</v>
      </c>
      <c r="D47" s="1674"/>
      <c r="E47" s="1674" t="s">
        <v>185</v>
      </c>
      <c r="F47" s="1675">
        <v>2</v>
      </c>
      <c r="G47" s="962"/>
      <c r="H47" s="589"/>
      <c r="I47" s="1370"/>
      <c r="J47" s="411"/>
      <c r="K47" s="410"/>
      <c r="L47" s="410"/>
      <c r="M47" s="528"/>
      <c r="N47" s="1370"/>
      <c r="O47" s="411"/>
      <c r="P47" s="410"/>
      <c r="Q47" s="410"/>
      <c r="R47" s="528"/>
      <c r="S47" s="1370"/>
      <c r="T47" s="411"/>
      <c r="U47" s="410"/>
      <c r="V47" s="410"/>
      <c r="W47" s="528"/>
      <c r="X47" s="1370"/>
      <c r="Y47" s="411"/>
      <c r="Z47" s="410"/>
      <c r="AA47" s="410"/>
      <c r="AB47" s="528"/>
      <c r="AC47" s="1370"/>
      <c r="AD47" s="411"/>
      <c r="AE47" s="410"/>
      <c r="AF47" s="410"/>
      <c r="AG47" s="528"/>
      <c r="AH47" s="901"/>
      <c r="AI47" s="1066"/>
      <c r="AJ47" s="1069"/>
    </row>
    <row r="48" spans="2:36" collapsed="1" x14ac:dyDescent="0.2">
      <c r="B48" s="901"/>
      <c r="C48" s="1690"/>
      <c r="D48" s="901"/>
      <c r="E48" s="901"/>
      <c r="F48" s="901"/>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901"/>
      <c r="AI48" s="677"/>
      <c r="AJ48" s="962"/>
    </row>
    <row r="49" spans="2:36" ht="15" hidden="1" outlineLevel="1" thickBot="1" x14ac:dyDescent="0.25">
      <c r="B49" s="890" t="s">
        <v>22</v>
      </c>
      <c r="C49" s="891" t="s">
        <v>1565</v>
      </c>
      <c r="G49" s="962"/>
      <c r="H49" s="962"/>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625"/>
      <c r="AI49" s="1371"/>
      <c r="AJ49" s="1371"/>
    </row>
    <row r="50" spans="2:36" ht="15" hidden="1" outlineLevel="1" thickBot="1" x14ac:dyDescent="0.25">
      <c r="B50" s="892">
        <v>7</v>
      </c>
      <c r="C50" s="529" t="s">
        <v>1561</v>
      </c>
      <c r="D50" s="893"/>
      <c r="E50" s="893" t="s">
        <v>259</v>
      </c>
      <c r="F50" s="894" t="s">
        <v>501</v>
      </c>
      <c r="G50" s="1553"/>
      <c r="H50" s="680"/>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625"/>
      <c r="AI50" s="1371"/>
      <c r="AJ50" s="1371"/>
    </row>
    <row r="51" spans="2:36" hidden="1" outlineLevel="1" x14ac:dyDescent="0.2">
      <c r="B51" s="892">
        <v>8</v>
      </c>
      <c r="C51" s="907" t="s">
        <v>1554</v>
      </c>
      <c r="D51" s="895"/>
      <c r="E51" s="895" t="s">
        <v>185</v>
      </c>
      <c r="F51" s="896">
        <v>2</v>
      </c>
      <c r="G51" s="962"/>
      <c r="H51" s="1566"/>
      <c r="I51" s="1566"/>
      <c r="J51" s="1569"/>
      <c r="K51" s="1567"/>
      <c r="L51" s="1567"/>
      <c r="M51" s="1568"/>
      <c r="N51" s="1566"/>
      <c r="O51" s="1569"/>
      <c r="P51" s="1567"/>
      <c r="Q51" s="1567"/>
      <c r="R51" s="1568"/>
      <c r="S51" s="1566"/>
      <c r="T51" s="1569"/>
      <c r="U51" s="1567"/>
      <c r="V51" s="1567"/>
      <c r="W51" s="1568"/>
      <c r="X51" s="1566"/>
      <c r="Y51" s="1569"/>
      <c r="Z51" s="1567"/>
      <c r="AA51" s="1567"/>
      <c r="AB51" s="1568"/>
      <c r="AC51" s="1566"/>
      <c r="AD51" s="1569"/>
      <c r="AE51" s="1567"/>
      <c r="AF51" s="1567"/>
      <c r="AG51" s="1568"/>
      <c r="AH51" s="625"/>
      <c r="AI51" s="1089"/>
      <c r="AJ51" s="1090"/>
    </row>
    <row r="52" spans="2:36" ht="15" hidden="1" outlineLevel="1" thickBot="1" x14ac:dyDescent="0.25">
      <c r="B52" s="892">
        <v>9</v>
      </c>
      <c r="C52" s="907" t="s">
        <v>1555</v>
      </c>
      <c r="D52" s="895"/>
      <c r="E52" s="895" t="s">
        <v>185</v>
      </c>
      <c r="F52" s="896">
        <v>2</v>
      </c>
      <c r="G52" s="962"/>
      <c r="H52" s="1370"/>
      <c r="I52" s="408"/>
      <c r="J52" s="418"/>
      <c r="K52" s="409"/>
      <c r="L52" s="409"/>
      <c r="M52" s="527"/>
      <c r="N52" s="408"/>
      <c r="O52" s="418"/>
      <c r="P52" s="409"/>
      <c r="Q52" s="409"/>
      <c r="R52" s="527"/>
      <c r="S52" s="408"/>
      <c r="T52" s="418"/>
      <c r="U52" s="409"/>
      <c r="V52" s="409"/>
      <c r="W52" s="527"/>
      <c r="X52" s="408"/>
      <c r="Y52" s="418"/>
      <c r="Z52" s="409"/>
      <c r="AA52" s="409"/>
      <c r="AB52" s="527"/>
      <c r="AC52" s="408"/>
      <c r="AD52" s="418"/>
      <c r="AE52" s="409"/>
      <c r="AF52" s="409"/>
      <c r="AG52" s="527"/>
      <c r="AH52" s="901"/>
      <c r="AI52" s="1065"/>
      <c r="AJ52" s="1068"/>
    </row>
    <row r="53" spans="2:36" hidden="1" outlineLevel="1" x14ac:dyDescent="0.2">
      <c r="B53" s="892">
        <v>10</v>
      </c>
      <c r="C53" s="907" t="s">
        <v>1556</v>
      </c>
      <c r="D53" s="895"/>
      <c r="E53" s="895" t="s">
        <v>185</v>
      </c>
      <c r="F53" s="896">
        <v>2</v>
      </c>
      <c r="G53" s="962"/>
      <c r="H53" s="589"/>
      <c r="I53" s="408"/>
      <c r="J53" s="418"/>
      <c r="K53" s="409"/>
      <c r="L53" s="409"/>
      <c r="M53" s="527"/>
      <c r="N53" s="408"/>
      <c r="O53" s="418"/>
      <c r="P53" s="409"/>
      <c r="Q53" s="409"/>
      <c r="R53" s="527"/>
      <c r="S53" s="408"/>
      <c r="T53" s="418"/>
      <c r="U53" s="409"/>
      <c r="V53" s="409"/>
      <c r="W53" s="527"/>
      <c r="X53" s="408"/>
      <c r="Y53" s="418"/>
      <c r="Z53" s="409"/>
      <c r="AA53" s="409"/>
      <c r="AB53" s="527"/>
      <c r="AC53" s="408"/>
      <c r="AD53" s="418"/>
      <c r="AE53" s="409"/>
      <c r="AF53" s="409"/>
      <c r="AG53" s="527"/>
      <c r="AH53" s="901"/>
      <c r="AI53" s="1065"/>
      <c r="AJ53" s="1068"/>
    </row>
    <row r="54" spans="2:36" hidden="1" outlineLevel="1" x14ac:dyDescent="0.2">
      <c r="B54" s="892">
        <v>11</v>
      </c>
      <c r="C54" s="907" t="s">
        <v>1557</v>
      </c>
      <c r="D54" s="895"/>
      <c r="E54" s="895" t="s">
        <v>185</v>
      </c>
      <c r="F54" s="896">
        <v>2</v>
      </c>
      <c r="G54" s="962"/>
      <c r="H54" s="589"/>
      <c r="I54" s="408"/>
      <c r="J54" s="418"/>
      <c r="K54" s="409"/>
      <c r="L54" s="409"/>
      <c r="M54" s="527"/>
      <c r="N54" s="408"/>
      <c r="O54" s="418"/>
      <c r="P54" s="409"/>
      <c r="Q54" s="409"/>
      <c r="R54" s="527"/>
      <c r="S54" s="408"/>
      <c r="T54" s="418"/>
      <c r="U54" s="409"/>
      <c r="V54" s="409"/>
      <c r="W54" s="527"/>
      <c r="X54" s="408"/>
      <c r="Y54" s="418"/>
      <c r="Z54" s="409"/>
      <c r="AA54" s="409"/>
      <c r="AB54" s="527"/>
      <c r="AC54" s="408"/>
      <c r="AD54" s="418"/>
      <c r="AE54" s="409"/>
      <c r="AF54" s="409"/>
      <c r="AG54" s="527"/>
      <c r="AH54" s="901"/>
      <c r="AI54" s="1065"/>
      <c r="AJ54" s="1068"/>
    </row>
    <row r="55" spans="2:36" hidden="1" outlineLevel="1" x14ac:dyDescent="0.2">
      <c r="B55" s="892">
        <v>12</v>
      </c>
      <c r="C55" s="907" t="s">
        <v>1558</v>
      </c>
      <c r="D55" s="895"/>
      <c r="E55" s="895" t="s">
        <v>185</v>
      </c>
      <c r="F55" s="896">
        <v>2</v>
      </c>
      <c r="G55" s="962"/>
      <c r="H55" s="589"/>
      <c r="I55" s="408"/>
      <c r="J55" s="418"/>
      <c r="K55" s="409"/>
      <c r="L55" s="409"/>
      <c r="M55" s="527"/>
      <c r="N55" s="408"/>
      <c r="O55" s="418"/>
      <c r="P55" s="409"/>
      <c r="Q55" s="409"/>
      <c r="R55" s="527"/>
      <c r="S55" s="408"/>
      <c r="T55" s="418"/>
      <c r="U55" s="409"/>
      <c r="V55" s="409"/>
      <c r="W55" s="527"/>
      <c r="X55" s="408"/>
      <c r="Y55" s="418"/>
      <c r="Z55" s="409"/>
      <c r="AA55" s="409"/>
      <c r="AB55" s="527"/>
      <c r="AC55" s="408"/>
      <c r="AD55" s="418"/>
      <c r="AE55" s="409"/>
      <c r="AF55" s="409"/>
      <c r="AG55" s="527"/>
      <c r="AH55" s="901"/>
      <c r="AI55" s="1086"/>
      <c r="AJ55" s="1087"/>
    </row>
    <row r="56" spans="2:36" ht="15" hidden="1" outlineLevel="1" thickBot="1" x14ac:dyDescent="0.25">
      <c r="B56" s="897">
        <v>13</v>
      </c>
      <c r="C56" s="1688" t="s">
        <v>1559</v>
      </c>
      <c r="D56" s="1674"/>
      <c r="E56" s="1674" t="s">
        <v>185</v>
      </c>
      <c r="F56" s="1675">
        <v>2</v>
      </c>
      <c r="G56" s="962"/>
      <c r="H56" s="589"/>
      <c r="I56" s="1370"/>
      <c r="J56" s="411"/>
      <c r="K56" s="410"/>
      <c r="L56" s="410"/>
      <c r="M56" s="528"/>
      <c r="N56" s="1370"/>
      <c r="O56" s="411"/>
      <c r="P56" s="410"/>
      <c r="Q56" s="410"/>
      <c r="R56" s="528"/>
      <c r="S56" s="1370"/>
      <c r="T56" s="411"/>
      <c r="U56" s="410"/>
      <c r="V56" s="410"/>
      <c r="W56" s="528"/>
      <c r="X56" s="1370"/>
      <c r="Y56" s="411"/>
      <c r="Z56" s="410"/>
      <c r="AA56" s="410"/>
      <c r="AB56" s="528"/>
      <c r="AC56" s="1370"/>
      <c r="AD56" s="411"/>
      <c r="AE56" s="410"/>
      <c r="AF56" s="410"/>
      <c r="AG56" s="528"/>
      <c r="AH56" s="901"/>
      <c r="AI56" s="1066"/>
      <c r="AJ56" s="1069"/>
    </row>
    <row r="57" spans="2:36" ht="15" hidden="1" outlineLevel="1" thickBot="1" x14ac:dyDescent="0.25">
      <c r="B57" s="901"/>
      <c r="C57" s="1690"/>
      <c r="D57" s="901"/>
      <c r="E57" s="901"/>
      <c r="F57" s="901"/>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901"/>
      <c r="AI57" s="677"/>
      <c r="AJ57" s="962"/>
    </row>
    <row r="58" spans="2:36" ht="15" hidden="1" outlineLevel="1" thickBot="1" x14ac:dyDescent="0.25">
      <c r="B58" s="890" t="s">
        <v>263</v>
      </c>
      <c r="C58" s="891" t="s">
        <v>1566</v>
      </c>
      <c r="G58" s="962"/>
      <c r="H58" s="962"/>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625"/>
      <c r="AI58" s="1371"/>
      <c r="AJ58" s="1371"/>
    </row>
    <row r="59" spans="2:36" ht="15" hidden="1" outlineLevel="1" thickBot="1" x14ac:dyDescent="0.25">
      <c r="B59" s="892">
        <v>7</v>
      </c>
      <c r="C59" s="529" t="s">
        <v>1561</v>
      </c>
      <c r="D59" s="893"/>
      <c r="E59" s="893" t="s">
        <v>259</v>
      </c>
      <c r="F59" s="894" t="s">
        <v>501</v>
      </c>
      <c r="G59" s="1553"/>
      <c r="H59" s="680"/>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625"/>
      <c r="AI59" s="1371"/>
      <c r="AJ59" s="1371"/>
    </row>
    <row r="60" spans="2:36" hidden="1" outlineLevel="1" x14ac:dyDescent="0.2">
      <c r="B60" s="892">
        <v>8</v>
      </c>
      <c r="C60" s="907" t="s">
        <v>1554</v>
      </c>
      <c r="D60" s="895"/>
      <c r="E60" s="895" t="s">
        <v>185</v>
      </c>
      <c r="F60" s="896">
        <v>2</v>
      </c>
      <c r="G60" s="962"/>
      <c r="H60" s="1566"/>
      <c r="I60" s="1566"/>
      <c r="J60" s="1569"/>
      <c r="K60" s="1567"/>
      <c r="L60" s="1567"/>
      <c r="M60" s="1568"/>
      <c r="N60" s="1566"/>
      <c r="O60" s="1569"/>
      <c r="P60" s="1567"/>
      <c r="Q60" s="1567"/>
      <c r="R60" s="1568"/>
      <c r="S60" s="1566"/>
      <c r="T60" s="1569"/>
      <c r="U60" s="1567"/>
      <c r="V60" s="1567"/>
      <c r="W60" s="1568"/>
      <c r="X60" s="1566"/>
      <c r="Y60" s="1569"/>
      <c r="Z60" s="1567"/>
      <c r="AA60" s="1567"/>
      <c r="AB60" s="1568"/>
      <c r="AC60" s="1566"/>
      <c r="AD60" s="1569"/>
      <c r="AE60" s="1567"/>
      <c r="AF60" s="1567"/>
      <c r="AG60" s="1568"/>
      <c r="AH60" s="625"/>
      <c r="AI60" s="1089"/>
      <c r="AJ60" s="1090"/>
    </row>
    <row r="61" spans="2:36" ht="15" hidden="1" outlineLevel="1" thickBot="1" x14ac:dyDescent="0.25">
      <c r="B61" s="892">
        <v>9</v>
      </c>
      <c r="C61" s="907" t="s">
        <v>1555</v>
      </c>
      <c r="D61" s="895"/>
      <c r="E61" s="895" t="s">
        <v>185</v>
      </c>
      <c r="F61" s="896">
        <v>2</v>
      </c>
      <c r="G61" s="962"/>
      <c r="H61" s="1370"/>
      <c r="I61" s="408"/>
      <c r="J61" s="418"/>
      <c r="K61" s="409"/>
      <c r="L61" s="409"/>
      <c r="M61" s="527"/>
      <c r="N61" s="408"/>
      <c r="O61" s="418"/>
      <c r="P61" s="409"/>
      <c r="Q61" s="409"/>
      <c r="R61" s="527"/>
      <c r="S61" s="408"/>
      <c r="T61" s="418"/>
      <c r="U61" s="409"/>
      <c r="V61" s="409"/>
      <c r="W61" s="527"/>
      <c r="X61" s="408"/>
      <c r="Y61" s="418"/>
      <c r="Z61" s="409"/>
      <c r="AA61" s="409"/>
      <c r="AB61" s="527"/>
      <c r="AC61" s="408"/>
      <c r="AD61" s="418"/>
      <c r="AE61" s="409"/>
      <c r="AF61" s="409"/>
      <c r="AG61" s="527"/>
      <c r="AH61" s="901"/>
      <c r="AI61" s="1065"/>
      <c r="AJ61" s="1068"/>
    </row>
    <row r="62" spans="2:36" hidden="1" outlineLevel="1" x14ac:dyDescent="0.2">
      <c r="B62" s="892">
        <v>10</v>
      </c>
      <c r="C62" s="907" t="s">
        <v>1556</v>
      </c>
      <c r="D62" s="895"/>
      <c r="E62" s="895" t="s">
        <v>185</v>
      </c>
      <c r="F62" s="896">
        <v>2</v>
      </c>
      <c r="G62" s="962"/>
      <c r="H62" s="589"/>
      <c r="I62" s="408"/>
      <c r="J62" s="418"/>
      <c r="K62" s="409"/>
      <c r="L62" s="409"/>
      <c r="M62" s="527"/>
      <c r="N62" s="408"/>
      <c r="O62" s="418"/>
      <c r="P62" s="409"/>
      <c r="Q62" s="409"/>
      <c r="R62" s="527"/>
      <c r="S62" s="408"/>
      <c r="T62" s="418"/>
      <c r="U62" s="409"/>
      <c r="V62" s="409"/>
      <c r="W62" s="527"/>
      <c r="X62" s="408"/>
      <c r="Y62" s="418"/>
      <c r="Z62" s="409"/>
      <c r="AA62" s="409"/>
      <c r="AB62" s="527"/>
      <c r="AC62" s="408"/>
      <c r="AD62" s="418"/>
      <c r="AE62" s="409"/>
      <c r="AF62" s="409"/>
      <c r="AG62" s="527"/>
      <c r="AH62" s="901"/>
      <c r="AI62" s="1065"/>
      <c r="AJ62" s="1068"/>
    </row>
    <row r="63" spans="2:36" hidden="1" outlineLevel="1" x14ac:dyDescent="0.2">
      <c r="B63" s="892">
        <v>11</v>
      </c>
      <c r="C63" s="907" t="s">
        <v>1557</v>
      </c>
      <c r="D63" s="895"/>
      <c r="E63" s="895" t="s">
        <v>185</v>
      </c>
      <c r="F63" s="896">
        <v>2</v>
      </c>
      <c r="G63" s="962"/>
      <c r="H63" s="589"/>
      <c r="I63" s="408"/>
      <c r="J63" s="418"/>
      <c r="K63" s="409"/>
      <c r="L63" s="409"/>
      <c r="M63" s="527"/>
      <c r="N63" s="408"/>
      <c r="O63" s="418"/>
      <c r="P63" s="409"/>
      <c r="Q63" s="409"/>
      <c r="R63" s="527"/>
      <c r="S63" s="408"/>
      <c r="T63" s="418"/>
      <c r="U63" s="409"/>
      <c r="V63" s="409"/>
      <c r="W63" s="527"/>
      <c r="X63" s="408"/>
      <c r="Y63" s="418"/>
      <c r="Z63" s="409"/>
      <c r="AA63" s="409"/>
      <c r="AB63" s="527"/>
      <c r="AC63" s="408"/>
      <c r="AD63" s="418"/>
      <c r="AE63" s="409"/>
      <c r="AF63" s="409"/>
      <c r="AG63" s="527"/>
      <c r="AH63" s="901"/>
      <c r="AI63" s="1065"/>
      <c r="AJ63" s="1068"/>
    </row>
    <row r="64" spans="2:36" hidden="1" outlineLevel="1" x14ac:dyDescent="0.2">
      <c r="B64" s="892">
        <v>12</v>
      </c>
      <c r="C64" s="907" t="s">
        <v>1558</v>
      </c>
      <c r="D64" s="895"/>
      <c r="E64" s="895" t="s">
        <v>185</v>
      </c>
      <c r="F64" s="896">
        <v>2</v>
      </c>
      <c r="G64" s="962"/>
      <c r="H64" s="589"/>
      <c r="I64" s="408"/>
      <c r="J64" s="418"/>
      <c r="K64" s="409"/>
      <c r="L64" s="409"/>
      <c r="M64" s="527"/>
      <c r="N64" s="408"/>
      <c r="O64" s="418"/>
      <c r="P64" s="409"/>
      <c r="Q64" s="409"/>
      <c r="R64" s="527"/>
      <c r="S64" s="408"/>
      <c r="T64" s="418"/>
      <c r="U64" s="409"/>
      <c r="V64" s="409"/>
      <c r="W64" s="527"/>
      <c r="X64" s="408"/>
      <c r="Y64" s="418"/>
      <c r="Z64" s="409"/>
      <c r="AA64" s="409"/>
      <c r="AB64" s="527"/>
      <c r="AC64" s="408"/>
      <c r="AD64" s="418"/>
      <c r="AE64" s="409"/>
      <c r="AF64" s="409"/>
      <c r="AG64" s="527"/>
      <c r="AH64" s="901"/>
      <c r="AI64" s="1086"/>
      <c r="AJ64" s="1087"/>
    </row>
    <row r="65" spans="2:36" ht="15" hidden="1" outlineLevel="1" thickBot="1" x14ac:dyDescent="0.25">
      <c r="B65" s="897">
        <v>13</v>
      </c>
      <c r="C65" s="1688" t="s">
        <v>1559</v>
      </c>
      <c r="D65" s="1674"/>
      <c r="E65" s="1674" t="s">
        <v>185</v>
      </c>
      <c r="F65" s="1675">
        <v>2</v>
      </c>
      <c r="G65" s="962"/>
      <c r="H65" s="589"/>
      <c r="I65" s="1370"/>
      <c r="J65" s="411"/>
      <c r="K65" s="410"/>
      <c r="L65" s="410"/>
      <c r="M65" s="528"/>
      <c r="N65" s="1370"/>
      <c r="O65" s="411"/>
      <c r="P65" s="410"/>
      <c r="Q65" s="410"/>
      <c r="R65" s="528"/>
      <c r="S65" s="1370"/>
      <c r="T65" s="411"/>
      <c r="U65" s="410"/>
      <c r="V65" s="410"/>
      <c r="W65" s="528"/>
      <c r="X65" s="1370"/>
      <c r="Y65" s="411"/>
      <c r="Z65" s="410"/>
      <c r="AA65" s="410"/>
      <c r="AB65" s="528"/>
      <c r="AC65" s="1370"/>
      <c r="AD65" s="411"/>
      <c r="AE65" s="410"/>
      <c r="AF65" s="410"/>
      <c r="AG65" s="528"/>
      <c r="AH65" s="901"/>
      <c r="AI65" s="1066"/>
      <c r="AJ65" s="1069"/>
    </row>
    <row r="66" spans="2:36" collapsed="1" x14ac:dyDescent="0.2">
      <c r="B66" s="901"/>
      <c r="C66" s="1690"/>
      <c r="D66" s="901"/>
      <c r="E66" s="901"/>
      <c r="F66" s="901"/>
      <c r="G66" s="677"/>
      <c r="H66" s="677"/>
      <c r="I66" s="677"/>
      <c r="J66" s="677"/>
      <c r="K66" s="677"/>
      <c r="L66" s="677"/>
      <c r="M66" s="677"/>
      <c r="N66" s="677"/>
      <c r="O66" s="677"/>
      <c r="P66" s="677"/>
      <c r="Q66" s="677"/>
      <c r="R66" s="677"/>
      <c r="S66" s="677"/>
      <c r="T66" s="677"/>
      <c r="U66" s="677"/>
      <c r="V66" s="677"/>
      <c r="W66" s="677"/>
      <c r="X66" s="677"/>
      <c r="Y66" s="677"/>
      <c r="Z66" s="677"/>
      <c r="AA66" s="677"/>
      <c r="AB66" s="677"/>
      <c r="AC66" s="677"/>
      <c r="AD66" s="677"/>
      <c r="AE66" s="677"/>
      <c r="AF66" s="677"/>
      <c r="AG66" s="677"/>
      <c r="AH66" s="901"/>
      <c r="AI66" s="677"/>
      <c r="AJ66" s="962"/>
    </row>
    <row r="67" spans="2:36" ht="15" hidden="1" outlineLevel="1" thickBot="1" x14ac:dyDescent="0.25">
      <c r="B67" s="890" t="s">
        <v>264</v>
      </c>
      <c r="C67" s="891" t="s">
        <v>1567</v>
      </c>
      <c r="G67" s="962"/>
      <c r="H67" s="962"/>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625"/>
      <c r="AI67" s="1371"/>
      <c r="AJ67" s="1371"/>
    </row>
    <row r="68" spans="2:36" ht="15" hidden="1" outlineLevel="1" thickBot="1" x14ac:dyDescent="0.25">
      <c r="B68" s="892">
        <v>7</v>
      </c>
      <c r="C68" s="529" t="s">
        <v>1561</v>
      </c>
      <c r="D68" s="893"/>
      <c r="E68" s="893" t="s">
        <v>259</v>
      </c>
      <c r="F68" s="894" t="s">
        <v>501</v>
      </c>
      <c r="G68" s="1553"/>
      <c r="H68" s="680"/>
      <c r="I68" s="589"/>
      <c r="J68" s="589"/>
      <c r="K68" s="589"/>
      <c r="L68" s="589"/>
      <c r="M68" s="589"/>
      <c r="N68" s="589"/>
      <c r="O68" s="589"/>
      <c r="P68" s="589"/>
      <c r="Q68" s="589"/>
      <c r="R68" s="589"/>
      <c r="S68" s="589"/>
      <c r="T68" s="589"/>
      <c r="U68" s="589"/>
      <c r="V68" s="589"/>
      <c r="W68" s="589"/>
      <c r="X68" s="589"/>
      <c r="Y68" s="589"/>
      <c r="Z68" s="589"/>
      <c r="AA68" s="589"/>
      <c r="AB68" s="589"/>
      <c r="AC68" s="589"/>
      <c r="AD68" s="589"/>
      <c r="AE68" s="589"/>
      <c r="AF68" s="589"/>
      <c r="AG68" s="589"/>
      <c r="AH68" s="625"/>
      <c r="AI68" s="1371"/>
      <c r="AJ68" s="1371"/>
    </row>
    <row r="69" spans="2:36" hidden="1" outlineLevel="1" x14ac:dyDescent="0.2">
      <c r="B69" s="892">
        <v>8</v>
      </c>
      <c r="C69" s="907" t="s">
        <v>1554</v>
      </c>
      <c r="D69" s="895"/>
      <c r="E69" s="895" t="s">
        <v>185</v>
      </c>
      <c r="F69" s="896">
        <v>2</v>
      </c>
      <c r="G69" s="962"/>
      <c r="H69" s="1566"/>
      <c r="I69" s="1566"/>
      <c r="J69" s="1569"/>
      <c r="K69" s="1567"/>
      <c r="L69" s="1567"/>
      <c r="M69" s="1568"/>
      <c r="N69" s="1566"/>
      <c r="O69" s="1569"/>
      <c r="P69" s="1567"/>
      <c r="Q69" s="1567"/>
      <c r="R69" s="1568"/>
      <c r="S69" s="1566"/>
      <c r="T69" s="1569"/>
      <c r="U69" s="1567"/>
      <c r="V69" s="1567"/>
      <c r="W69" s="1568"/>
      <c r="X69" s="1566"/>
      <c r="Y69" s="1569"/>
      <c r="Z69" s="1567"/>
      <c r="AA69" s="1567"/>
      <c r="AB69" s="1568"/>
      <c r="AC69" s="1566"/>
      <c r="AD69" s="1569"/>
      <c r="AE69" s="1567"/>
      <c r="AF69" s="1567"/>
      <c r="AG69" s="1568"/>
      <c r="AH69" s="625"/>
      <c r="AI69" s="1089"/>
      <c r="AJ69" s="1090"/>
    </row>
    <row r="70" spans="2:36" ht="15" hidden="1" outlineLevel="1" thickBot="1" x14ac:dyDescent="0.25">
      <c r="B70" s="892">
        <v>9</v>
      </c>
      <c r="C70" s="907" t="s">
        <v>1555</v>
      </c>
      <c r="D70" s="895"/>
      <c r="E70" s="895" t="s">
        <v>185</v>
      </c>
      <c r="F70" s="896">
        <v>2</v>
      </c>
      <c r="G70" s="962"/>
      <c r="H70" s="1370"/>
      <c r="I70" s="408"/>
      <c r="J70" s="418"/>
      <c r="K70" s="409"/>
      <c r="L70" s="409"/>
      <c r="M70" s="527"/>
      <c r="N70" s="408"/>
      <c r="O70" s="418"/>
      <c r="P70" s="409"/>
      <c r="Q70" s="409"/>
      <c r="R70" s="527"/>
      <c r="S70" s="408"/>
      <c r="T70" s="418"/>
      <c r="U70" s="409"/>
      <c r="V70" s="409"/>
      <c r="W70" s="527"/>
      <c r="X70" s="408"/>
      <c r="Y70" s="418"/>
      <c r="Z70" s="409"/>
      <c r="AA70" s="409"/>
      <c r="AB70" s="527"/>
      <c r="AC70" s="408"/>
      <c r="AD70" s="418"/>
      <c r="AE70" s="409"/>
      <c r="AF70" s="409"/>
      <c r="AG70" s="527"/>
      <c r="AH70" s="901"/>
      <c r="AI70" s="1065"/>
      <c r="AJ70" s="1068"/>
    </row>
    <row r="71" spans="2:36" hidden="1" outlineLevel="1" x14ac:dyDescent="0.2">
      <c r="B71" s="892">
        <v>10</v>
      </c>
      <c r="C71" s="907" t="s">
        <v>1556</v>
      </c>
      <c r="D71" s="895"/>
      <c r="E71" s="895" t="s">
        <v>185</v>
      </c>
      <c r="F71" s="896">
        <v>2</v>
      </c>
      <c r="G71" s="962"/>
      <c r="H71" s="589"/>
      <c r="I71" s="408"/>
      <c r="J71" s="418"/>
      <c r="K71" s="409"/>
      <c r="L71" s="409"/>
      <c r="M71" s="527"/>
      <c r="N71" s="408"/>
      <c r="O71" s="418"/>
      <c r="P71" s="409"/>
      <c r="Q71" s="409"/>
      <c r="R71" s="527"/>
      <c r="S71" s="408"/>
      <c r="T71" s="418"/>
      <c r="U71" s="409"/>
      <c r="V71" s="409"/>
      <c r="W71" s="527"/>
      <c r="X71" s="408"/>
      <c r="Y71" s="418"/>
      <c r="Z71" s="409"/>
      <c r="AA71" s="409"/>
      <c r="AB71" s="527"/>
      <c r="AC71" s="408"/>
      <c r="AD71" s="418"/>
      <c r="AE71" s="409"/>
      <c r="AF71" s="409"/>
      <c r="AG71" s="527"/>
      <c r="AH71" s="901"/>
      <c r="AI71" s="1065"/>
      <c r="AJ71" s="1068"/>
    </row>
    <row r="72" spans="2:36" hidden="1" outlineLevel="1" x14ac:dyDescent="0.2">
      <c r="B72" s="892">
        <v>11</v>
      </c>
      <c r="C72" s="907" t="s">
        <v>1557</v>
      </c>
      <c r="D72" s="895"/>
      <c r="E72" s="895" t="s">
        <v>185</v>
      </c>
      <c r="F72" s="896">
        <v>2</v>
      </c>
      <c r="G72" s="962"/>
      <c r="H72" s="589"/>
      <c r="I72" s="408"/>
      <c r="J72" s="418"/>
      <c r="K72" s="409"/>
      <c r="L72" s="409"/>
      <c r="M72" s="527"/>
      <c r="N72" s="408"/>
      <c r="O72" s="418"/>
      <c r="P72" s="409"/>
      <c r="Q72" s="409"/>
      <c r="R72" s="527"/>
      <c r="S72" s="408"/>
      <c r="T72" s="418"/>
      <c r="U72" s="409"/>
      <c r="V72" s="409"/>
      <c r="W72" s="527"/>
      <c r="X72" s="408"/>
      <c r="Y72" s="418"/>
      <c r="Z72" s="409"/>
      <c r="AA72" s="409"/>
      <c r="AB72" s="527"/>
      <c r="AC72" s="408"/>
      <c r="AD72" s="418"/>
      <c r="AE72" s="409"/>
      <c r="AF72" s="409"/>
      <c r="AG72" s="527"/>
      <c r="AH72" s="901"/>
      <c r="AI72" s="1065"/>
      <c r="AJ72" s="1068"/>
    </row>
    <row r="73" spans="2:36" hidden="1" outlineLevel="1" x14ac:dyDescent="0.2">
      <c r="B73" s="892">
        <v>12</v>
      </c>
      <c r="C73" s="907" t="s">
        <v>1558</v>
      </c>
      <c r="D73" s="895"/>
      <c r="E73" s="895" t="s">
        <v>185</v>
      </c>
      <c r="F73" s="896">
        <v>2</v>
      </c>
      <c r="G73" s="962"/>
      <c r="H73" s="589"/>
      <c r="I73" s="408"/>
      <c r="J73" s="418"/>
      <c r="K73" s="409"/>
      <c r="L73" s="409"/>
      <c r="M73" s="527"/>
      <c r="N73" s="408"/>
      <c r="O73" s="418"/>
      <c r="P73" s="409"/>
      <c r="Q73" s="409"/>
      <c r="R73" s="527"/>
      <c r="S73" s="408"/>
      <c r="T73" s="418"/>
      <c r="U73" s="409"/>
      <c r="V73" s="409"/>
      <c r="W73" s="527"/>
      <c r="X73" s="408"/>
      <c r="Y73" s="418"/>
      <c r="Z73" s="409"/>
      <c r="AA73" s="409"/>
      <c r="AB73" s="527"/>
      <c r="AC73" s="408"/>
      <c r="AD73" s="418"/>
      <c r="AE73" s="409"/>
      <c r="AF73" s="409"/>
      <c r="AG73" s="527"/>
      <c r="AH73" s="901"/>
      <c r="AI73" s="1086"/>
      <c r="AJ73" s="1087"/>
    </row>
    <row r="74" spans="2:36" ht="15" hidden="1" outlineLevel="1" thickBot="1" x14ac:dyDescent="0.25">
      <c r="B74" s="897">
        <v>13</v>
      </c>
      <c r="C74" s="1688" t="s">
        <v>1559</v>
      </c>
      <c r="D74" s="1674"/>
      <c r="E74" s="1674" t="s">
        <v>185</v>
      </c>
      <c r="F74" s="1675">
        <v>2</v>
      </c>
      <c r="G74" s="962"/>
      <c r="H74" s="589"/>
      <c r="I74" s="1370"/>
      <c r="J74" s="411"/>
      <c r="K74" s="410"/>
      <c r="L74" s="410"/>
      <c r="M74" s="528"/>
      <c r="N74" s="1370"/>
      <c r="O74" s="411"/>
      <c r="P74" s="410"/>
      <c r="Q74" s="410"/>
      <c r="R74" s="528"/>
      <c r="S74" s="1370"/>
      <c r="T74" s="411"/>
      <c r="U74" s="410"/>
      <c r="V74" s="410"/>
      <c r="W74" s="528"/>
      <c r="X74" s="1370"/>
      <c r="Y74" s="411"/>
      <c r="Z74" s="410"/>
      <c r="AA74" s="410"/>
      <c r="AB74" s="528"/>
      <c r="AC74" s="1370"/>
      <c r="AD74" s="411"/>
      <c r="AE74" s="410"/>
      <c r="AF74" s="410"/>
      <c r="AG74" s="528"/>
      <c r="AH74" s="901"/>
      <c r="AI74" s="1066"/>
      <c r="AJ74" s="1069"/>
    </row>
    <row r="75" spans="2:36" ht="15" hidden="1" outlineLevel="1" thickBot="1" x14ac:dyDescent="0.25">
      <c r="B75" s="901"/>
      <c r="C75" s="1690"/>
      <c r="D75" s="901"/>
      <c r="E75" s="901"/>
      <c r="F75" s="901"/>
      <c r="G75" s="677"/>
      <c r="H75" s="677"/>
      <c r="I75" s="677"/>
      <c r="J75" s="677"/>
      <c r="K75" s="677"/>
      <c r="L75" s="677"/>
      <c r="M75" s="677"/>
      <c r="N75" s="677"/>
      <c r="O75" s="677"/>
      <c r="P75" s="677"/>
      <c r="Q75" s="677"/>
      <c r="R75" s="677"/>
      <c r="S75" s="677"/>
      <c r="T75" s="677"/>
      <c r="U75" s="677"/>
      <c r="V75" s="677"/>
      <c r="W75" s="677"/>
      <c r="X75" s="677"/>
      <c r="Y75" s="677"/>
      <c r="Z75" s="677"/>
      <c r="AA75" s="677"/>
      <c r="AB75" s="677"/>
      <c r="AC75" s="677"/>
      <c r="AD75" s="677"/>
      <c r="AE75" s="677"/>
      <c r="AF75" s="677"/>
      <c r="AG75" s="677"/>
      <c r="AH75" s="901"/>
      <c r="AI75" s="677"/>
      <c r="AJ75" s="962"/>
    </row>
    <row r="76" spans="2:36" ht="15" hidden="1" outlineLevel="1" thickBot="1" x14ac:dyDescent="0.25">
      <c r="B76" s="890" t="s">
        <v>265</v>
      </c>
      <c r="C76" s="891" t="s">
        <v>1568</v>
      </c>
      <c r="G76" s="962"/>
      <c r="H76" s="962"/>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625"/>
      <c r="AI76" s="1371"/>
      <c r="AJ76" s="1371"/>
    </row>
    <row r="77" spans="2:36" ht="15" hidden="1" outlineLevel="1" thickBot="1" x14ac:dyDescent="0.25">
      <c r="B77" s="892">
        <v>7</v>
      </c>
      <c r="C77" s="529" t="s">
        <v>1561</v>
      </c>
      <c r="D77" s="893"/>
      <c r="E77" s="893" t="s">
        <v>259</v>
      </c>
      <c r="F77" s="894" t="s">
        <v>501</v>
      </c>
      <c r="G77" s="1553"/>
      <c r="H77" s="680"/>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625"/>
      <c r="AI77" s="1371"/>
      <c r="AJ77" s="1371"/>
    </row>
    <row r="78" spans="2:36" hidden="1" outlineLevel="1" x14ac:dyDescent="0.2">
      <c r="B78" s="892">
        <v>8</v>
      </c>
      <c r="C78" s="907" t="s">
        <v>1554</v>
      </c>
      <c r="D78" s="895"/>
      <c r="E78" s="895" t="s">
        <v>185</v>
      </c>
      <c r="F78" s="896">
        <v>2</v>
      </c>
      <c r="G78" s="962"/>
      <c r="H78" s="1566"/>
      <c r="I78" s="1566"/>
      <c r="J78" s="1569"/>
      <c r="K78" s="1567"/>
      <c r="L78" s="1567"/>
      <c r="M78" s="1568"/>
      <c r="N78" s="1566"/>
      <c r="O78" s="1569"/>
      <c r="P78" s="1567"/>
      <c r="Q78" s="1567"/>
      <c r="R78" s="1568"/>
      <c r="S78" s="1566"/>
      <c r="T78" s="1569"/>
      <c r="U78" s="1567"/>
      <c r="V78" s="1567"/>
      <c r="W78" s="1568"/>
      <c r="X78" s="1566"/>
      <c r="Y78" s="1569"/>
      <c r="Z78" s="1567"/>
      <c r="AA78" s="1567"/>
      <c r="AB78" s="1568"/>
      <c r="AC78" s="1566"/>
      <c r="AD78" s="1569"/>
      <c r="AE78" s="1567"/>
      <c r="AF78" s="1567"/>
      <c r="AG78" s="1568"/>
      <c r="AH78" s="625"/>
      <c r="AI78" s="1089"/>
      <c r="AJ78" s="1090"/>
    </row>
    <row r="79" spans="2:36" ht="15" hidden="1" outlineLevel="1" thickBot="1" x14ac:dyDescent="0.25">
      <c r="B79" s="892">
        <v>9</v>
      </c>
      <c r="C79" s="907" t="s">
        <v>1555</v>
      </c>
      <c r="D79" s="895"/>
      <c r="E79" s="895" t="s">
        <v>185</v>
      </c>
      <c r="F79" s="896">
        <v>2</v>
      </c>
      <c r="G79" s="962"/>
      <c r="H79" s="1370"/>
      <c r="I79" s="408"/>
      <c r="J79" s="418"/>
      <c r="K79" s="409"/>
      <c r="L79" s="409"/>
      <c r="M79" s="527"/>
      <c r="N79" s="408"/>
      <c r="O79" s="418"/>
      <c r="P79" s="409"/>
      <c r="Q79" s="409"/>
      <c r="R79" s="527"/>
      <c r="S79" s="408"/>
      <c r="T79" s="418"/>
      <c r="U79" s="409"/>
      <c r="V79" s="409"/>
      <c r="W79" s="527"/>
      <c r="X79" s="408"/>
      <c r="Y79" s="418"/>
      <c r="Z79" s="409"/>
      <c r="AA79" s="409"/>
      <c r="AB79" s="527"/>
      <c r="AC79" s="408"/>
      <c r="AD79" s="418"/>
      <c r="AE79" s="409"/>
      <c r="AF79" s="409"/>
      <c r="AG79" s="527"/>
      <c r="AH79" s="901"/>
      <c r="AI79" s="1065"/>
      <c r="AJ79" s="1068"/>
    </row>
    <row r="80" spans="2:36" hidden="1" outlineLevel="1" x14ac:dyDescent="0.2">
      <c r="B80" s="892">
        <v>10</v>
      </c>
      <c r="C80" s="907" t="s">
        <v>1556</v>
      </c>
      <c r="D80" s="895"/>
      <c r="E80" s="895" t="s">
        <v>185</v>
      </c>
      <c r="F80" s="896">
        <v>2</v>
      </c>
      <c r="G80" s="962"/>
      <c r="H80" s="589"/>
      <c r="I80" s="408"/>
      <c r="J80" s="418"/>
      <c r="K80" s="409"/>
      <c r="L80" s="409"/>
      <c r="M80" s="527"/>
      <c r="N80" s="408"/>
      <c r="O80" s="418"/>
      <c r="P80" s="409"/>
      <c r="Q80" s="409"/>
      <c r="R80" s="527"/>
      <c r="S80" s="408"/>
      <c r="T80" s="418"/>
      <c r="U80" s="409"/>
      <c r="V80" s="409"/>
      <c r="W80" s="527"/>
      <c r="X80" s="408"/>
      <c r="Y80" s="418"/>
      <c r="Z80" s="409"/>
      <c r="AA80" s="409"/>
      <c r="AB80" s="527"/>
      <c r="AC80" s="408"/>
      <c r="AD80" s="418"/>
      <c r="AE80" s="409"/>
      <c r="AF80" s="409"/>
      <c r="AG80" s="527"/>
      <c r="AH80" s="901"/>
      <c r="AI80" s="1065"/>
      <c r="AJ80" s="1068"/>
    </row>
    <row r="81" spans="2:36" hidden="1" outlineLevel="1" x14ac:dyDescent="0.2">
      <c r="B81" s="892">
        <v>11</v>
      </c>
      <c r="C81" s="907" t="s">
        <v>1557</v>
      </c>
      <c r="D81" s="895"/>
      <c r="E81" s="895" t="s">
        <v>185</v>
      </c>
      <c r="F81" s="896">
        <v>2</v>
      </c>
      <c r="G81" s="962"/>
      <c r="H81" s="589"/>
      <c r="I81" s="408"/>
      <c r="J81" s="418"/>
      <c r="K81" s="409"/>
      <c r="L81" s="409"/>
      <c r="M81" s="527"/>
      <c r="N81" s="408"/>
      <c r="O81" s="418"/>
      <c r="P81" s="409"/>
      <c r="Q81" s="409"/>
      <c r="R81" s="527"/>
      <c r="S81" s="408"/>
      <c r="T81" s="418"/>
      <c r="U81" s="409"/>
      <c r="V81" s="409"/>
      <c r="W81" s="527"/>
      <c r="X81" s="408"/>
      <c r="Y81" s="418"/>
      <c r="Z81" s="409"/>
      <c r="AA81" s="409"/>
      <c r="AB81" s="527"/>
      <c r="AC81" s="408"/>
      <c r="AD81" s="418"/>
      <c r="AE81" s="409"/>
      <c r="AF81" s="409"/>
      <c r="AG81" s="527"/>
      <c r="AH81" s="901"/>
      <c r="AI81" s="1065"/>
      <c r="AJ81" s="1068"/>
    </row>
    <row r="82" spans="2:36" hidden="1" outlineLevel="1" x14ac:dyDescent="0.2">
      <c r="B82" s="892">
        <v>12</v>
      </c>
      <c r="C82" s="907" t="s">
        <v>1558</v>
      </c>
      <c r="D82" s="895"/>
      <c r="E82" s="895" t="s">
        <v>185</v>
      </c>
      <c r="F82" s="896">
        <v>2</v>
      </c>
      <c r="G82" s="962"/>
      <c r="H82" s="589"/>
      <c r="I82" s="408"/>
      <c r="J82" s="418"/>
      <c r="K82" s="409"/>
      <c r="L82" s="409"/>
      <c r="M82" s="527"/>
      <c r="N82" s="408"/>
      <c r="O82" s="418"/>
      <c r="P82" s="409"/>
      <c r="Q82" s="409"/>
      <c r="R82" s="527"/>
      <c r="S82" s="408"/>
      <c r="T82" s="418"/>
      <c r="U82" s="409"/>
      <c r="V82" s="409"/>
      <c r="W82" s="527"/>
      <c r="X82" s="408"/>
      <c r="Y82" s="418"/>
      <c r="Z82" s="409"/>
      <c r="AA82" s="409"/>
      <c r="AB82" s="527"/>
      <c r="AC82" s="408"/>
      <c r="AD82" s="418"/>
      <c r="AE82" s="409"/>
      <c r="AF82" s="409"/>
      <c r="AG82" s="527"/>
      <c r="AH82" s="901"/>
      <c r="AI82" s="1086"/>
      <c r="AJ82" s="1087"/>
    </row>
    <row r="83" spans="2:36" ht="15" hidden="1" outlineLevel="1" thickBot="1" x14ac:dyDescent="0.25">
      <c r="B83" s="897">
        <v>13</v>
      </c>
      <c r="C83" s="1688" t="s">
        <v>1559</v>
      </c>
      <c r="D83" s="1674"/>
      <c r="E83" s="1674" t="s">
        <v>185</v>
      </c>
      <c r="F83" s="1675">
        <v>2</v>
      </c>
      <c r="G83" s="962"/>
      <c r="H83" s="589"/>
      <c r="I83" s="1370"/>
      <c r="J83" s="411"/>
      <c r="K83" s="410"/>
      <c r="L83" s="410"/>
      <c r="M83" s="528"/>
      <c r="N83" s="1370"/>
      <c r="O83" s="411"/>
      <c r="P83" s="410"/>
      <c r="Q83" s="410"/>
      <c r="R83" s="528"/>
      <c r="S83" s="1370"/>
      <c r="T83" s="411"/>
      <c r="U83" s="410"/>
      <c r="V83" s="410"/>
      <c r="W83" s="528"/>
      <c r="X83" s="1370"/>
      <c r="Y83" s="411"/>
      <c r="Z83" s="410"/>
      <c r="AA83" s="410"/>
      <c r="AB83" s="528"/>
      <c r="AC83" s="1370"/>
      <c r="AD83" s="411"/>
      <c r="AE83" s="410"/>
      <c r="AF83" s="410"/>
      <c r="AG83" s="528"/>
      <c r="AH83" s="901"/>
      <c r="AI83" s="1066"/>
      <c r="AJ83" s="1069"/>
    </row>
    <row r="84" spans="2:36" collapsed="1" x14ac:dyDescent="0.2">
      <c r="B84" s="901"/>
      <c r="C84" s="1690"/>
      <c r="D84" s="901"/>
      <c r="E84" s="901"/>
      <c r="F84" s="901"/>
      <c r="G84" s="677"/>
      <c r="H84" s="677"/>
      <c r="I84" s="677"/>
      <c r="J84" s="677"/>
      <c r="K84" s="677"/>
      <c r="L84" s="677"/>
      <c r="M84" s="677"/>
      <c r="N84" s="677"/>
      <c r="O84" s="677"/>
      <c r="P84" s="677"/>
      <c r="Q84" s="677"/>
      <c r="R84" s="677"/>
      <c r="S84" s="677"/>
      <c r="T84" s="677"/>
      <c r="U84" s="677"/>
      <c r="V84" s="677"/>
      <c r="W84" s="677"/>
      <c r="X84" s="677"/>
      <c r="Y84" s="677"/>
      <c r="Z84" s="677"/>
      <c r="AA84" s="677"/>
      <c r="AB84" s="677"/>
      <c r="AC84" s="677"/>
      <c r="AD84" s="677"/>
      <c r="AE84" s="677"/>
      <c r="AF84" s="677"/>
      <c r="AG84" s="677"/>
      <c r="AH84" s="901"/>
      <c r="AI84" s="677"/>
      <c r="AJ84" s="962"/>
    </row>
    <row r="85" spans="2:36" ht="15" hidden="1" outlineLevel="1" thickBot="1" x14ac:dyDescent="0.25">
      <c r="B85" s="890" t="s">
        <v>266</v>
      </c>
      <c r="C85" s="891" t="s">
        <v>1569</v>
      </c>
      <c r="G85" s="962"/>
      <c r="H85" s="962"/>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625"/>
      <c r="AI85" s="1371"/>
      <c r="AJ85" s="1371"/>
    </row>
    <row r="86" spans="2:36" ht="15" hidden="1" outlineLevel="1" thickBot="1" x14ac:dyDescent="0.25">
      <c r="B86" s="892">
        <v>7</v>
      </c>
      <c r="C86" s="529" t="s">
        <v>1561</v>
      </c>
      <c r="D86" s="893"/>
      <c r="E86" s="893" t="s">
        <v>259</v>
      </c>
      <c r="F86" s="894" t="s">
        <v>501</v>
      </c>
      <c r="G86" s="1553"/>
      <c r="H86" s="680"/>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625"/>
      <c r="AI86" s="1371"/>
      <c r="AJ86" s="1371"/>
    </row>
    <row r="87" spans="2:36" hidden="1" outlineLevel="1" x14ac:dyDescent="0.2">
      <c r="B87" s="892">
        <v>8</v>
      </c>
      <c r="C87" s="907" t="s">
        <v>1554</v>
      </c>
      <c r="D87" s="895"/>
      <c r="E87" s="895" t="s">
        <v>185</v>
      </c>
      <c r="F87" s="896">
        <v>2</v>
      </c>
      <c r="G87" s="962"/>
      <c r="H87" s="1566"/>
      <c r="I87" s="1566"/>
      <c r="J87" s="1569"/>
      <c r="K87" s="1567"/>
      <c r="L87" s="1567"/>
      <c r="M87" s="1568"/>
      <c r="N87" s="1566"/>
      <c r="O87" s="1569"/>
      <c r="P87" s="1567"/>
      <c r="Q87" s="1567"/>
      <c r="R87" s="1568"/>
      <c r="S87" s="1566"/>
      <c r="T87" s="1569"/>
      <c r="U87" s="1567"/>
      <c r="V87" s="1567"/>
      <c r="W87" s="1568"/>
      <c r="X87" s="1566"/>
      <c r="Y87" s="1569"/>
      <c r="Z87" s="1567"/>
      <c r="AA87" s="1567"/>
      <c r="AB87" s="1568"/>
      <c r="AC87" s="1566"/>
      <c r="AD87" s="1569"/>
      <c r="AE87" s="1567"/>
      <c r="AF87" s="1567"/>
      <c r="AG87" s="1568"/>
      <c r="AH87" s="625"/>
      <c r="AI87" s="1089"/>
      <c r="AJ87" s="1090"/>
    </row>
    <row r="88" spans="2:36" ht="15" hidden="1" outlineLevel="1" thickBot="1" x14ac:dyDescent="0.25">
      <c r="B88" s="892">
        <v>9</v>
      </c>
      <c r="C88" s="907" t="s">
        <v>1555</v>
      </c>
      <c r="D88" s="895"/>
      <c r="E88" s="895" t="s">
        <v>185</v>
      </c>
      <c r="F88" s="896">
        <v>2</v>
      </c>
      <c r="G88" s="962"/>
      <c r="H88" s="1370"/>
      <c r="I88" s="408"/>
      <c r="J88" s="418"/>
      <c r="K88" s="409"/>
      <c r="L88" s="409"/>
      <c r="M88" s="527"/>
      <c r="N88" s="408"/>
      <c r="O88" s="418"/>
      <c r="P88" s="409"/>
      <c r="Q88" s="409"/>
      <c r="R88" s="527"/>
      <c r="S88" s="408"/>
      <c r="T88" s="418"/>
      <c r="U88" s="409"/>
      <c r="V88" s="409"/>
      <c r="W88" s="527"/>
      <c r="X88" s="408"/>
      <c r="Y88" s="418"/>
      <c r="Z88" s="409"/>
      <c r="AA88" s="409"/>
      <c r="AB88" s="527"/>
      <c r="AC88" s="408"/>
      <c r="AD88" s="418"/>
      <c r="AE88" s="409"/>
      <c r="AF88" s="409"/>
      <c r="AG88" s="527"/>
      <c r="AH88" s="901"/>
      <c r="AI88" s="1065"/>
      <c r="AJ88" s="1068"/>
    </row>
    <row r="89" spans="2:36" hidden="1" outlineLevel="1" x14ac:dyDescent="0.2">
      <c r="B89" s="892">
        <v>10</v>
      </c>
      <c r="C89" s="907" t="s">
        <v>1556</v>
      </c>
      <c r="D89" s="895"/>
      <c r="E89" s="895" t="s">
        <v>185</v>
      </c>
      <c r="F89" s="896">
        <v>2</v>
      </c>
      <c r="G89" s="962"/>
      <c r="H89" s="589"/>
      <c r="I89" s="408"/>
      <c r="J89" s="418"/>
      <c r="K89" s="409"/>
      <c r="L89" s="409"/>
      <c r="M89" s="527"/>
      <c r="N89" s="408"/>
      <c r="O89" s="418"/>
      <c r="P89" s="409"/>
      <c r="Q89" s="409"/>
      <c r="R89" s="527"/>
      <c r="S89" s="408"/>
      <c r="T89" s="418"/>
      <c r="U89" s="409"/>
      <c r="V89" s="409"/>
      <c r="W89" s="527"/>
      <c r="X89" s="408"/>
      <c r="Y89" s="418"/>
      <c r="Z89" s="409"/>
      <c r="AA89" s="409"/>
      <c r="AB89" s="527"/>
      <c r="AC89" s="408"/>
      <c r="AD89" s="418"/>
      <c r="AE89" s="409"/>
      <c r="AF89" s="409"/>
      <c r="AG89" s="527"/>
      <c r="AH89" s="901"/>
      <c r="AI89" s="1065"/>
      <c r="AJ89" s="1068"/>
    </row>
    <row r="90" spans="2:36" hidden="1" outlineLevel="1" x14ac:dyDescent="0.2">
      <c r="B90" s="892">
        <v>11</v>
      </c>
      <c r="C90" s="907" t="s">
        <v>1557</v>
      </c>
      <c r="D90" s="895"/>
      <c r="E90" s="895" t="s">
        <v>185</v>
      </c>
      <c r="F90" s="896">
        <v>2</v>
      </c>
      <c r="G90" s="962"/>
      <c r="H90" s="589"/>
      <c r="I90" s="408"/>
      <c r="J90" s="418"/>
      <c r="K90" s="409"/>
      <c r="L90" s="409"/>
      <c r="M90" s="527"/>
      <c r="N90" s="408"/>
      <c r="O90" s="418"/>
      <c r="P90" s="409"/>
      <c r="Q90" s="409"/>
      <c r="R90" s="527"/>
      <c r="S90" s="408"/>
      <c r="T90" s="418"/>
      <c r="U90" s="409"/>
      <c r="V90" s="409"/>
      <c r="W90" s="527"/>
      <c r="X90" s="408"/>
      <c r="Y90" s="418"/>
      <c r="Z90" s="409"/>
      <c r="AA90" s="409"/>
      <c r="AB90" s="527"/>
      <c r="AC90" s="408"/>
      <c r="AD90" s="418"/>
      <c r="AE90" s="409"/>
      <c r="AF90" s="409"/>
      <c r="AG90" s="527"/>
      <c r="AH90" s="901"/>
      <c r="AI90" s="1065"/>
      <c r="AJ90" s="1068"/>
    </row>
    <row r="91" spans="2:36" hidden="1" outlineLevel="1" x14ac:dyDescent="0.2">
      <c r="B91" s="892">
        <v>12</v>
      </c>
      <c r="C91" s="907" t="s">
        <v>1558</v>
      </c>
      <c r="D91" s="895"/>
      <c r="E91" s="895" t="s">
        <v>185</v>
      </c>
      <c r="F91" s="896">
        <v>2</v>
      </c>
      <c r="G91" s="962"/>
      <c r="H91" s="589"/>
      <c r="I91" s="408"/>
      <c r="J91" s="418"/>
      <c r="K91" s="409"/>
      <c r="L91" s="409"/>
      <c r="M91" s="527"/>
      <c r="N91" s="408"/>
      <c r="O91" s="418"/>
      <c r="P91" s="409"/>
      <c r="Q91" s="409"/>
      <c r="R91" s="527"/>
      <c r="S91" s="408"/>
      <c r="T91" s="418"/>
      <c r="U91" s="409"/>
      <c r="V91" s="409"/>
      <c r="W91" s="527"/>
      <c r="X91" s="408"/>
      <c r="Y91" s="418"/>
      <c r="Z91" s="409"/>
      <c r="AA91" s="409"/>
      <c r="AB91" s="527"/>
      <c r="AC91" s="408"/>
      <c r="AD91" s="418"/>
      <c r="AE91" s="409"/>
      <c r="AF91" s="409"/>
      <c r="AG91" s="527"/>
      <c r="AH91" s="901"/>
      <c r="AI91" s="1086"/>
      <c r="AJ91" s="1087"/>
    </row>
    <row r="92" spans="2:36" ht="15" hidden="1" outlineLevel="1" thickBot="1" x14ac:dyDescent="0.25">
      <c r="B92" s="897">
        <v>13</v>
      </c>
      <c r="C92" s="1688" t="s">
        <v>1559</v>
      </c>
      <c r="D92" s="1674"/>
      <c r="E92" s="1674" t="s">
        <v>185</v>
      </c>
      <c r="F92" s="1675">
        <v>2</v>
      </c>
      <c r="G92" s="962"/>
      <c r="H92" s="589"/>
      <c r="I92" s="1370"/>
      <c r="J92" s="411"/>
      <c r="K92" s="410"/>
      <c r="L92" s="410"/>
      <c r="M92" s="528"/>
      <c r="N92" s="1370"/>
      <c r="O92" s="411"/>
      <c r="P92" s="410"/>
      <c r="Q92" s="410"/>
      <c r="R92" s="528"/>
      <c r="S92" s="1370"/>
      <c r="T92" s="411"/>
      <c r="U92" s="410"/>
      <c r="V92" s="410"/>
      <c r="W92" s="528"/>
      <c r="X92" s="1370"/>
      <c r="Y92" s="411"/>
      <c r="Z92" s="410"/>
      <c r="AA92" s="410"/>
      <c r="AB92" s="528"/>
      <c r="AC92" s="1370"/>
      <c r="AD92" s="411"/>
      <c r="AE92" s="410"/>
      <c r="AF92" s="410"/>
      <c r="AG92" s="528"/>
      <c r="AH92" s="901"/>
      <c r="AI92" s="1066"/>
      <c r="AJ92" s="1069"/>
    </row>
    <row r="93" spans="2:36" ht="15" hidden="1" outlineLevel="1" thickBot="1" x14ac:dyDescent="0.25">
      <c r="B93" s="901"/>
      <c r="C93" s="1690"/>
      <c r="D93" s="901"/>
      <c r="E93" s="901"/>
      <c r="F93" s="901"/>
      <c r="G93" s="677"/>
      <c r="H93" s="677"/>
      <c r="I93" s="677"/>
      <c r="J93" s="677"/>
      <c r="K93" s="677"/>
      <c r="L93" s="677"/>
      <c r="M93" s="677"/>
      <c r="N93" s="677"/>
      <c r="O93" s="677"/>
      <c r="P93" s="677"/>
      <c r="Q93" s="677"/>
      <c r="R93" s="677"/>
      <c r="S93" s="677"/>
      <c r="T93" s="677"/>
      <c r="U93" s="677"/>
      <c r="V93" s="677"/>
      <c r="W93" s="677"/>
      <c r="X93" s="677"/>
      <c r="Y93" s="677"/>
      <c r="Z93" s="677"/>
      <c r="AA93" s="677"/>
      <c r="AB93" s="677"/>
      <c r="AC93" s="677"/>
      <c r="AD93" s="677"/>
      <c r="AE93" s="677"/>
      <c r="AF93" s="677"/>
      <c r="AG93" s="677"/>
      <c r="AH93" s="901"/>
      <c r="AI93" s="677"/>
      <c r="AJ93" s="962"/>
    </row>
    <row r="94" spans="2:36" ht="15" hidden="1" outlineLevel="1" thickBot="1" x14ac:dyDescent="0.25">
      <c r="B94" s="890" t="s">
        <v>267</v>
      </c>
      <c r="C94" s="891" t="s">
        <v>1570</v>
      </c>
      <c r="G94" s="962"/>
      <c r="H94" s="962"/>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625"/>
      <c r="AI94" s="1371"/>
      <c r="AJ94" s="1371"/>
    </row>
    <row r="95" spans="2:36" ht="15" hidden="1" outlineLevel="1" thickBot="1" x14ac:dyDescent="0.25">
      <c r="B95" s="892">
        <v>7</v>
      </c>
      <c r="C95" s="529" t="s">
        <v>1561</v>
      </c>
      <c r="D95" s="893"/>
      <c r="E95" s="893" t="s">
        <v>259</v>
      </c>
      <c r="F95" s="894" t="s">
        <v>501</v>
      </c>
      <c r="G95" s="1553"/>
      <c r="H95" s="680"/>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625"/>
      <c r="AI95" s="1371"/>
      <c r="AJ95" s="1371"/>
    </row>
    <row r="96" spans="2:36" hidden="1" outlineLevel="1" x14ac:dyDescent="0.2">
      <c r="B96" s="892">
        <v>8</v>
      </c>
      <c r="C96" s="907" t="s">
        <v>1554</v>
      </c>
      <c r="D96" s="895"/>
      <c r="E96" s="895" t="s">
        <v>185</v>
      </c>
      <c r="F96" s="896">
        <v>2</v>
      </c>
      <c r="G96" s="962"/>
      <c r="H96" s="1566"/>
      <c r="I96" s="1566"/>
      <c r="J96" s="1569"/>
      <c r="K96" s="1567"/>
      <c r="L96" s="1567"/>
      <c r="M96" s="1568"/>
      <c r="N96" s="1566"/>
      <c r="O96" s="1569"/>
      <c r="P96" s="1567"/>
      <c r="Q96" s="1567"/>
      <c r="R96" s="1568"/>
      <c r="S96" s="1566"/>
      <c r="T96" s="1569"/>
      <c r="U96" s="1567"/>
      <c r="V96" s="1567"/>
      <c r="W96" s="1568"/>
      <c r="X96" s="1566"/>
      <c r="Y96" s="1569"/>
      <c r="Z96" s="1567"/>
      <c r="AA96" s="1567"/>
      <c r="AB96" s="1568"/>
      <c r="AC96" s="1566"/>
      <c r="AD96" s="1569"/>
      <c r="AE96" s="1567"/>
      <c r="AF96" s="1567"/>
      <c r="AG96" s="1568"/>
      <c r="AH96" s="625"/>
      <c r="AI96" s="1089"/>
      <c r="AJ96" s="1090"/>
    </row>
    <row r="97" spans="2:36" ht="15" hidden="1" outlineLevel="1" thickBot="1" x14ac:dyDescent="0.25">
      <c r="B97" s="892">
        <v>9</v>
      </c>
      <c r="C97" s="907" t="s">
        <v>1555</v>
      </c>
      <c r="D97" s="895"/>
      <c r="E97" s="895" t="s">
        <v>185</v>
      </c>
      <c r="F97" s="896">
        <v>2</v>
      </c>
      <c r="G97" s="962"/>
      <c r="H97" s="1370"/>
      <c r="I97" s="408"/>
      <c r="J97" s="418"/>
      <c r="K97" s="409"/>
      <c r="L97" s="409"/>
      <c r="M97" s="527"/>
      <c r="N97" s="408"/>
      <c r="O97" s="418"/>
      <c r="P97" s="409"/>
      <c r="Q97" s="409"/>
      <c r="R97" s="527"/>
      <c r="S97" s="408"/>
      <c r="T97" s="418"/>
      <c r="U97" s="409"/>
      <c r="V97" s="409"/>
      <c r="W97" s="527"/>
      <c r="X97" s="408"/>
      <c r="Y97" s="418"/>
      <c r="Z97" s="409"/>
      <c r="AA97" s="409"/>
      <c r="AB97" s="527"/>
      <c r="AC97" s="408"/>
      <c r="AD97" s="418"/>
      <c r="AE97" s="409"/>
      <c r="AF97" s="409"/>
      <c r="AG97" s="527"/>
      <c r="AH97" s="901"/>
      <c r="AI97" s="1065"/>
      <c r="AJ97" s="1068"/>
    </row>
    <row r="98" spans="2:36" hidden="1" outlineLevel="1" x14ac:dyDescent="0.2">
      <c r="B98" s="892">
        <v>10</v>
      </c>
      <c r="C98" s="907" t="s">
        <v>1556</v>
      </c>
      <c r="D98" s="895"/>
      <c r="E98" s="895" t="s">
        <v>185</v>
      </c>
      <c r="F98" s="896">
        <v>2</v>
      </c>
      <c r="G98" s="962"/>
      <c r="H98" s="589"/>
      <c r="I98" s="408"/>
      <c r="J98" s="418"/>
      <c r="K98" s="409"/>
      <c r="L98" s="409"/>
      <c r="M98" s="527"/>
      <c r="N98" s="408"/>
      <c r="O98" s="418"/>
      <c r="P98" s="409"/>
      <c r="Q98" s="409"/>
      <c r="R98" s="527"/>
      <c r="S98" s="408"/>
      <c r="T98" s="418"/>
      <c r="U98" s="409"/>
      <c r="V98" s="409"/>
      <c r="W98" s="527"/>
      <c r="X98" s="408"/>
      <c r="Y98" s="418"/>
      <c r="Z98" s="409"/>
      <c r="AA98" s="409"/>
      <c r="AB98" s="527"/>
      <c r="AC98" s="408"/>
      <c r="AD98" s="418"/>
      <c r="AE98" s="409"/>
      <c r="AF98" s="409"/>
      <c r="AG98" s="527"/>
      <c r="AH98" s="901"/>
      <c r="AI98" s="1065"/>
      <c r="AJ98" s="1068"/>
    </row>
    <row r="99" spans="2:36" hidden="1" outlineLevel="1" x14ac:dyDescent="0.2">
      <c r="B99" s="892">
        <v>11</v>
      </c>
      <c r="C99" s="907" t="s">
        <v>1557</v>
      </c>
      <c r="D99" s="895"/>
      <c r="E99" s="895" t="s">
        <v>185</v>
      </c>
      <c r="F99" s="896">
        <v>2</v>
      </c>
      <c r="G99" s="962"/>
      <c r="H99" s="589"/>
      <c r="I99" s="408"/>
      <c r="J99" s="418"/>
      <c r="K99" s="409"/>
      <c r="L99" s="409"/>
      <c r="M99" s="527"/>
      <c r="N99" s="408"/>
      <c r="O99" s="418"/>
      <c r="P99" s="409"/>
      <c r="Q99" s="409"/>
      <c r="R99" s="527"/>
      <c r="S99" s="408"/>
      <c r="T99" s="418"/>
      <c r="U99" s="409"/>
      <c r="V99" s="409"/>
      <c r="W99" s="527"/>
      <c r="X99" s="408"/>
      <c r="Y99" s="418"/>
      <c r="Z99" s="409"/>
      <c r="AA99" s="409"/>
      <c r="AB99" s="527"/>
      <c r="AC99" s="408"/>
      <c r="AD99" s="418"/>
      <c r="AE99" s="409"/>
      <c r="AF99" s="409"/>
      <c r="AG99" s="527"/>
      <c r="AH99" s="901"/>
      <c r="AI99" s="1065"/>
      <c r="AJ99" s="1068"/>
    </row>
    <row r="100" spans="2:36" hidden="1" outlineLevel="1" x14ac:dyDescent="0.2">
      <c r="B100" s="892">
        <v>12</v>
      </c>
      <c r="C100" s="907" t="s">
        <v>1558</v>
      </c>
      <c r="D100" s="895"/>
      <c r="E100" s="895" t="s">
        <v>185</v>
      </c>
      <c r="F100" s="896">
        <v>2</v>
      </c>
      <c r="G100" s="962"/>
      <c r="H100" s="589"/>
      <c r="I100" s="408"/>
      <c r="J100" s="418"/>
      <c r="K100" s="409"/>
      <c r="L100" s="409"/>
      <c r="M100" s="527"/>
      <c r="N100" s="408"/>
      <c r="O100" s="418"/>
      <c r="P100" s="409"/>
      <c r="Q100" s="409"/>
      <c r="R100" s="527"/>
      <c r="S100" s="408"/>
      <c r="T100" s="418"/>
      <c r="U100" s="409"/>
      <c r="V100" s="409"/>
      <c r="W100" s="527"/>
      <c r="X100" s="408"/>
      <c r="Y100" s="418"/>
      <c r="Z100" s="409"/>
      <c r="AA100" s="409"/>
      <c r="AB100" s="527"/>
      <c r="AC100" s="408"/>
      <c r="AD100" s="418"/>
      <c r="AE100" s="409"/>
      <c r="AF100" s="409"/>
      <c r="AG100" s="527"/>
      <c r="AH100" s="901"/>
      <c r="AI100" s="1086"/>
      <c r="AJ100" s="1087"/>
    </row>
    <row r="101" spans="2:36" ht="15" hidden="1" outlineLevel="1" thickBot="1" x14ac:dyDescent="0.25">
      <c r="B101" s="897">
        <v>13</v>
      </c>
      <c r="C101" s="1688" t="s">
        <v>1559</v>
      </c>
      <c r="D101" s="1674"/>
      <c r="E101" s="1674" t="s">
        <v>185</v>
      </c>
      <c r="F101" s="1675">
        <v>2</v>
      </c>
      <c r="G101" s="962"/>
      <c r="H101" s="589"/>
      <c r="I101" s="1370"/>
      <c r="J101" s="411"/>
      <c r="K101" s="410"/>
      <c r="L101" s="410"/>
      <c r="M101" s="528"/>
      <c r="N101" s="1370"/>
      <c r="O101" s="411"/>
      <c r="P101" s="410"/>
      <c r="Q101" s="410"/>
      <c r="R101" s="528"/>
      <c r="S101" s="1370"/>
      <c r="T101" s="411"/>
      <c r="U101" s="410"/>
      <c r="V101" s="410"/>
      <c r="W101" s="528"/>
      <c r="X101" s="1370"/>
      <c r="Y101" s="411"/>
      <c r="Z101" s="410"/>
      <c r="AA101" s="410"/>
      <c r="AB101" s="528"/>
      <c r="AC101" s="1370"/>
      <c r="AD101" s="411"/>
      <c r="AE101" s="410"/>
      <c r="AF101" s="410"/>
      <c r="AG101" s="528"/>
      <c r="AH101" s="901"/>
      <c r="AI101" s="1066"/>
      <c r="AJ101" s="1069"/>
    </row>
    <row r="102" spans="2:36" collapsed="1" x14ac:dyDescent="0.2">
      <c r="B102" s="901"/>
      <c r="C102" s="1690"/>
      <c r="D102" s="901"/>
      <c r="E102" s="901"/>
      <c r="F102" s="901"/>
      <c r="G102" s="677"/>
      <c r="H102" s="677"/>
      <c r="I102" s="677"/>
      <c r="J102" s="677"/>
      <c r="K102" s="677"/>
      <c r="L102" s="677"/>
      <c r="M102" s="677"/>
      <c r="N102" s="677"/>
      <c r="O102" s="677"/>
      <c r="P102" s="677"/>
      <c r="Q102" s="677"/>
      <c r="R102" s="677"/>
      <c r="S102" s="677"/>
      <c r="T102" s="677"/>
      <c r="U102" s="677"/>
      <c r="V102" s="677"/>
      <c r="W102" s="677"/>
      <c r="X102" s="677"/>
      <c r="Y102" s="677"/>
      <c r="Z102" s="677"/>
      <c r="AA102" s="677"/>
      <c r="AB102" s="677"/>
      <c r="AC102" s="677"/>
      <c r="AD102" s="677"/>
      <c r="AE102" s="677"/>
      <c r="AF102" s="677"/>
      <c r="AG102" s="677"/>
      <c r="AH102" s="901"/>
      <c r="AI102" s="677"/>
      <c r="AJ102" s="962"/>
    </row>
    <row r="103" spans="2:36" ht="15" hidden="1" outlineLevel="1" thickBot="1" x14ac:dyDescent="0.25">
      <c r="B103" s="890" t="s">
        <v>268</v>
      </c>
      <c r="C103" s="891" t="s">
        <v>1571</v>
      </c>
      <c r="G103" s="962"/>
      <c r="H103" s="962"/>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625"/>
      <c r="AI103" s="1371"/>
      <c r="AJ103" s="1371"/>
    </row>
    <row r="104" spans="2:36" ht="15" hidden="1" outlineLevel="1" thickBot="1" x14ac:dyDescent="0.25">
      <c r="B104" s="892">
        <v>7</v>
      </c>
      <c r="C104" s="529" t="s">
        <v>1561</v>
      </c>
      <c r="D104" s="893"/>
      <c r="E104" s="893" t="s">
        <v>259</v>
      </c>
      <c r="F104" s="894" t="s">
        <v>501</v>
      </c>
      <c r="G104" s="1553"/>
      <c r="H104" s="680"/>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625"/>
      <c r="AI104" s="1371"/>
      <c r="AJ104" s="1371"/>
    </row>
    <row r="105" spans="2:36" hidden="1" outlineLevel="1" x14ac:dyDescent="0.2">
      <c r="B105" s="892">
        <v>8</v>
      </c>
      <c r="C105" s="907" t="s">
        <v>1554</v>
      </c>
      <c r="D105" s="895"/>
      <c r="E105" s="895" t="s">
        <v>185</v>
      </c>
      <c r="F105" s="896">
        <v>2</v>
      </c>
      <c r="G105" s="962"/>
      <c r="H105" s="1566"/>
      <c r="I105" s="1566"/>
      <c r="J105" s="1569"/>
      <c r="K105" s="1567"/>
      <c r="L105" s="1567"/>
      <c r="M105" s="1568"/>
      <c r="N105" s="1566"/>
      <c r="O105" s="1569"/>
      <c r="P105" s="1567"/>
      <c r="Q105" s="1567"/>
      <c r="R105" s="1568"/>
      <c r="S105" s="1566"/>
      <c r="T105" s="1569"/>
      <c r="U105" s="1567"/>
      <c r="V105" s="1567"/>
      <c r="W105" s="1568"/>
      <c r="X105" s="1566"/>
      <c r="Y105" s="1569"/>
      <c r="Z105" s="1567"/>
      <c r="AA105" s="1567"/>
      <c r="AB105" s="1568"/>
      <c r="AC105" s="1566"/>
      <c r="AD105" s="1569"/>
      <c r="AE105" s="1567"/>
      <c r="AF105" s="1567"/>
      <c r="AG105" s="1568"/>
      <c r="AH105" s="625"/>
      <c r="AI105" s="1089"/>
      <c r="AJ105" s="1090"/>
    </row>
    <row r="106" spans="2:36" ht="15" hidden="1" outlineLevel="1" thickBot="1" x14ac:dyDescent="0.25">
      <c r="B106" s="892">
        <v>9</v>
      </c>
      <c r="C106" s="907" t="s">
        <v>1555</v>
      </c>
      <c r="D106" s="895"/>
      <c r="E106" s="895" t="s">
        <v>185</v>
      </c>
      <c r="F106" s="896">
        <v>2</v>
      </c>
      <c r="G106" s="962"/>
      <c r="H106" s="1370"/>
      <c r="I106" s="408"/>
      <c r="J106" s="418"/>
      <c r="K106" s="409"/>
      <c r="L106" s="409"/>
      <c r="M106" s="527"/>
      <c r="N106" s="408"/>
      <c r="O106" s="418"/>
      <c r="P106" s="409"/>
      <c r="Q106" s="409"/>
      <c r="R106" s="527"/>
      <c r="S106" s="408"/>
      <c r="T106" s="418"/>
      <c r="U106" s="409"/>
      <c r="V106" s="409"/>
      <c r="W106" s="527"/>
      <c r="X106" s="408"/>
      <c r="Y106" s="418"/>
      <c r="Z106" s="409"/>
      <c r="AA106" s="409"/>
      <c r="AB106" s="527"/>
      <c r="AC106" s="408"/>
      <c r="AD106" s="418"/>
      <c r="AE106" s="409"/>
      <c r="AF106" s="409"/>
      <c r="AG106" s="527"/>
      <c r="AH106" s="901"/>
      <c r="AI106" s="1065"/>
      <c r="AJ106" s="1068"/>
    </row>
    <row r="107" spans="2:36" hidden="1" outlineLevel="1" x14ac:dyDescent="0.2">
      <c r="B107" s="892">
        <v>10</v>
      </c>
      <c r="C107" s="907" t="s">
        <v>1556</v>
      </c>
      <c r="D107" s="895"/>
      <c r="E107" s="895" t="s">
        <v>185</v>
      </c>
      <c r="F107" s="896">
        <v>2</v>
      </c>
      <c r="G107" s="962"/>
      <c r="H107" s="589"/>
      <c r="I107" s="408"/>
      <c r="J107" s="418"/>
      <c r="K107" s="409"/>
      <c r="L107" s="409"/>
      <c r="M107" s="527"/>
      <c r="N107" s="408"/>
      <c r="O107" s="418"/>
      <c r="P107" s="409"/>
      <c r="Q107" s="409"/>
      <c r="R107" s="527"/>
      <c r="S107" s="408"/>
      <c r="T107" s="418"/>
      <c r="U107" s="409"/>
      <c r="V107" s="409"/>
      <c r="W107" s="527"/>
      <c r="X107" s="408"/>
      <c r="Y107" s="418"/>
      <c r="Z107" s="409"/>
      <c r="AA107" s="409"/>
      <c r="AB107" s="527"/>
      <c r="AC107" s="408"/>
      <c r="AD107" s="418"/>
      <c r="AE107" s="409"/>
      <c r="AF107" s="409"/>
      <c r="AG107" s="527"/>
      <c r="AH107" s="901"/>
      <c r="AI107" s="1065"/>
      <c r="AJ107" s="1068"/>
    </row>
    <row r="108" spans="2:36" hidden="1" outlineLevel="1" x14ac:dyDescent="0.2">
      <c r="B108" s="892">
        <v>11</v>
      </c>
      <c r="C108" s="907" t="s">
        <v>1557</v>
      </c>
      <c r="D108" s="895"/>
      <c r="E108" s="895" t="s">
        <v>185</v>
      </c>
      <c r="F108" s="896">
        <v>2</v>
      </c>
      <c r="G108" s="962"/>
      <c r="H108" s="589"/>
      <c r="I108" s="408"/>
      <c r="J108" s="418"/>
      <c r="K108" s="409"/>
      <c r="L108" s="409"/>
      <c r="M108" s="527"/>
      <c r="N108" s="408"/>
      <c r="O108" s="418"/>
      <c r="P108" s="409"/>
      <c r="Q108" s="409"/>
      <c r="R108" s="527"/>
      <c r="S108" s="408"/>
      <c r="T108" s="418"/>
      <c r="U108" s="409"/>
      <c r="V108" s="409"/>
      <c r="W108" s="527"/>
      <c r="X108" s="408"/>
      <c r="Y108" s="418"/>
      <c r="Z108" s="409"/>
      <c r="AA108" s="409"/>
      <c r="AB108" s="527"/>
      <c r="AC108" s="408"/>
      <c r="AD108" s="418"/>
      <c r="AE108" s="409"/>
      <c r="AF108" s="409"/>
      <c r="AG108" s="527"/>
      <c r="AH108" s="901"/>
      <c r="AI108" s="1065"/>
      <c r="AJ108" s="1068"/>
    </row>
    <row r="109" spans="2:36" hidden="1" outlineLevel="1" x14ac:dyDescent="0.2">
      <c r="B109" s="892">
        <v>12</v>
      </c>
      <c r="C109" s="907" t="s">
        <v>1558</v>
      </c>
      <c r="D109" s="895"/>
      <c r="E109" s="895" t="s">
        <v>185</v>
      </c>
      <c r="F109" s="896">
        <v>2</v>
      </c>
      <c r="G109" s="962"/>
      <c r="H109" s="589"/>
      <c r="I109" s="408"/>
      <c r="J109" s="418"/>
      <c r="K109" s="409"/>
      <c r="L109" s="409"/>
      <c r="M109" s="527"/>
      <c r="N109" s="408"/>
      <c r="O109" s="418"/>
      <c r="P109" s="409"/>
      <c r="Q109" s="409"/>
      <c r="R109" s="527"/>
      <c r="S109" s="408"/>
      <c r="T109" s="418"/>
      <c r="U109" s="409"/>
      <c r="V109" s="409"/>
      <c r="W109" s="527"/>
      <c r="X109" s="408"/>
      <c r="Y109" s="418"/>
      <c r="Z109" s="409"/>
      <c r="AA109" s="409"/>
      <c r="AB109" s="527"/>
      <c r="AC109" s="408"/>
      <c r="AD109" s="418"/>
      <c r="AE109" s="409"/>
      <c r="AF109" s="409"/>
      <c r="AG109" s="527"/>
      <c r="AH109" s="901"/>
      <c r="AI109" s="1086"/>
      <c r="AJ109" s="1087"/>
    </row>
    <row r="110" spans="2:36" ht="15" hidden="1" outlineLevel="1" thickBot="1" x14ac:dyDescent="0.25">
      <c r="B110" s="897">
        <v>13</v>
      </c>
      <c r="C110" s="1688" t="s">
        <v>1559</v>
      </c>
      <c r="D110" s="1674"/>
      <c r="E110" s="1674" t="s">
        <v>185</v>
      </c>
      <c r="F110" s="1675">
        <v>2</v>
      </c>
      <c r="G110" s="962"/>
      <c r="H110" s="589"/>
      <c r="I110" s="1370"/>
      <c r="J110" s="411"/>
      <c r="K110" s="410"/>
      <c r="L110" s="410"/>
      <c r="M110" s="528"/>
      <c r="N110" s="1370"/>
      <c r="O110" s="411"/>
      <c r="P110" s="410"/>
      <c r="Q110" s="410"/>
      <c r="R110" s="528"/>
      <c r="S110" s="1370"/>
      <c r="T110" s="411"/>
      <c r="U110" s="410"/>
      <c r="V110" s="410"/>
      <c r="W110" s="528"/>
      <c r="X110" s="1370"/>
      <c r="Y110" s="411"/>
      <c r="Z110" s="410"/>
      <c r="AA110" s="410"/>
      <c r="AB110" s="528"/>
      <c r="AC110" s="1370"/>
      <c r="AD110" s="411"/>
      <c r="AE110" s="410"/>
      <c r="AF110" s="410"/>
      <c r="AG110" s="528"/>
      <c r="AH110" s="901"/>
      <c r="AI110" s="1066"/>
      <c r="AJ110" s="1069"/>
    </row>
    <row r="111" spans="2:36" ht="15" hidden="1" outlineLevel="1" thickBot="1" x14ac:dyDescent="0.25">
      <c r="B111" s="901"/>
      <c r="C111" s="1690"/>
      <c r="D111" s="901"/>
      <c r="E111" s="901"/>
      <c r="F111" s="901"/>
      <c r="G111" s="677"/>
      <c r="H111" s="677"/>
      <c r="I111" s="677"/>
      <c r="J111" s="677"/>
      <c r="K111" s="677"/>
      <c r="L111" s="677"/>
      <c r="M111" s="677"/>
      <c r="N111" s="677"/>
      <c r="O111" s="677"/>
      <c r="P111" s="677"/>
      <c r="Q111" s="677"/>
      <c r="R111" s="677"/>
      <c r="S111" s="677"/>
      <c r="T111" s="677"/>
      <c r="U111" s="677"/>
      <c r="V111" s="677"/>
      <c r="W111" s="677"/>
      <c r="X111" s="677"/>
      <c r="Y111" s="677"/>
      <c r="Z111" s="677"/>
      <c r="AA111" s="677"/>
      <c r="AB111" s="677"/>
      <c r="AC111" s="677"/>
      <c r="AD111" s="677"/>
      <c r="AE111" s="677"/>
      <c r="AF111" s="677"/>
      <c r="AG111" s="677"/>
      <c r="AH111" s="901"/>
      <c r="AI111" s="677"/>
      <c r="AJ111" s="962"/>
    </row>
    <row r="112" spans="2:36" ht="15" hidden="1" outlineLevel="1" thickBot="1" x14ac:dyDescent="0.25">
      <c r="B112" s="890" t="s">
        <v>269</v>
      </c>
      <c r="C112" s="891" t="s">
        <v>1572</v>
      </c>
      <c r="G112" s="962"/>
      <c r="H112" s="962"/>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625"/>
      <c r="AI112" s="1371"/>
      <c r="AJ112" s="1371"/>
    </row>
    <row r="113" spans="2:36" ht="15" hidden="1" outlineLevel="1" thickBot="1" x14ac:dyDescent="0.25">
      <c r="B113" s="892">
        <v>7</v>
      </c>
      <c r="C113" s="529" t="s">
        <v>1561</v>
      </c>
      <c r="D113" s="893"/>
      <c r="E113" s="893" t="s">
        <v>259</v>
      </c>
      <c r="F113" s="894" t="s">
        <v>501</v>
      </c>
      <c r="G113" s="1553"/>
      <c r="H113" s="680"/>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625"/>
      <c r="AI113" s="1371"/>
      <c r="AJ113" s="1371"/>
    </row>
    <row r="114" spans="2:36" hidden="1" outlineLevel="1" x14ac:dyDescent="0.2">
      <c r="B114" s="892">
        <v>8</v>
      </c>
      <c r="C114" s="907" t="s">
        <v>1554</v>
      </c>
      <c r="D114" s="895"/>
      <c r="E114" s="895" t="s">
        <v>185</v>
      </c>
      <c r="F114" s="896">
        <v>2</v>
      </c>
      <c r="G114" s="962"/>
      <c r="H114" s="1566"/>
      <c r="I114" s="1566"/>
      <c r="J114" s="1569"/>
      <c r="K114" s="1567"/>
      <c r="L114" s="1567"/>
      <c r="M114" s="1568"/>
      <c r="N114" s="1566"/>
      <c r="O114" s="1569"/>
      <c r="P114" s="1567"/>
      <c r="Q114" s="1567"/>
      <c r="R114" s="1568"/>
      <c r="S114" s="1566"/>
      <c r="T114" s="1569"/>
      <c r="U114" s="1567"/>
      <c r="V114" s="1567"/>
      <c r="W114" s="1568"/>
      <c r="X114" s="1566"/>
      <c r="Y114" s="1569"/>
      <c r="Z114" s="1567"/>
      <c r="AA114" s="1567"/>
      <c r="AB114" s="1568"/>
      <c r="AC114" s="1566"/>
      <c r="AD114" s="1569"/>
      <c r="AE114" s="1567"/>
      <c r="AF114" s="1567"/>
      <c r="AG114" s="1568"/>
      <c r="AH114" s="625"/>
      <c r="AI114" s="1089"/>
      <c r="AJ114" s="1090"/>
    </row>
    <row r="115" spans="2:36" ht="15" hidden="1" outlineLevel="1" thickBot="1" x14ac:dyDescent="0.25">
      <c r="B115" s="892">
        <v>9</v>
      </c>
      <c r="C115" s="907" t="s">
        <v>1555</v>
      </c>
      <c r="D115" s="895"/>
      <c r="E115" s="895" t="s">
        <v>185</v>
      </c>
      <c r="F115" s="896">
        <v>2</v>
      </c>
      <c r="G115" s="962"/>
      <c r="H115" s="1370"/>
      <c r="I115" s="408"/>
      <c r="J115" s="418"/>
      <c r="K115" s="409"/>
      <c r="L115" s="409"/>
      <c r="M115" s="527"/>
      <c r="N115" s="408"/>
      <c r="O115" s="418"/>
      <c r="P115" s="409"/>
      <c r="Q115" s="409"/>
      <c r="R115" s="527"/>
      <c r="S115" s="408"/>
      <c r="T115" s="418"/>
      <c r="U115" s="409"/>
      <c r="V115" s="409"/>
      <c r="W115" s="527"/>
      <c r="X115" s="408"/>
      <c r="Y115" s="418"/>
      <c r="Z115" s="409"/>
      <c r="AA115" s="409"/>
      <c r="AB115" s="527"/>
      <c r="AC115" s="408"/>
      <c r="AD115" s="418"/>
      <c r="AE115" s="409"/>
      <c r="AF115" s="409"/>
      <c r="AG115" s="527"/>
      <c r="AH115" s="901"/>
      <c r="AI115" s="1065"/>
      <c r="AJ115" s="1068"/>
    </row>
    <row r="116" spans="2:36" hidden="1" outlineLevel="1" x14ac:dyDescent="0.2">
      <c r="B116" s="892">
        <v>10</v>
      </c>
      <c r="C116" s="907" t="s">
        <v>1556</v>
      </c>
      <c r="D116" s="895"/>
      <c r="E116" s="895" t="s">
        <v>185</v>
      </c>
      <c r="F116" s="896">
        <v>2</v>
      </c>
      <c r="G116" s="962"/>
      <c r="H116" s="589"/>
      <c r="I116" s="408"/>
      <c r="J116" s="418"/>
      <c r="K116" s="409"/>
      <c r="L116" s="409"/>
      <c r="M116" s="527"/>
      <c r="N116" s="408"/>
      <c r="O116" s="418"/>
      <c r="P116" s="409"/>
      <c r="Q116" s="409"/>
      <c r="R116" s="527"/>
      <c r="S116" s="408"/>
      <c r="T116" s="418"/>
      <c r="U116" s="409"/>
      <c r="V116" s="409"/>
      <c r="W116" s="527"/>
      <c r="X116" s="408"/>
      <c r="Y116" s="418"/>
      <c r="Z116" s="409"/>
      <c r="AA116" s="409"/>
      <c r="AB116" s="527"/>
      <c r="AC116" s="408"/>
      <c r="AD116" s="418"/>
      <c r="AE116" s="409"/>
      <c r="AF116" s="409"/>
      <c r="AG116" s="527"/>
      <c r="AH116" s="901"/>
      <c r="AI116" s="1065"/>
      <c r="AJ116" s="1068"/>
    </row>
    <row r="117" spans="2:36" hidden="1" outlineLevel="1" x14ac:dyDescent="0.2">
      <c r="B117" s="892">
        <v>11</v>
      </c>
      <c r="C117" s="907" t="s">
        <v>1557</v>
      </c>
      <c r="D117" s="895"/>
      <c r="E117" s="895" t="s">
        <v>185</v>
      </c>
      <c r="F117" s="896">
        <v>2</v>
      </c>
      <c r="G117" s="962"/>
      <c r="H117" s="589"/>
      <c r="I117" s="408"/>
      <c r="J117" s="418"/>
      <c r="K117" s="409"/>
      <c r="L117" s="409"/>
      <c r="M117" s="527"/>
      <c r="N117" s="408"/>
      <c r="O117" s="418"/>
      <c r="P117" s="409"/>
      <c r="Q117" s="409"/>
      <c r="R117" s="527"/>
      <c r="S117" s="408"/>
      <c r="T117" s="418"/>
      <c r="U117" s="409"/>
      <c r="V117" s="409"/>
      <c r="W117" s="527"/>
      <c r="X117" s="408"/>
      <c r="Y117" s="418"/>
      <c r="Z117" s="409"/>
      <c r="AA117" s="409"/>
      <c r="AB117" s="527"/>
      <c r="AC117" s="408"/>
      <c r="AD117" s="418"/>
      <c r="AE117" s="409"/>
      <c r="AF117" s="409"/>
      <c r="AG117" s="527"/>
      <c r="AH117" s="901"/>
      <c r="AI117" s="1065"/>
      <c r="AJ117" s="1068"/>
    </row>
    <row r="118" spans="2:36" hidden="1" outlineLevel="1" x14ac:dyDescent="0.2">
      <c r="B118" s="892">
        <v>12</v>
      </c>
      <c r="C118" s="907" t="s">
        <v>1558</v>
      </c>
      <c r="D118" s="895"/>
      <c r="E118" s="895" t="s">
        <v>185</v>
      </c>
      <c r="F118" s="896">
        <v>2</v>
      </c>
      <c r="G118" s="962"/>
      <c r="H118" s="589"/>
      <c r="I118" s="408"/>
      <c r="J118" s="418"/>
      <c r="K118" s="409"/>
      <c r="L118" s="409"/>
      <c r="M118" s="527"/>
      <c r="N118" s="408"/>
      <c r="O118" s="418"/>
      <c r="P118" s="409"/>
      <c r="Q118" s="409"/>
      <c r="R118" s="527"/>
      <c r="S118" s="408"/>
      <c r="T118" s="418"/>
      <c r="U118" s="409"/>
      <c r="V118" s="409"/>
      <c r="W118" s="527"/>
      <c r="X118" s="408"/>
      <c r="Y118" s="418"/>
      <c r="Z118" s="409"/>
      <c r="AA118" s="409"/>
      <c r="AB118" s="527"/>
      <c r="AC118" s="408"/>
      <c r="AD118" s="418"/>
      <c r="AE118" s="409"/>
      <c r="AF118" s="409"/>
      <c r="AG118" s="527"/>
      <c r="AH118" s="901"/>
      <c r="AI118" s="1086"/>
      <c r="AJ118" s="1087"/>
    </row>
    <row r="119" spans="2:36" ht="15" hidden="1" outlineLevel="1" thickBot="1" x14ac:dyDescent="0.25">
      <c r="B119" s="897">
        <v>13</v>
      </c>
      <c r="C119" s="1688" t="s">
        <v>1559</v>
      </c>
      <c r="D119" s="1674"/>
      <c r="E119" s="1674" t="s">
        <v>185</v>
      </c>
      <c r="F119" s="1675">
        <v>2</v>
      </c>
      <c r="G119" s="962"/>
      <c r="H119" s="589"/>
      <c r="I119" s="1370"/>
      <c r="J119" s="411"/>
      <c r="K119" s="410"/>
      <c r="L119" s="410"/>
      <c r="M119" s="528"/>
      <c r="N119" s="1370"/>
      <c r="O119" s="411"/>
      <c r="P119" s="410"/>
      <c r="Q119" s="410"/>
      <c r="R119" s="528"/>
      <c r="S119" s="1370"/>
      <c r="T119" s="411"/>
      <c r="U119" s="410"/>
      <c r="V119" s="410"/>
      <c r="W119" s="528"/>
      <c r="X119" s="1370"/>
      <c r="Y119" s="411"/>
      <c r="Z119" s="410"/>
      <c r="AA119" s="410"/>
      <c r="AB119" s="528"/>
      <c r="AC119" s="1370"/>
      <c r="AD119" s="411"/>
      <c r="AE119" s="410"/>
      <c r="AF119" s="410"/>
      <c r="AG119" s="528"/>
      <c r="AH119" s="901"/>
      <c r="AI119" s="1066"/>
      <c r="AJ119" s="1069"/>
    </row>
    <row r="120" spans="2:36" collapsed="1" x14ac:dyDescent="0.2">
      <c r="B120" s="901"/>
      <c r="C120" s="1690"/>
      <c r="D120" s="901"/>
      <c r="E120" s="901"/>
      <c r="F120" s="901"/>
      <c r="G120" s="677"/>
      <c r="H120" s="677"/>
      <c r="I120" s="677"/>
      <c r="J120" s="677"/>
      <c r="K120" s="677"/>
      <c r="L120" s="677"/>
      <c r="M120" s="677"/>
      <c r="N120" s="677"/>
      <c r="O120" s="677"/>
      <c r="P120" s="677"/>
      <c r="Q120" s="677"/>
      <c r="R120" s="677"/>
      <c r="S120" s="677"/>
      <c r="T120" s="677"/>
      <c r="U120" s="677"/>
      <c r="V120" s="677"/>
      <c r="W120" s="677"/>
      <c r="X120" s="677"/>
      <c r="Y120" s="677"/>
      <c r="Z120" s="677"/>
      <c r="AA120" s="677"/>
      <c r="AB120" s="677"/>
      <c r="AC120" s="677"/>
      <c r="AD120" s="677"/>
      <c r="AE120" s="677"/>
      <c r="AF120" s="677"/>
      <c r="AG120" s="677"/>
      <c r="AH120" s="901"/>
      <c r="AI120" s="677"/>
      <c r="AJ120" s="962"/>
    </row>
    <row r="121" spans="2:36" ht="15" hidden="1" outlineLevel="1" thickBot="1" x14ac:dyDescent="0.25">
      <c r="B121" s="890" t="s">
        <v>270</v>
      </c>
      <c r="C121" s="891" t="s">
        <v>1573</v>
      </c>
      <c r="G121" s="962"/>
      <c r="H121" s="962"/>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625"/>
      <c r="AI121" s="1371"/>
      <c r="AJ121" s="1371"/>
    </row>
    <row r="122" spans="2:36" ht="15" hidden="1" outlineLevel="1" thickBot="1" x14ac:dyDescent="0.25">
      <c r="B122" s="892">
        <v>7</v>
      </c>
      <c r="C122" s="529" t="s">
        <v>1561</v>
      </c>
      <c r="D122" s="893"/>
      <c r="E122" s="893" t="s">
        <v>259</v>
      </c>
      <c r="F122" s="894" t="s">
        <v>501</v>
      </c>
      <c r="G122" s="1553"/>
      <c r="H122" s="680"/>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625"/>
      <c r="AI122" s="1371"/>
      <c r="AJ122" s="1371"/>
    </row>
    <row r="123" spans="2:36" hidden="1" outlineLevel="1" x14ac:dyDescent="0.2">
      <c r="B123" s="892">
        <v>8</v>
      </c>
      <c r="C123" s="907" t="s">
        <v>1554</v>
      </c>
      <c r="D123" s="895"/>
      <c r="E123" s="895" t="s">
        <v>185</v>
      </c>
      <c r="F123" s="896">
        <v>2</v>
      </c>
      <c r="G123" s="962"/>
      <c r="H123" s="1566"/>
      <c r="I123" s="1566"/>
      <c r="J123" s="1569"/>
      <c r="K123" s="1567"/>
      <c r="L123" s="1567"/>
      <c r="M123" s="1568"/>
      <c r="N123" s="1566"/>
      <c r="O123" s="1569"/>
      <c r="P123" s="1567"/>
      <c r="Q123" s="1567"/>
      <c r="R123" s="1568"/>
      <c r="S123" s="1566"/>
      <c r="T123" s="1569"/>
      <c r="U123" s="1567"/>
      <c r="V123" s="1567"/>
      <c r="W123" s="1568"/>
      <c r="X123" s="1566"/>
      <c r="Y123" s="1569"/>
      <c r="Z123" s="1567"/>
      <c r="AA123" s="1567"/>
      <c r="AB123" s="1568"/>
      <c r="AC123" s="1566"/>
      <c r="AD123" s="1569"/>
      <c r="AE123" s="1567"/>
      <c r="AF123" s="1567"/>
      <c r="AG123" s="1568"/>
      <c r="AH123" s="625"/>
      <c r="AI123" s="1089"/>
      <c r="AJ123" s="1090"/>
    </row>
    <row r="124" spans="2:36" ht="15" hidden="1" outlineLevel="1" thickBot="1" x14ac:dyDescent="0.25">
      <c r="B124" s="892">
        <v>9</v>
      </c>
      <c r="C124" s="907" t="s">
        <v>1555</v>
      </c>
      <c r="D124" s="895"/>
      <c r="E124" s="895" t="s">
        <v>185</v>
      </c>
      <c r="F124" s="896">
        <v>2</v>
      </c>
      <c r="G124" s="962"/>
      <c r="H124" s="1370"/>
      <c r="I124" s="408"/>
      <c r="J124" s="418"/>
      <c r="K124" s="409"/>
      <c r="L124" s="409"/>
      <c r="M124" s="527"/>
      <c r="N124" s="408"/>
      <c r="O124" s="418"/>
      <c r="P124" s="409"/>
      <c r="Q124" s="409"/>
      <c r="R124" s="527"/>
      <c r="S124" s="408"/>
      <c r="T124" s="418"/>
      <c r="U124" s="409"/>
      <c r="V124" s="409"/>
      <c r="W124" s="527"/>
      <c r="X124" s="408"/>
      <c r="Y124" s="418"/>
      <c r="Z124" s="409"/>
      <c r="AA124" s="409"/>
      <c r="AB124" s="527"/>
      <c r="AC124" s="408"/>
      <c r="AD124" s="418"/>
      <c r="AE124" s="409"/>
      <c r="AF124" s="409"/>
      <c r="AG124" s="527"/>
      <c r="AH124" s="901"/>
      <c r="AI124" s="1065"/>
      <c r="AJ124" s="1068"/>
    </row>
    <row r="125" spans="2:36" hidden="1" outlineLevel="1" x14ac:dyDescent="0.2">
      <c r="B125" s="892">
        <v>10</v>
      </c>
      <c r="C125" s="907" t="s">
        <v>1556</v>
      </c>
      <c r="D125" s="895"/>
      <c r="E125" s="895" t="s">
        <v>185</v>
      </c>
      <c r="F125" s="896">
        <v>2</v>
      </c>
      <c r="G125" s="962"/>
      <c r="H125" s="589"/>
      <c r="I125" s="408"/>
      <c r="J125" s="418"/>
      <c r="K125" s="409"/>
      <c r="L125" s="409"/>
      <c r="M125" s="527"/>
      <c r="N125" s="408"/>
      <c r="O125" s="418"/>
      <c r="P125" s="409"/>
      <c r="Q125" s="409"/>
      <c r="R125" s="527"/>
      <c r="S125" s="408"/>
      <c r="T125" s="418"/>
      <c r="U125" s="409"/>
      <c r="V125" s="409"/>
      <c r="W125" s="527"/>
      <c r="X125" s="408"/>
      <c r="Y125" s="418"/>
      <c r="Z125" s="409"/>
      <c r="AA125" s="409"/>
      <c r="AB125" s="527"/>
      <c r="AC125" s="408"/>
      <c r="AD125" s="418"/>
      <c r="AE125" s="409"/>
      <c r="AF125" s="409"/>
      <c r="AG125" s="527"/>
      <c r="AH125" s="901"/>
      <c r="AI125" s="1065"/>
      <c r="AJ125" s="1068"/>
    </row>
    <row r="126" spans="2:36" hidden="1" outlineLevel="1" x14ac:dyDescent="0.2">
      <c r="B126" s="892">
        <v>11</v>
      </c>
      <c r="C126" s="907" t="s">
        <v>1557</v>
      </c>
      <c r="D126" s="895"/>
      <c r="E126" s="895" t="s">
        <v>185</v>
      </c>
      <c r="F126" s="896">
        <v>2</v>
      </c>
      <c r="G126" s="962"/>
      <c r="H126" s="589"/>
      <c r="I126" s="408"/>
      <c r="J126" s="418"/>
      <c r="K126" s="409"/>
      <c r="L126" s="409"/>
      <c r="M126" s="527"/>
      <c r="N126" s="408"/>
      <c r="O126" s="418"/>
      <c r="P126" s="409"/>
      <c r="Q126" s="409"/>
      <c r="R126" s="527"/>
      <c r="S126" s="408"/>
      <c r="T126" s="418"/>
      <c r="U126" s="409"/>
      <c r="V126" s="409"/>
      <c r="W126" s="527"/>
      <c r="X126" s="408"/>
      <c r="Y126" s="418"/>
      <c r="Z126" s="409"/>
      <c r="AA126" s="409"/>
      <c r="AB126" s="527"/>
      <c r="AC126" s="408"/>
      <c r="AD126" s="418"/>
      <c r="AE126" s="409"/>
      <c r="AF126" s="409"/>
      <c r="AG126" s="527"/>
      <c r="AH126" s="901"/>
      <c r="AI126" s="1065"/>
      <c r="AJ126" s="1068"/>
    </row>
    <row r="127" spans="2:36" hidden="1" outlineLevel="1" x14ac:dyDescent="0.2">
      <c r="B127" s="892">
        <v>12</v>
      </c>
      <c r="C127" s="907" t="s">
        <v>1558</v>
      </c>
      <c r="D127" s="895"/>
      <c r="E127" s="895" t="s">
        <v>185</v>
      </c>
      <c r="F127" s="896">
        <v>2</v>
      </c>
      <c r="G127" s="962"/>
      <c r="H127" s="589"/>
      <c r="I127" s="408"/>
      <c r="J127" s="418"/>
      <c r="K127" s="409"/>
      <c r="L127" s="409"/>
      <c r="M127" s="527"/>
      <c r="N127" s="408"/>
      <c r="O127" s="418"/>
      <c r="P127" s="409"/>
      <c r="Q127" s="409"/>
      <c r="R127" s="527"/>
      <c r="S127" s="408"/>
      <c r="T127" s="418"/>
      <c r="U127" s="409"/>
      <c r="V127" s="409"/>
      <c r="W127" s="527"/>
      <c r="X127" s="408"/>
      <c r="Y127" s="418"/>
      <c r="Z127" s="409"/>
      <c r="AA127" s="409"/>
      <c r="AB127" s="527"/>
      <c r="AC127" s="408"/>
      <c r="AD127" s="418"/>
      <c r="AE127" s="409"/>
      <c r="AF127" s="409"/>
      <c r="AG127" s="527"/>
      <c r="AH127" s="901"/>
      <c r="AI127" s="1086"/>
      <c r="AJ127" s="1087"/>
    </row>
    <row r="128" spans="2:36" ht="15" hidden="1" outlineLevel="1" thickBot="1" x14ac:dyDescent="0.25">
      <c r="B128" s="897">
        <v>13</v>
      </c>
      <c r="C128" s="1688" t="s">
        <v>1559</v>
      </c>
      <c r="D128" s="1674"/>
      <c r="E128" s="1674" t="s">
        <v>185</v>
      </c>
      <c r="F128" s="1675">
        <v>2</v>
      </c>
      <c r="G128" s="962"/>
      <c r="H128" s="589"/>
      <c r="I128" s="1370"/>
      <c r="J128" s="411"/>
      <c r="K128" s="410"/>
      <c r="L128" s="410"/>
      <c r="M128" s="528"/>
      <c r="N128" s="1370"/>
      <c r="O128" s="411"/>
      <c r="P128" s="410"/>
      <c r="Q128" s="410"/>
      <c r="R128" s="528"/>
      <c r="S128" s="1370"/>
      <c r="T128" s="411"/>
      <c r="U128" s="410"/>
      <c r="V128" s="410"/>
      <c r="W128" s="528"/>
      <c r="X128" s="1370"/>
      <c r="Y128" s="411"/>
      <c r="Z128" s="410"/>
      <c r="AA128" s="410"/>
      <c r="AB128" s="528"/>
      <c r="AC128" s="1370"/>
      <c r="AD128" s="411"/>
      <c r="AE128" s="410"/>
      <c r="AF128" s="410"/>
      <c r="AG128" s="528"/>
      <c r="AH128" s="901"/>
      <c r="AI128" s="1066"/>
      <c r="AJ128" s="1069"/>
    </row>
    <row r="129" spans="2:36" ht="15" hidden="1" outlineLevel="1" thickBot="1" x14ac:dyDescent="0.25">
      <c r="B129" s="1109"/>
      <c r="C129" s="1689"/>
      <c r="G129" s="962"/>
      <c r="H129" s="962"/>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901"/>
      <c r="AI129" s="1371"/>
      <c r="AJ129" s="1371"/>
    </row>
    <row r="130" spans="2:36" ht="15" hidden="1" outlineLevel="1" thickBot="1" x14ac:dyDescent="0.25">
      <c r="B130" s="890" t="s">
        <v>271</v>
      </c>
      <c r="C130" s="891" t="s">
        <v>1574</v>
      </c>
      <c r="G130" s="962"/>
      <c r="H130" s="962"/>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625"/>
      <c r="AI130" s="1371"/>
      <c r="AJ130" s="1371"/>
    </row>
    <row r="131" spans="2:36" ht="15" hidden="1" outlineLevel="1" thickBot="1" x14ac:dyDescent="0.25">
      <c r="B131" s="892">
        <v>7</v>
      </c>
      <c r="C131" s="529" t="s">
        <v>1561</v>
      </c>
      <c r="D131" s="893"/>
      <c r="E131" s="893" t="s">
        <v>259</v>
      </c>
      <c r="F131" s="894" t="s">
        <v>501</v>
      </c>
      <c r="G131" s="1553"/>
      <c r="H131" s="680"/>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625"/>
      <c r="AI131" s="1371"/>
      <c r="AJ131" s="1371"/>
    </row>
    <row r="132" spans="2:36" hidden="1" outlineLevel="1" x14ac:dyDescent="0.2">
      <c r="B132" s="892">
        <v>8</v>
      </c>
      <c r="C132" s="907" t="s">
        <v>1554</v>
      </c>
      <c r="D132" s="895"/>
      <c r="E132" s="895" t="s">
        <v>185</v>
      </c>
      <c r="F132" s="896">
        <v>2</v>
      </c>
      <c r="G132" s="962"/>
      <c r="H132" s="1566"/>
      <c r="I132" s="1566"/>
      <c r="J132" s="1569"/>
      <c r="K132" s="1567"/>
      <c r="L132" s="1567"/>
      <c r="M132" s="1568"/>
      <c r="N132" s="1566"/>
      <c r="O132" s="1569"/>
      <c r="P132" s="1567"/>
      <c r="Q132" s="1567"/>
      <c r="R132" s="1568"/>
      <c r="S132" s="1566"/>
      <c r="T132" s="1569"/>
      <c r="U132" s="1567"/>
      <c r="V132" s="1567"/>
      <c r="W132" s="1568"/>
      <c r="X132" s="1566"/>
      <c r="Y132" s="1569"/>
      <c r="Z132" s="1567"/>
      <c r="AA132" s="1567"/>
      <c r="AB132" s="1568"/>
      <c r="AC132" s="1566"/>
      <c r="AD132" s="1569"/>
      <c r="AE132" s="1567"/>
      <c r="AF132" s="1567"/>
      <c r="AG132" s="1568"/>
      <c r="AH132" s="625"/>
      <c r="AI132" s="1089"/>
      <c r="AJ132" s="1090"/>
    </row>
    <row r="133" spans="2:36" ht="15" hidden="1" outlineLevel="1" thickBot="1" x14ac:dyDescent="0.25">
      <c r="B133" s="892">
        <v>9</v>
      </c>
      <c r="C133" s="907" t="s">
        <v>1555</v>
      </c>
      <c r="D133" s="895"/>
      <c r="E133" s="895" t="s">
        <v>185</v>
      </c>
      <c r="F133" s="896">
        <v>2</v>
      </c>
      <c r="G133" s="962"/>
      <c r="H133" s="1370"/>
      <c r="I133" s="408"/>
      <c r="J133" s="418"/>
      <c r="K133" s="409"/>
      <c r="L133" s="409"/>
      <c r="M133" s="527"/>
      <c r="N133" s="408"/>
      <c r="O133" s="418"/>
      <c r="P133" s="409"/>
      <c r="Q133" s="409"/>
      <c r="R133" s="527"/>
      <c r="S133" s="408"/>
      <c r="T133" s="418"/>
      <c r="U133" s="409"/>
      <c r="V133" s="409"/>
      <c r="W133" s="527"/>
      <c r="X133" s="408"/>
      <c r="Y133" s="418"/>
      <c r="Z133" s="409"/>
      <c r="AA133" s="409"/>
      <c r="AB133" s="527"/>
      <c r="AC133" s="408"/>
      <c r="AD133" s="418"/>
      <c r="AE133" s="409"/>
      <c r="AF133" s="409"/>
      <c r="AG133" s="527"/>
      <c r="AH133" s="901"/>
      <c r="AI133" s="1065"/>
      <c r="AJ133" s="1068"/>
    </row>
    <row r="134" spans="2:36" hidden="1" outlineLevel="1" x14ac:dyDescent="0.2">
      <c r="B134" s="892">
        <v>10</v>
      </c>
      <c r="C134" s="907" t="s">
        <v>1556</v>
      </c>
      <c r="D134" s="895"/>
      <c r="E134" s="895" t="s">
        <v>185</v>
      </c>
      <c r="F134" s="896">
        <v>2</v>
      </c>
      <c r="G134" s="962"/>
      <c r="H134" s="589"/>
      <c r="I134" s="408"/>
      <c r="J134" s="418"/>
      <c r="K134" s="409"/>
      <c r="L134" s="409"/>
      <c r="M134" s="527"/>
      <c r="N134" s="408"/>
      <c r="O134" s="418"/>
      <c r="P134" s="409"/>
      <c r="Q134" s="409"/>
      <c r="R134" s="527"/>
      <c r="S134" s="408"/>
      <c r="T134" s="418"/>
      <c r="U134" s="409"/>
      <c r="V134" s="409"/>
      <c r="W134" s="527"/>
      <c r="X134" s="408"/>
      <c r="Y134" s="418"/>
      <c r="Z134" s="409"/>
      <c r="AA134" s="409"/>
      <c r="AB134" s="527"/>
      <c r="AC134" s="408"/>
      <c r="AD134" s="418"/>
      <c r="AE134" s="409"/>
      <c r="AF134" s="409"/>
      <c r="AG134" s="527"/>
      <c r="AH134" s="901"/>
      <c r="AI134" s="1065"/>
      <c r="AJ134" s="1068"/>
    </row>
    <row r="135" spans="2:36" hidden="1" outlineLevel="1" x14ac:dyDescent="0.2">
      <c r="B135" s="892">
        <v>11</v>
      </c>
      <c r="C135" s="907" t="s">
        <v>1557</v>
      </c>
      <c r="D135" s="895"/>
      <c r="E135" s="895" t="s">
        <v>185</v>
      </c>
      <c r="F135" s="896">
        <v>2</v>
      </c>
      <c r="G135" s="962"/>
      <c r="H135" s="589"/>
      <c r="I135" s="408"/>
      <c r="J135" s="418"/>
      <c r="K135" s="409"/>
      <c r="L135" s="409"/>
      <c r="M135" s="527"/>
      <c r="N135" s="408"/>
      <c r="O135" s="418"/>
      <c r="P135" s="409"/>
      <c r="Q135" s="409"/>
      <c r="R135" s="527"/>
      <c r="S135" s="408"/>
      <c r="T135" s="418"/>
      <c r="U135" s="409"/>
      <c r="V135" s="409"/>
      <c r="W135" s="527"/>
      <c r="X135" s="408"/>
      <c r="Y135" s="418"/>
      <c r="Z135" s="409"/>
      <c r="AA135" s="409"/>
      <c r="AB135" s="527"/>
      <c r="AC135" s="408"/>
      <c r="AD135" s="418"/>
      <c r="AE135" s="409"/>
      <c r="AF135" s="409"/>
      <c r="AG135" s="527"/>
      <c r="AH135" s="901"/>
      <c r="AI135" s="1065"/>
      <c r="AJ135" s="1068"/>
    </row>
    <row r="136" spans="2:36" hidden="1" outlineLevel="1" x14ac:dyDescent="0.2">
      <c r="B136" s="892">
        <v>12</v>
      </c>
      <c r="C136" s="907" t="s">
        <v>1558</v>
      </c>
      <c r="D136" s="895"/>
      <c r="E136" s="895" t="s">
        <v>185</v>
      </c>
      <c r="F136" s="896">
        <v>2</v>
      </c>
      <c r="G136" s="962"/>
      <c r="H136" s="589"/>
      <c r="I136" s="408"/>
      <c r="J136" s="418"/>
      <c r="K136" s="409"/>
      <c r="L136" s="409"/>
      <c r="M136" s="527"/>
      <c r="N136" s="408"/>
      <c r="O136" s="418"/>
      <c r="P136" s="409"/>
      <c r="Q136" s="409"/>
      <c r="R136" s="527"/>
      <c r="S136" s="408"/>
      <c r="T136" s="418"/>
      <c r="U136" s="409"/>
      <c r="V136" s="409"/>
      <c r="W136" s="527"/>
      <c r="X136" s="408"/>
      <c r="Y136" s="418"/>
      <c r="Z136" s="409"/>
      <c r="AA136" s="409"/>
      <c r="AB136" s="527"/>
      <c r="AC136" s="408"/>
      <c r="AD136" s="418"/>
      <c r="AE136" s="409"/>
      <c r="AF136" s="409"/>
      <c r="AG136" s="527"/>
      <c r="AH136" s="901"/>
      <c r="AI136" s="1086"/>
      <c r="AJ136" s="1087"/>
    </row>
    <row r="137" spans="2:36" ht="15" hidden="1" outlineLevel="1" thickBot="1" x14ac:dyDescent="0.25">
      <c r="B137" s="897">
        <v>13</v>
      </c>
      <c r="C137" s="1688" t="s">
        <v>1559</v>
      </c>
      <c r="D137" s="1674"/>
      <c r="E137" s="1674" t="s">
        <v>185</v>
      </c>
      <c r="F137" s="1675">
        <v>2</v>
      </c>
      <c r="G137" s="962"/>
      <c r="H137" s="589"/>
      <c r="I137" s="1370"/>
      <c r="J137" s="411"/>
      <c r="K137" s="410"/>
      <c r="L137" s="410"/>
      <c r="M137" s="528"/>
      <c r="N137" s="1370"/>
      <c r="O137" s="411"/>
      <c r="P137" s="410"/>
      <c r="Q137" s="410"/>
      <c r="R137" s="528"/>
      <c r="S137" s="1370"/>
      <c r="T137" s="411"/>
      <c r="U137" s="410"/>
      <c r="V137" s="410"/>
      <c r="W137" s="528"/>
      <c r="X137" s="1370"/>
      <c r="Y137" s="411"/>
      <c r="Z137" s="410"/>
      <c r="AA137" s="410"/>
      <c r="AB137" s="528"/>
      <c r="AC137" s="1370"/>
      <c r="AD137" s="411"/>
      <c r="AE137" s="410"/>
      <c r="AF137" s="410"/>
      <c r="AG137" s="528"/>
      <c r="AH137" s="901"/>
      <c r="AI137" s="1066"/>
      <c r="AJ137" s="1069"/>
    </row>
    <row r="138" spans="2:36" collapsed="1" x14ac:dyDescent="0.2">
      <c r="B138" s="901"/>
      <c r="C138" s="1690"/>
      <c r="D138" s="901"/>
      <c r="E138" s="901"/>
      <c r="F138" s="901"/>
      <c r="G138" s="677"/>
      <c r="H138" s="677"/>
      <c r="I138" s="677"/>
      <c r="J138" s="677"/>
      <c r="K138" s="677"/>
      <c r="L138" s="677"/>
      <c r="M138" s="677"/>
      <c r="N138" s="677"/>
      <c r="O138" s="677"/>
      <c r="P138" s="677"/>
      <c r="Q138" s="677"/>
      <c r="R138" s="677"/>
      <c r="S138" s="677"/>
      <c r="T138" s="677"/>
      <c r="U138" s="677"/>
      <c r="V138" s="677"/>
      <c r="W138" s="677"/>
      <c r="X138" s="677"/>
      <c r="Y138" s="677"/>
      <c r="Z138" s="677"/>
      <c r="AA138" s="677"/>
      <c r="AB138" s="677"/>
      <c r="AC138" s="677"/>
      <c r="AD138" s="677"/>
      <c r="AE138" s="677"/>
      <c r="AF138" s="677"/>
      <c r="AG138" s="677"/>
      <c r="AH138" s="901"/>
      <c r="AI138" s="677"/>
      <c r="AJ138" s="962"/>
    </row>
    <row r="139" spans="2:36" ht="15" hidden="1" outlineLevel="1" thickBot="1" x14ac:dyDescent="0.25">
      <c r="B139" s="890" t="s">
        <v>272</v>
      </c>
      <c r="C139" s="891" t="s">
        <v>1575</v>
      </c>
      <c r="G139" s="962"/>
      <c r="H139" s="962"/>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625"/>
      <c r="AI139" s="1371"/>
      <c r="AJ139" s="1371"/>
    </row>
    <row r="140" spans="2:36" ht="15" hidden="1" outlineLevel="1" thickBot="1" x14ac:dyDescent="0.25">
      <c r="B140" s="892">
        <v>7</v>
      </c>
      <c r="C140" s="529" t="s">
        <v>1561</v>
      </c>
      <c r="D140" s="893"/>
      <c r="E140" s="893" t="s">
        <v>259</v>
      </c>
      <c r="F140" s="894" t="s">
        <v>501</v>
      </c>
      <c r="G140" s="1553"/>
      <c r="H140" s="680"/>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625"/>
      <c r="AI140" s="1371"/>
      <c r="AJ140" s="1371"/>
    </row>
    <row r="141" spans="2:36" hidden="1" outlineLevel="1" x14ac:dyDescent="0.2">
      <c r="B141" s="892">
        <v>8</v>
      </c>
      <c r="C141" s="907" t="s">
        <v>1554</v>
      </c>
      <c r="D141" s="895"/>
      <c r="E141" s="895" t="s">
        <v>185</v>
      </c>
      <c r="F141" s="896">
        <v>2</v>
      </c>
      <c r="G141" s="962"/>
      <c r="H141" s="1566"/>
      <c r="I141" s="1566"/>
      <c r="J141" s="1569"/>
      <c r="K141" s="1567"/>
      <c r="L141" s="1567"/>
      <c r="M141" s="1568"/>
      <c r="N141" s="1566"/>
      <c r="O141" s="1569"/>
      <c r="P141" s="1567"/>
      <c r="Q141" s="1567"/>
      <c r="R141" s="1568"/>
      <c r="S141" s="1566"/>
      <c r="T141" s="1569"/>
      <c r="U141" s="1567"/>
      <c r="V141" s="1567"/>
      <c r="W141" s="1568"/>
      <c r="X141" s="1566"/>
      <c r="Y141" s="1569"/>
      <c r="Z141" s="1567"/>
      <c r="AA141" s="1567"/>
      <c r="AB141" s="1568"/>
      <c r="AC141" s="1566"/>
      <c r="AD141" s="1569"/>
      <c r="AE141" s="1567"/>
      <c r="AF141" s="1567"/>
      <c r="AG141" s="1568"/>
      <c r="AH141" s="625"/>
      <c r="AI141" s="1089"/>
      <c r="AJ141" s="1090"/>
    </row>
    <row r="142" spans="2:36" ht="15" hidden="1" outlineLevel="1" thickBot="1" x14ac:dyDescent="0.25">
      <c r="B142" s="892">
        <v>9</v>
      </c>
      <c r="C142" s="907" t="s">
        <v>1555</v>
      </c>
      <c r="D142" s="895"/>
      <c r="E142" s="895" t="s">
        <v>185</v>
      </c>
      <c r="F142" s="896">
        <v>2</v>
      </c>
      <c r="G142" s="962"/>
      <c r="H142" s="1370"/>
      <c r="I142" s="408"/>
      <c r="J142" s="418"/>
      <c r="K142" s="409"/>
      <c r="L142" s="409"/>
      <c r="M142" s="527"/>
      <c r="N142" s="408"/>
      <c r="O142" s="418"/>
      <c r="P142" s="409"/>
      <c r="Q142" s="409"/>
      <c r="R142" s="527"/>
      <c r="S142" s="408"/>
      <c r="T142" s="418"/>
      <c r="U142" s="409"/>
      <c r="V142" s="409"/>
      <c r="W142" s="527"/>
      <c r="X142" s="408"/>
      <c r="Y142" s="418"/>
      <c r="Z142" s="409"/>
      <c r="AA142" s="409"/>
      <c r="AB142" s="527"/>
      <c r="AC142" s="408"/>
      <c r="AD142" s="418"/>
      <c r="AE142" s="409"/>
      <c r="AF142" s="409"/>
      <c r="AG142" s="527"/>
      <c r="AH142" s="901"/>
      <c r="AI142" s="1065"/>
      <c r="AJ142" s="1068"/>
    </row>
    <row r="143" spans="2:36" hidden="1" outlineLevel="1" x14ac:dyDescent="0.2">
      <c r="B143" s="892">
        <v>10</v>
      </c>
      <c r="C143" s="907" t="s">
        <v>1556</v>
      </c>
      <c r="D143" s="895"/>
      <c r="E143" s="895" t="s">
        <v>185</v>
      </c>
      <c r="F143" s="896">
        <v>2</v>
      </c>
      <c r="G143" s="962"/>
      <c r="H143" s="589"/>
      <c r="I143" s="408"/>
      <c r="J143" s="418"/>
      <c r="K143" s="409"/>
      <c r="L143" s="409"/>
      <c r="M143" s="527"/>
      <c r="N143" s="408"/>
      <c r="O143" s="418"/>
      <c r="P143" s="409"/>
      <c r="Q143" s="409"/>
      <c r="R143" s="527"/>
      <c r="S143" s="408"/>
      <c r="T143" s="418"/>
      <c r="U143" s="409"/>
      <c r="V143" s="409"/>
      <c r="W143" s="527"/>
      <c r="X143" s="408"/>
      <c r="Y143" s="418"/>
      <c r="Z143" s="409"/>
      <c r="AA143" s="409"/>
      <c r="AB143" s="527"/>
      <c r="AC143" s="408"/>
      <c r="AD143" s="418"/>
      <c r="AE143" s="409"/>
      <c r="AF143" s="409"/>
      <c r="AG143" s="527"/>
      <c r="AH143" s="901"/>
      <c r="AI143" s="1065"/>
      <c r="AJ143" s="1068"/>
    </row>
    <row r="144" spans="2:36" hidden="1" outlineLevel="1" x14ac:dyDescent="0.2">
      <c r="B144" s="892">
        <v>11</v>
      </c>
      <c r="C144" s="907" t="s">
        <v>1557</v>
      </c>
      <c r="D144" s="895"/>
      <c r="E144" s="895" t="s">
        <v>185</v>
      </c>
      <c r="F144" s="896">
        <v>2</v>
      </c>
      <c r="G144" s="962"/>
      <c r="H144" s="589"/>
      <c r="I144" s="408"/>
      <c r="J144" s="418"/>
      <c r="K144" s="409"/>
      <c r="L144" s="409"/>
      <c r="M144" s="527"/>
      <c r="N144" s="408"/>
      <c r="O144" s="418"/>
      <c r="P144" s="409"/>
      <c r="Q144" s="409"/>
      <c r="R144" s="527"/>
      <c r="S144" s="408"/>
      <c r="T144" s="418"/>
      <c r="U144" s="409"/>
      <c r="V144" s="409"/>
      <c r="W144" s="527"/>
      <c r="X144" s="408"/>
      <c r="Y144" s="418"/>
      <c r="Z144" s="409"/>
      <c r="AA144" s="409"/>
      <c r="AB144" s="527"/>
      <c r="AC144" s="408"/>
      <c r="AD144" s="418"/>
      <c r="AE144" s="409"/>
      <c r="AF144" s="409"/>
      <c r="AG144" s="527"/>
      <c r="AH144" s="901"/>
      <c r="AI144" s="1065"/>
      <c r="AJ144" s="1068"/>
    </row>
    <row r="145" spans="2:36" hidden="1" outlineLevel="1" x14ac:dyDescent="0.2">
      <c r="B145" s="892">
        <v>12</v>
      </c>
      <c r="C145" s="907" t="s">
        <v>1558</v>
      </c>
      <c r="D145" s="895"/>
      <c r="E145" s="895" t="s">
        <v>185</v>
      </c>
      <c r="F145" s="896">
        <v>2</v>
      </c>
      <c r="G145" s="962"/>
      <c r="H145" s="589"/>
      <c r="I145" s="408"/>
      <c r="J145" s="418"/>
      <c r="K145" s="409"/>
      <c r="L145" s="409"/>
      <c r="M145" s="527"/>
      <c r="N145" s="408"/>
      <c r="O145" s="418"/>
      <c r="P145" s="409"/>
      <c r="Q145" s="409"/>
      <c r="R145" s="527"/>
      <c r="S145" s="408"/>
      <c r="T145" s="418"/>
      <c r="U145" s="409"/>
      <c r="V145" s="409"/>
      <c r="W145" s="527"/>
      <c r="X145" s="408"/>
      <c r="Y145" s="418"/>
      <c r="Z145" s="409"/>
      <c r="AA145" s="409"/>
      <c r="AB145" s="527"/>
      <c r="AC145" s="408"/>
      <c r="AD145" s="418"/>
      <c r="AE145" s="409"/>
      <c r="AF145" s="409"/>
      <c r="AG145" s="527"/>
      <c r="AH145" s="901"/>
      <c r="AI145" s="1086"/>
      <c r="AJ145" s="1087"/>
    </row>
    <row r="146" spans="2:36" ht="15" hidden="1" outlineLevel="1" thickBot="1" x14ac:dyDescent="0.25">
      <c r="B146" s="897">
        <v>13</v>
      </c>
      <c r="C146" s="1688" t="s">
        <v>1559</v>
      </c>
      <c r="D146" s="1674"/>
      <c r="E146" s="1674" t="s">
        <v>185</v>
      </c>
      <c r="F146" s="1675">
        <v>2</v>
      </c>
      <c r="G146" s="962"/>
      <c r="H146" s="589"/>
      <c r="I146" s="1370"/>
      <c r="J146" s="411"/>
      <c r="K146" s="410"/>
      <c r="L146" s="410"/>
      <c r="M146" s="528"/>
      <c r="N146" s="1370"/>
      <c r="O146" s="411"/>
      <c r="P146" s="410"/>
      <c r="Q146" s="410"/>
      <c r="R146" s="528"/>
      <c r="S146" s="1370"/>
      <c r="T146" s="411"/>
      <c r="U146" s="410"/>
      <c r="V146" s="410"/>
      <c r="W146" s="528"/>
      <c r="X146" s="1370"/>
      <c r="Y146" s="411"/>
      <c r="Z146" s="410"/>
      <c r="AA146" s="410"/>
      <c r="AB146" s="528"/>
      <c r="AC146" s="1370"/>
      <c r="AD146" s="411"/>
      <c r="AE146" s="410"/>
      <c r="AF146" s="410"/>
      <c r="AG146" s="528"/>
      <c r="AH146" s="901"/>
      <c r="AI146" s="1066"/>
      <c r="AJ146" s="1069"/>
    </row>
    <row r="147" spans="2:36" ht="15" hidden="1" outlineLevel="1" thickBot="1" x14ac:dyDescent="0.25">
      <c r="B147" s="901"/>
      <c r="C147" s="1690"/>
      <c r="D147" s="901"/>
      <c r="E147" s="901"/>
      <c r="F147" s="901"/>
      <c r="G147" s="677"/>
      <c r="H147" s="677"/>
      <c r="I147" s="677"/>
      <c r="J147" s="677"/>
      <c r="K147" s="677"/>
      <c r="L147" s="677"/>
      <c r="M147" s="677"/>
      <c r="N147" s="677"/>
      <c r="O147" s="677"/>
      <c r="P147" s="677"/>
      <c r="Q147" s="677"/>
      <c r="R147" s="677"/>
      <c r="S147" s="677"/>
      <c r="T147" s="677"/>
      <c r="U147" s="677"/>
      <c r="V147" s="677"/>
      <c r="W147" s="677"/>
      <c r="X147" s="677"/>
      <c r="Y147" s="677"/>
      <c r="Z147" s="677"/>
      <c r="AA147" s="677"/>
      <c r="AB147" s="677"/>
      <c r="AC147" s="677"/>
      <c r="AD147" s="677"/>
      <c r="AE147" s="677"/>
      <c r="AF147" s="677"/>
      <c r="AG147" s="677"/>
      <c r="AH147" s="901"/>
      <c r="AI147" s="677"/>
      <c r="AJ147" s="962"/>
    </row>
    <row r="148" spans="2:36" ht="15" hidden="1" outlineLevel="1" thickBot="1" x14ac:dyDescent="0.25">
      <c r="B148" s="890" t="s">
        <v>1382</v>
      </c>
      <c r="C148" s="891" t="s">
        <v>1576</v>
      </c>
      <c r="G148" s="962"/>
      <c r="H148" s="962"/>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625"/>
      <c r="AI148" s="1371"/>
      <c r="AJ148" s="1371"/>
    </row>
    <row r="149" spans="2:36" ht="15" hidden="1" outlineLevel="1" thickBot="1" x14ac:dyDescent="0.25">
      <c r="B149" s="892">
        <v>7</v>
      </c>
      <c r="C149" s="529" t="s">
        <v>1561</v>
      </c>
      <c r="D149" s="893"/>
      <c r="E149" s="893" t="s">
        <v>259</v>
      </c>
      <c r="F149" s="894" t="s">
        <v>501</v>
      </c>
      <c r="G149" s="1553"/>
      <c r="H149" s="680"/>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625"/>
      <c r="AI149" s="1371"/>
      <c r="AJ149" s="1371"/>
    </row>
    <row r="150" spans="2:36" hidden="1" outlineLevel="1" x14ac:dyDescent="0.2">
      <c r="B150" s="892">
        <v>8</v>
      </c>
      <c r="C150" s="907" t="s">
        <v>1554</v>
      </c>
      <c r="D150" s="895"/>
      <c r="E150" s="895" t="s">
        <v>185</v>
      </c>
      <c r="F150" s="896">
        <v>2</v>
      </c>
      <c r="G150" s="962"/>
      <c r="H150" s="1566"/>
      <c r="I150" s="1566"/>
      <c r="J150" s="1569"/>
      <c r="K150" s="1567"/>
      <c r="L150" s="1567"/>
      <c r="M150" s="1568"/>
      <c r="N150" s="1566"/>
      <c r="O150" s="1569"/>
      <c r="P150" s="1567"/>
      <c r="Q150" s="1567"/>
      <c r="R150" s="1568"/>
      <c r="S150" s="1566"/>
      <c r="T150" s="1569"/>
      <c r="U150" s="1567"/>
      <c r="V150" s="1567"/>
      <c r="W150" s="1568"/>
      <c r="X150" s="1566"/>
      <c r="Y150" s="1569"/>
      <c r="Z150" s="1567"/>
      <c r="AA150" s="1567"/>
      <c r="AB150" s="1568"/>
      <c r="AC150" s="1566"/>
      <c r="AD150" s="1569"/>
      <c r="AE150" s="1567"/>
      <c r="AF150" s="1567"/>
      <c r="AG150" s="1568"/>
      <c r="AH150" s="625"/>
      <c r="AI150" s="1089"/>
      <c r="AJ150" s="1090"/>
    </row>
    <row r="151" spans="2:36" ht="15" hidden="1" outlineLevel="1" thickBot="1" x14ac:dyDescent="0.25">
      <c r="B151" s="892">
        <v>9</v>
      </c>
      <c r="C151" s="907" t="s">
        <v>1555</v>
      </c>
      <c r="D151" s="895"/>
      <c r="E151" s="895" t="s">
        <v>185</v>
      </c>
      <c r="F151" s="896">
        <v>2</v>
      </c>
      <c r="G151" s="962"/>
      <c r="H151" s="1370"/>
      <c r="I151" s="408"/>
      <c r="J151" s="418"/>
      <c r="K151" s="409"/>
      <c r="L151" s="409"/>
      <c r="M151" s="527"/>
      <c r="N151" s="408"/>
      <c r="O151" s="418"/>
      <c r="P151" s="409"/>
      <c r="Q151" s="409"/>
      <c r="R151" s="527"/>
      <c r="S151" s="408"/>
      <c r="T151" s="418"/>
      <c r="U151" s="409"/>
      <c r="V151" s="409"/>
      <c r="W151" s="527"/>
      <c r="X151" s="408"/>
      <c r="Y151" s="418"/>
      <c r="Z151" s="409"/>
      <c r="AA151" s="409"/>
      <c r="AB151" s="527"/>
      <c r="AC151" s="408"/>
      <c r="AD151" s="418"/>
      <c r="AE151" s="409"/>
      <c r="AF151" s="409"/>
      <c r="AG151" s="527"/>
      <c r="AH151" s="901"/>
      <c r="AI151" s="1065"/>
      <c r="AJ151" s="1068"/>
    </row>
    <row r="152" spans="2:36" hidden="1" outlineLevel="1" x14ac:dyDescent="0.2">
      <c r="B152" s="892">
        <v>10</v>
      </c>
      <c r="C152" s="907" t="s">
        <v>1556</v>
      </c>
      <c r="D152" s="895"/>
      <c r="E152" s="895" t="s">
        <v>185</v>
      </c>
      <c r="F152" s="896">
        <v>2</v>
      </c>
      <c r="G152" s="962"/>
      <c r="H152" s="589"/>
      <c r="I152" s="408"/>
      <c r="J152" s="418"/>
      <c r="K152" s="409"/>
      <c r="L152" s="409"/>
      <c r="M152" s="527"/>
      <c r="N152" s="408"/>
      <c r="O152" s="418"/>
      <c r="P152" s="409"/>
      <c r="Q152" s="409"/>
      <c r="R152" s="527"/>
      <c r="S152" s="408"/>
      <c r="T152" s="418"/>
      <c r="U152" s="409"/>
      <c r="V152" s="409"/>
      <c r="W152" s="527"/>
      <c r="X152" s="408"/>
      <c r="Y152" s="418"/>
      <c r="Z152" s="409"/>
      <c r="AA152" s="409"/>
      <c r="AB152" s="527"/>
      <c r="AC152" s="408"/>
      <c r="AD152" s="418"/>
      <c r="AE152" s="409"/>
      <c r="AF152" s="409"/>
      <c r="AG152" s="527"/>
      <c r="AH152" s="901"/>
      <c r="AI152" s="1065"/>
      <c r="AJ152" s="1068"/>
    </row>
    <row r="153" spans="2:36" hidden="1" outlineLevel="1" x14ac:dyDescent="0.2">
      <c r="B153" s="892">
        <v>11</v>
      </c>
      <c r="C153" s="907" t="s">
        <v>1557</v>
      </c>
      <c r="D153" s="895"/>
      <c r="E153" s="895" t="s">
        <v>185</v>
      </c>
      <c r="F153" s="896">
        <v>2</v>
      </c>
      <c r="G153" s="962"/>
      <c r="H153" s="589"/>
      <c r="I153" s="408"/>
      <c r="J153" s="418"/>
      <c r="K153" s="409"/>
      <c r="L153" s="409"/>
      <c r="M153" s="527"/>
      <c r="N153" s="408"/>
      <c r="O153" s="418"/>
      <c r="P153" s="409"/>
      <c r="Q153" s="409"/>
      <c r="R153" s="527"/>
      <c r="S153" s="408"/>
      <c r="T153" s="418"/>
      <c r="U153" s="409"/>
      <c r="V153" s="409"/>
      <c r="W153" s="527"/>
      <c r="X153" s="408"/>
      <c r="Y153" s="418"/>
      <c r="Z153" s="409"/>
      <c r="AA153" s="409"/>
      <c r="AB153" s="527"/>
      <c r="AC153" s="408"/>
      <c r="AD153" s="418"/>
      <c r="AE153" s="409"/>
      <c r="AF153" s="409"/>
      <c r="AG153" s="527"/>
      <c r="AH153" s="901"/>
      <c r="AI153" s="1065"/>
      <c r="AJ153" s="1068"/>
    </row>
    <row r="154" spans="2:36" hidden="1" outlineLevel="1" x14ac:dyDescent="0.2">
      <c r="B154" s="892">
        <v>12</v>
      </c>
      <c r="C154" s="907" t="s">
        <v>1558</v>
      </c>
      <c r="D154" s="895"/>
      <c r="E154" s="895" t="s">
        <v>185</v>
      </c>
      <c r="F154" s="896">
        <v>2</v>
      </c>
      <c r="G154" s="962"/>
      <c r="H154" s="589"/>
      <c r="I154" s="408"/>
      <c r="J154" s="418"/>
      <c r="K154" s="409"/>
      <c r="L154" s="409"/>
      <c r="M154" s="527"/>
      <c r="N154" s="408"/>
      <c r="O154" s="418"/>
      <c r="P154" s="409"/>
      <c r="Q154" s="409"/>
      <c r="R154" s="527"/>
      <c r="S154" s="408"/>
      <c r="T154" s="418"/>
      <c r="U154" s="409"/>
      <c r="V154" s="409"/>
      <c r="W154" s="527"/>
      <c r="X154" s="408"/>
      <c r="Y154" s="418"/>
      <c r="Z154" s="409"/>
      <c r="AA154" s="409"/>
      <c r="AB154" s="527"/>
      <c r="AC154" s="408"/>
      <c r="AD154" s="418"/>
      <c r="AE154" s="409"/>
      <c r="AF154" s="409"/>
      <c r="AG154" s="527"/>
      <c r="AH154" s="901"/>
      <c r="AI154" s="1086"/>
      <c r="AJ154" s="1087"/>
    </row>
    <row r="155" spans="2:36" ht="15" hidden="1" outlineLevel="1" thickBot="1" x14ac:dyDescent="0.25">
      <c r="B155" s="897">
        <v>13</v>
      </c>
      <c r="C155" s="1688" t="s">
        <v>1559</v>
      </c>
      <c r="D155" s="1674"/>
      <c r="E155" s="1674" t="s">
        <v>185</v>
      </c>
      <c r="F155" s="1675">
        <v>2</v>
      </c>
      <c r="G155" s="962"/>
      <c r="H155" s="589"/>
      <c r="I155" s="1370"/>
      <c r="J155" s="411"/>
      <c r="K155" s="410"/>
      <c r="L155" s="410"/>
      <c r="M155" s="528"/>
      <c r="N155" s="1370"/>
      <c r="O155" s="411"/>
      <c r="P155" s="410"/>
      <c r="Q155" s="410"/>
      <c r="R155" s="528"/>
      <c r="S155" s="1370"/>
      <c r="T155" s="411"/>
      <c r="U155" s="410"/>
      <c r="V155" s="410"/>
      <c r="W155" s="528"/>
      <c r="X155" s="1370"/>
      <c r="Y155" s="411"/>
      <c r="Z155" s="410"/>
      <c r="AA155" s="410"/>
      <c r="AB155" s="528"/>
      <c r="AC155" s="1370"/>
      <c r="AD155" s="411"/>
      <c r="AE155" s="410"/>
      <c r="AF155" s="410"/>
      <c r="AG155" s="528"/>
      <c r="AH155" s="901"/>
      <c r="AI155" s="1066"/>
      <c r="AJ155" s="1069"/>
    </row>
    <row r="156" spans="2:36" collapsed="1" x14ac:dyDescent="0.2">
      <c r="B156" s="901"/>
      <c r="C156" s="1690"/>
      <c r="D156" s="901"/>
      <c r="E156" s="901"/>
      <c r="F156" s="901"/>
      <c r="G156" s="677"/>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901"/>
      <c r="AI156" s="677"/>
      <c r="AJ156" s="962"/>
    </row>
    <row r="157" spans="2:36" ht="15" hidden="1" outlineLevel="1" thickBot="1" x14ac:dyDescent="0.25">
      <c r="B157" s="890" t="s">
        <v>1383</v>
      </c>
      <c r="C157" s="891" t="s">
        <v>1577</v>
      </c>
      <c r="G157" s="962"/>
      <c r="H157" s="962"/>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625"/>
      <c r="AI157" s="1371"/>
      <c r="AJ157" s="1371"/>
    </row>
    <row r="158" spans="2:36" ht="15" hidden="1" outlineLevel="1" thickBot="1" x14ac:dyDescent="0.25">
      <c r="B158" s="892">
        <v>7</v>
      </c>
      <c r="C158" s="529" t="s">
        <v>1561</v>
      </c>
      <c r="D158" s="893"/>
      <c r="E158" s="893" t="s">
        <v>259</v>
      </c>
      <c r="F158" s="894" t="s">
        <v>501</v>
      </c>
      <c r="G158" s="1553"/>
      <c r="H158" s="680"/>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625"/>
      <c r="AI158" s="1371"/>
      <c r="AJ158" s="1371"/>
    </row>
    <row r="159" spans="2:36" hidden="1" outlineLevel="1" x14ac:dyDescent="0.2">
      <c r="B159" s="892">
        <v>8</v>
      </c>
      <c r="C159" s="907" t="s">
        <v>1554</v>
      </c>
      <c r="D159" s="895"/>
      <c r="E159" s="895" t="s">
        <v>185</v>
      </c>
      <c r="F159" s="896">
        <v>2</v>
      </c>
      <c r="G159" s="962"/>
      <c r="H159" s="1566"/>
      <c r="I159" s="1566"/>
      <c r="J159" s="1569"/>
      <c r="K159" s="1567"/>
      <c r="L159" s="1567"/>
      <c r="M159" s="1568"/>
      <c r="N159" s="1566"/>
      <c r="O159" s="1569"/>
      <c r="P159" s="1567"/>
      <c r="Q159" s="1567"/>
      <c r="R159" s="1568"/>
      <c r="S159" s="1566"/>
      <c r="T159" s="1569"/>
      <c r="U159" s="1567"/>
      <c r="V159" s="1567"/>
      <c r="W159" s="1568"/>
      <c r="X159" s="1566"/>
      <c r="Y159" s="1569"/>
      <c r="Z159" s="1567"/>
      <c r="AA159" s="1567"/>
      <c r="AB159" s="1568"/>
      <c r="AC159" s="1566"/>
      <c r="AD159" s="1569"/>
      <c r="AE159" s="1567"/>
      <c r="AF159" s="1567"/>
      <c r="AG159" s="1568"/>
      <c r="AH159" s="625"/>
      <c r="AI159" s="1089"/>
      <c r="AJ159" s="1090"/>
    </row>
    <row r="160" spans="2:36" ht="15" hidden="1" outlineLevel="1" thickBot="1" x14ac:dyDescent="0.25">
      <c r="B160" s="892">
        <v>9</v>
      </c>
      <c r="C160" s="907" t="s">
        <v>1555</v>
      </c>
      <c r="D160" s="895"/>
      <c r="E160" s="895" t="s">
        <v>185</v>
      </c>
      <c r="F160" s="896">
        <v>2</v>
      </c>
      <c r="G160" s="962"/>
      <c r="H160" s="1370"/>
      <c r="I160" s="408"/>
      <c r="J160" s="418"/>
      <c r="K160" s="409"/>
      <c r="L160" s="409"/>
      <c r="M160" s="527"/>
      <c r="N160" s="408"/>
      <c r="O160" s="418"/>
      <c r="P160" s="409"/>
      <c r="Q160" s="409"/>
      <c r="R160" s="527"/>
      <c r="S160" s="408"/>
      <c r="T160" s="418"/>
      <c r="U160" s="409"/>
      <c r="V160" s="409"/>
      <c r="W160" s="527"/>
      <c r="X160" s="408"/>
      <c r="Y160" s="418"/>
      <c r="Z160" s="409"/>
      <c r="AA160" s="409"/>
      <c r="AB160" s="527"/>
      <c r="AC160" s="408"/>
      <c r="AD160" s="418"/>
      <c r="AE160" s="409"/>
      <c r="AF160" s="409"/>
      <c r="AG160" s="527"/>
      <c r="AH160" s="901"/>
      <c r="AI160" s="1065"/>
      <c r="AJ160" s="1068"/>
    </row>
    <row r="161" spans="2:36" hidden="1" outlineLevel="1" x14ac:dyDescent="0.2">
      <c r="B161" s="892">
        <v>10</v>
      </c>
      <c r="C161" s="907" t="s">
        <v>1556</v>
      </c>
      <c r="D161" s="895"/>
      <c r="E161" s="895" t="s">
        <v>185</v>
      </c>
      <c r="F161" s="896">
        <v>2</v>
      </c>
      <c r="G161" s="962"/>
      <c r="H161" s="589"/>
      <c r="I161" s="408"/>
      <c r="J161" s="418"/>
      <c r="K161" s="409"/>
      <c r="L161" s="409"/>
      <c r="M161" s="527"/>
      <c r="N161" s="408"/>
      <c r="O161" s="418"/>
      <c r="P161" s="409"/>
      <c r="Q161" s="409"/>
      <c r="R161" s="527"/>
      <c r="S161" s="408"/>
      <c r="T161" s="418"/>
      <c r="U161" s="409"/>
      <c r="V161" s="409"/>
      <c r="W161" s="527"/>
      <c r="X161" s="408"/>
      <c r="Y161" s="418"/>
      <c r="Z161" s="409"/>
      <c r="AA161" s="409"/>
      <c r="AB161" s="527"/>
      <c r="AC161" s="408"/>
      <c r="AD161" s="418"/>
      <c r="AE161" s="409"/>
      <c r="AF161" s="409"/>
      <c r="AG161" s="527"/>
      <c r="AH161" s="901"/>
      <c r="AI161" s="1065"/>
      <c r="AJ161" s="1068"/>
    </row>
    <row r="162" spans="2:36" hidden="1" outlineLevel="1" x14ac:dyDescent="0.2">
      <c r="B162" s="892">
        <v>11</v>
      </c>
      <c r="C162" s="907" t="s">
        <v>1557</v>
      </c>
      <c r="D162" s="895"/>
      <c r="E162" s="895" t="s">
        <v>185</v>
      </c>
      <c r="F162" s="896">
        <v>2</v>
      </c>
      <c r="G162" s="962"/>
      <c r="H162" s="589"/>
      <c r="I162" s="408"/>
      <c r="J162" s="418"/>
      <c r="K162" s="409"/>
      <c r="L162" s="409"/>
      <c r="M162" s="527"/>
      <c r="N162" s="408"/>
      <c r="O162" s="418"/>
      <c r="P162" s="409"/>
      <c r="Q162" s="409"/>
      <c r="R162" s="527"/>
      <c r="S162" s="408"/>
      <c r="T162" s="418"/>
      <c r="U162" s="409"/>
      <c r="V162" s="409"/>
      <c r="W162" s="527"/>
      <c r="X162" s="408"/>
      <c r="Y162" s="418"/>
      <c r="Z162" s="409"/>
      <c r="AA162" s="409"/>
      <c r="AB162" s="527"/>
      <c r="AC162" s="408"/>
      <c r="AD162" s="418"/>
      <c r="AE162" s="409"/>
      <c r="AF162" s="409"/>
      <c r="AG162" s="527"/>
      <c r="AH162" s="901"/>
      <c r="AI162" s="1065"/>
      <c r="AJ162" s="1068"/>
    </row>
    <row r="163" spans="2:36" hidden="1" outlineLevel="1" x14ac:dyDescent="0.2">
      <c r="B163" s="892">
        <v>12</v>
      </c>
      <c r="C163" s="907" t="s">
        <v>1558</v>
      </c>
      <c r="D163" s="895"/>
      <c r="E163" s="895" t="s">
        <v>185</v>
      </c>
      <c r="F163" s="896">
        <v>2</v>
      </c>
      <c r="G163" s="962"/>
      <c r="H163" s="589"/>
      <c r="I163" s="408"/>
      <c r="J163" s="418"/>
      <c r="K163" s="409"/>
      <c r="L163" s="409"/>
      <c r="M163" s="527"/>
      <c r="N163" s="408"/>
      <c r="O163" s="418"/>
      <c r="P163" s="409"/>
      <c r="Q163" s="409"/>
      <c r="R163" s="527"/>
      <c r="S163" s="408"/>
      <c r="T163" s="418"/>
      <c r="U163" s="409"/>
      <c r="V163" s="409"/>
      <c r="W163" s="527"/>
      <c r="X163" s="408"/>
      <c r="Y163" s="418"/>
      <c r="Z163" s="409"/>
      <c r="AA163" s="409"/>
      <c r="AB163" s="527"/>
      <c r="AC163" s="408"/>
      <c r="AD163" s="418"/>
      <c r="AE163" s="409"/>
      <c r="AF163" s="409"/>
      <c r="AG163" s="527"/>
      <c r="AH163" s="901"/>
      <c r="AI163" s="1086"/>
      <c r="AJ163" s="1087"/>
    </row>
    <row r="164" spans="2:36" ht="15" hidden="1" outlineLevel="1" thickBot="1" x14ac:dyDescent="0.25">
      <c r="B164" s="897">
        <v>13</v>
      </c>
      <c r="C164" s="1688" t="s">
        <v>1559</v>
      </c>
      <c r="D164" s="1674"/>
      <c r="E164" s="1674" t="s">
        <v>185</v>
      </c>
      <c r="F164" s="1675">
        <v>2</v>
      </c>
      <c r="G164" s="962"/>
      <c r="H164" s="589"/>
      <c r="I164" s="1370"/>
      <c r="J164" s="411"/>
      <c r="K164" s="410"/>
      <c r="L164" s="410"/>
      <c r="M164" s="528"/>
      <c r="N164" s="1370"/>
      <c r="O164" s="411"/>
      <c r="P164" s="410"/>
      <c r="Q164" s="410"/>
      <c r="R164" s="528"/>
      <c r="S164" s="1370"/>
      <c r="T164" s="411"/>
      <c r="U164" s="410"/>
      <c r="V164" s="410"/>
      <c r="W164" s="528"/>
      <c r="X164" s="1370"/>
      <c r="Y164" s="411"/>
      <c r="Z164" s="410"/>
      <c r="AA164" s="410"/>
      <c r="AB164" s="528"/>
      <c r="AC164" s="1370"/>
      <c r="AD164" s="411"/>
      <c r="AE164" s="410"/>
      <c r="AF164" s="410"/>
      <c r="AG164" s="528"/>
      <c r="AH164" s="901"/>
      <c r="AI164" s="1066"/>
      <c r="AJ164" s="1069"/>
    </row>
    <row r="165" spans="2:36" ht="15" hidden="1" outlineLevel="1" thickBot="1" x14ac:dyDescent="0.25">
      <c r="B165" s="901"/>
      <c r="C165" s="1690"/>
      <c r="D165" s="901"/>
      <c r="E165" s="901"/>
      <c r="F165" s="901"/>
      <c r="G165" s="677"/>
      <c r="H165" s="677"/>
      <c r="I165" s="677"/>
      <c r="J165" s="677"/>
      <c r="K165" s="677"/>
      <c r="L165" s="677"/>
      <c r="M165" s="677"/>
      <c r="N165" s="677"/>
      <c r="O165" s="677"/>
      <c r="P165" s="677"/>
      <c r="Q165" s="677"/>
      <c r="R165" s="677"/>
      <c r="S165" s="677"/>
      <c r="T165" s="677"/>
      <c r="U165" s="677"/>
      <c r="V165" s="677"/>
      <c r="W165" s="677"/>
      <c r="X165" s="677"/>
      <c r="Y165" s="677"/>
      <c r="Z165" s="677"/>
      <c r="AA165" s="677"/>
      <c r="AB165" s="677"/>
      <c r="AC165" s="677"/>
      <c r="AD165" s="677"/>
      <c r="AE165" s="677"/>
      <c r="AF165" s="677"/>
      <c r="AG165" s="677"/>
      <c r="AH165" s="901"/>
      <c r="AI165" s="677"/>
      <c r="AJ165" s="962"/>
    </row>
    <row r="166" spans="2:36" ht="15" hidden="1" outlineLevel="1" thickBot="1" x14ac:dyDescent="0.25">
      <c r="B166" s="890" t="s">
        <v>1384</v>
      </c>
      <c r="C166" s="891" t="s">
        <v>1578</v>
      </c>
      <c r="G166" s="962"/>
      <c r="H166" s="962"/>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625"/>
      <c r="AI166" s="1371"/>
      <c r="AJ166" s="1371"/>
    </row>
    <row r="167" spans="2:36" ht="15" hidden="1" outlineLevel="1" thickBot="1" x14ac:dyDescent="0.25">
      <c r="B167" s="892">
        <v>7</v>
      </c>
      <c r="C167" s="529" t="s">
        <v>1561</v>
      </c>
      <c r="D167" s="893"/>
      <c r="E167" s="893" t="s">
        <v>259</v>
      </c>
      <c r="F167" s="894" t="s">
        <v>501</v>
      </c>
      <c r="G167" s="1553"/>
      <c r="H167" s="680"/>
      <c r="I167" s="589"/>
      <c r="J167" s="589"/>
      <c r="K167" s="589"/>
      <c r="L167" s="589"/>
      <c r="M167" s="589"/>
      <c r="N167" s="589"/>
      <c r="O167" s="589"/>
      <c r="P167" s="589"/>
      <c r="Q167" s="589"/>
      <c r="R167" s="589"/>
      <c r="S167" s="589"/>
      <c r="T167" s="589"/>
      <c r="U167" s="589"/>
      <c r="V167" s="589"/>
      <c r="W167" s="589"/>
      <c r="X167" s="589"/>
      <c r="Y167" s="589"/>
      <c r="Z167" s="589"/>
      <c r="AA167" s="589"/>
      <c r="AB167" s="589"/>
      <c r="AC167" s="589"/>
      <c r="AD167" s="589"/>
      <c r="AE167" s="589"/>
      <c r="AF167" s="589"/>
      <c r="AG167" s="589"/>
      <c r="AH167" s="625"/>
      <c r="AI167" s="1371"/>
      <c r="AJ167" s="1371"/>
    </row>
    <row r="168" spans="2:36" hidden="1" outlineLevel="1" x14ac:dyDescent="0.2">
      <c r="B168" s="892">
        <v>8</v>
      </c>
      <c r="C168" s="907" t="s">
        <v>1554</v>
      </c>
      <c r="D168" s="895"/>
      <c r="E168" s="895" t="s">
        <v>185</v>
      </c>
      <c r="F168" s="896">
        <v>2</v>
      </c>
      <c r="G168" s="962"/>
      <c r="H168" s="1566"/>
      <c r="I168" s="1566"/>
      <c r="J168" s="1569"/>
      <c r="K168" s="1567"/>
      <c r="L168" s="1567"/>
      <c r="M168" s="1568"/>
      <c r="N168" s="1566"/>
      <c r="O168" s="1569"/>
      <c r="P168" s="1567"/>
      <c r="Q168" s="1567"/>
      <c r="R168" s="1568"/>
      <c r="S168" s="1566"/>
      <c r="T168" s="1569"/>
      <c r="U168" s="1567"/>
      <c r="V168" s="1567"/>
      <c r="W168" s="1568"/>
      <c r="X168" s="1566"/>
      <c r="Y168" s="1569"/>
      <c r="Z168" s="1567"/>
      <c r="AA168" s="1567"/>
      <c r="AB168" s="1568"/>
      <c r="AC168" s="1566"/>
      <c r="AD168" s="1569"/>
      <c r="AE168" s="1567"/>
      <c r="AF168" s="1567"/>
      <c r="AG168" s="1568"/>
      <c r="AH168" s="625"/>
      <c r="AI168" s="1089"/>
      <c r="AJ168" s="1090"/>
    </row>
    <row r="169" spans="2:36" ht="15" hidden="1" outlineLevel="1" thickBot="1" x14ac:dyDescent="0.25">
      <c r="B169" s="892">
        <v>9</v>
      </c>
      <c r="C169" s="907" t="s">
        <v>1555</v>
      </c>
      <c r="D169" s="895"/>
      <c r="E169" s="895" t="s">
        <v>185</v>
      </c>
      <c r="F169" s="896">
        <v>2</v>
      </c>
      <c r="G169" s="962"/>
      <c r="H169" s="1370"/>
      <c r="I169" s="408"/>
      <c r="J169" s="418"/>
      <c r="K169" s="409"/>
      <c r="L169" s="409"/>
      <c r="M169" s="527"/>
      <c r="N169" s="408"/>
      <c r="O169" s="418"/>
      <c r="P169" s="409"/>
      <c r="Q169" s="409"/>
      <c r="R169" s="527"/>
      <c r="S169" s="408"/>
      <c r="T169" s="418"/>
      <c r="U169" s="409"/>
      <c r="V169" s="409"/>
      <c r="W169" s="527"/>
      <c r="X169" s="408"/>
      <c r="Y169" s="418"/>
      <c r="Z169" s="409"/>
      <c r="AA169" s="409"/>
      <c r="AB169" s="527"/>
      <c r="AC169" s="408"/>
      <c r="AD169" s="418"/>
      <c r="AE169" s="409"/>
      <c r="AF169" s="409"/>
      <c r="AG169" s="527"/>
      <c r="AH169" s="901"/>
      <c r="AI169" s="1065"/>
      <c r="AJ169" s="1068"/>
    </row>
    <row r="170" spans="2:36" hidden="1" outlineLevel="1" x14ac:dyDescent="0.2">
      <c r="B170" s="892">
        <v>10</v>
      </c>
      <c r="C170" s="907" t="s">
        <v>1556</v>
      </c>
      <c r="D170" s="895"/>
      <c r="E170" s="895" t="s">
        <v>185</v>
      </c>
      <c r="F170" s="896">
        <v>2</v>
      </c>
      <c r="G170" s="962"/>
      <c r="H170" s="589"/>
      <c r="I170" s="408"/>
      <c r="J170" s="418"/>
      <c r="K170" s="409"/>
      <c r="L170" s="409"/>
      <c r="M170" s="527"/>
      <c r="N170" s="408"/>
      <c r="O170" s="418"/>
      <c r="P170" s="409"/>
      <c r="Q170" s="409"/>
      <c r="R170" s="527"/>
      <c r="S170" s="408"/>
      <c r="T170" s="418"/>
      <c r="U170" s="409"/>
      <c r="V170" s="409"/>
      <c r="W170" s="527"/>
      <c r="X170" s="408"/>
      <c r="Y170" s="418"/>
      <c r="Z170" s="409"/>
      <c r="AA170" s="409"/>
      <c r="AB170" s="527"/>
      <c r="AC170" s="408"/>
      <c r="AD170" s="418"/>
      <c r="AE170" s="409"/>
      <c r="AF170" s="409"/>
      <c r="AG170" s="527"/>
      <c r="AH170" s="901"/>
      <c r="AI170" s="1065"/>
      <c r="AJ170" s="1068"/>
    </row>
    <row r="171" spans="2:36" hidden="1" outlineLevel="1" x14ac:dyDescent="0.2">
      <c r="B171" s="892">
        <v>11</v>
      </c>
      <c r="C171" s="907" t="s">
        <v>1557</v>
      </c>
      <c r="D171" s="895"/>
      <c r="E171" s="895" t="s">
        <v>185</v>
      </c>
      <c r="F171" s="896">
        <v>2</v>
      </c>
      <c r="G171" s="962"/>
      <c r="H171" s="589"/>
      <c r="I171" s="408"/>
      <c r="J171" s="418"/>
      <c r="K171" s="409"/>
      <c r="L171" s="409"/>
      <c r="M171" s="527"/>
      <c r="N171" s="408"/>
      <c r="O171" s="418"/>
      <c r="P171" s="409"/>
      <c r="Q171" s="409"/>
      <c r="R171" s="527"/>
      <c r="S171" s="408"/>
      <c r="T171" s="418"/>
      <c r="U171" s="409"/>
      <c r="V171" s="409"/>
      <c r="W171" s="527"/>
      <c r="X171" s="408"/>
      <c r="Y171" s="418"/>
      <c r="Z171" s="409"/>
      <c r="AA171" s="409"/>
      <c r="AB171" s="527"/>
      <c r="AC171" s="408"/>
      <c r="AD171" s="418"/>
      <c r="AE171" s="409"/>
      <c r="AF171" s="409"/>
      <c r="AG171" s="527"/>
      <c r="AH171" s="901"/>
      <c r="AI171" s="1065"/>
      <c r="AJ171" s="1068"/>
    </row>
    <row r="172" spans="2:36" hidden="1" outlineLevel="1" x14ac:dyDescent="0.2">
      <c r="B172" s="892">
        <v>12</v>
      </c>
      <c r="C172" s="907" t="s">
        <v>1558</v>
      </c>
      <c r="D172" s="895"/>
      <c r="E172" s="895" t="s">
        <v>185</v>
      </c>
      <c r="F172" s="896">
        <v>2</v>
      </c>
      <c r="G172" s="962"/>
      <c r="H172" s="589"/>
      <c r="I172" s="408"/>
      <c r="J172" s="418"/>
      <c r="K172" s="409"/>
      <c r="L172" s="409"/>
      <c r="M172" s="527"/>
      <c r="N172" s="408"/>
      <c r="O172" s="418"/>
      <c r="P172" s="409"/>
      <c r="Q172" s="409"/>
      <c r="R172" s="527"/>
      <c r="S172" s="408"/>
      <c r="T172" s="418"/>
      <c r="U172" s="409"/>
      <c r="V172" s="409"/>
      <c r="W172" s="527"/>
      <c r="X172" s="408"/>
      <c r="Y172" s="418"/>
      <c r="Z172" s="409"/>
      <c r="AA172" s="409"/>
      <c r="AB172" s="527"/>
      <c r="AC172" s="408"/>
      <c r="AD172" s="418"/>
      <c r="AE172" s="409"/>
      <c r="AF172" s="409"/>
      <c r="AG172" s="527"/>
      <c r="AH172" s="901"/>
      <c r="AI172" s="1086"/>
      <c r="AJ172" s="1087"/>
    </row>
    <row r="173" spans="2:36" ht="15" hidden="1" outlineLevel="1" thickBot="1" x14ac:dyDescent="0.25">
      <c r="B173" s="897">
        <v>13</v>
      </c>
      <c r="C173" s="1688" t="s">
        <v>1559</v>
      </c>
      <c r="D173" s="1674"/>
      <c r="E173" s="1674" t="s">
        <v>185</v>
      </c>
      <c r="F173" s="1675">
        <v>2</v>
      </c>
      <c r="G173" s="962"/>
      <c r="H173" s="589"/>
      <c r="I173" s="1370"/>
      <c r="J173" s="411"/>
      <c r="K173" s="410"/>
      <c r="L173" s="410"/>
      <c r="M173" s="528"/>
      <c r="N173" s="1370"/>
      <c r="O173" s="411"/>
      <c r="P173" s="410"/>
      <c r="Q173" s="410"/>
      <c r="R173" s="528"/>
      <c r="S173" s="1370"/>
      <c r="T173" s="411"/>
      <c r="U173" s="410"/>
      <c r="V173" s="410"/>
      <c r="W173" s="528"/>
      <c r="X173" s="1370"/>
      <c r="Y173" s="411"/>
      <c r="Z173" s="410"/>
      <c r="AA173" s="410"/>
      <c r="AB173" s="528"/>
      <c r="AC173" s="1370"/>
      <c r="AD173" s="411"/>
      <c r="AE173" s="410"/>
      <c r="AF173" s="410"/>
      <c r="AG173" s="528"/>
      <c r="AH173" s="901"/>
      <c r="AI173" s="1066"/>
      <c r="AJ173" s="1069"/>
    </row>
    <row r="174" spans="2:36" collapsed="1" x14ac:dyDescent="0.2">
      <c r="B174" s="901"/>
      <c r="C174" s="1690"/>
      <c r="D174" s="901"/>
      <c r="E174" s="901"/>
      <c r="F174" s="901"/>
      <c r="G174" s="677"/>
      <c r="H174" s="677"/>
      <c r="I174" s="677"/>
      <c r="J174" s="677"/>
      <c r="K174" s="677"/>
      <c r="L174" s="677"/>
      <c r="M174" s="677"/>
      <c r="N174" s="677"/>
      <c r="O174" s="677"/>
      <c r="P174" s="677"/>
      <c r="Q174" s="677"/>
      <c r="R174" s="677"/>
      <c r="S174" s="677"/>
      <c r="T174" s="677"/>
      <c r="U174" s="677"/>
      <c r="V174" s="677"/>
      <c r="W174" s="677"/>
      <c r="X174" s="677"/>
      <c r="Y174" s="677"/>
      <c r="Z174" s="677"/>
      <c r="AA174" s="677"/>
      <c r="AB174" s="677"/>
      <c r="AC174" s="677"/>
      <c r="AD174" s="677"/>
      <c r="AE174" s="677"/>
      <c r="AF174" s="677"/>
      <c r="AG174" s="677"/>
      <c r="AH174" s="901"/>
      <c r="AI174" s="677"/>
      <c r="AJ174" s="962"/>
    </row>
    <row r="175" spans="2:36" ht="15" hidden="1" outlineLevel="1" thickBot="1" x14ac:dyDescent="0.25">
      <c r="B175" s="890" t="s">
        <v>1385</v>
      </c>
      <c r="C175" s="891" t="s">
        <v>1579</v>
      </c>
      <c r="G175" s="962"/>
      <c r="H175" s="962"/>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625"/>
      <c r="AI175" s="1371"/>
      <c r="AJ175" s="1371"/>
    </row>
    <row r="176" spans="2:36" ht="15" hidden="1" outlineLevel="1" thickBot="1" x14ac:dyDescent="0.25">
      <c r="B176" s="892">
        <v>7</v>
      </c>
      <c r="C176" s="529" t="s">
        <v>1561</v>
      </c>
      <c r="D176" s="893"/>
      <c r="E176" s="893" t="s">
        <v>259</v>
      </c>
      <c r="F176" s="894" t="s">
        <v>501</v>
      </c>
      <c r="G176" s="1553"/>
      <c r="H176" s="680"/>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625"/>
      <c r="AI176" s="1371"/>
      <c r="AJ176" s="1371"/>
    </row>
    <row r="177" spans="2:36" hidden="1" outlineLevel="1" x14ac:dyDescent="0.2">
      <c r="B177" s="892">
        <v>8</v>
      </c>
      <c r="C177" s="907" t="s">
        <v>1554</v>
      </c>
      <c r="D177" s="895"/>
      <c r="E177" s="895" t="s">
        <v>185</v>
      </c>
      <c r="F177" s="896">
        <v>2</v>
      </c>
      <c r="G177" s="962"/>
      <c r="H177" s="1566"/>
      <c r="I177" s="1566"/>
      <c r="J177" s="1569"/>
      <c r="K177" s="1567"/>
      <c r="L177" s="1567"/>
      <c r="M177" s="1568"/>
      <c r="N177" s="1566"/>
      <c r="O177" s="1569"/>
      <c r="P177" s="1567"/>
      <c r="Q177" s="1567"/>
      <c r="R177" s="1568"/>
      <c r="S177" s="1566"/>
      <c r="T177" s="1569"/>
      <c r="U177" s="1567"/>
      <c r="V177" s="1567"/>
      <c r="W177" s="1568"/>
      <c r="X177" s="1566"/>
      <c r="Y177" s="1569"/>
      <c r="Z177" s="1567"/>
      <c r="AA177" s="1567"/>
      <c r="AB177" s="1568"/>
      <c r="AC177" s="1566"/>
      <c r="AD177" s="1569"/>
      <c r="AE177" s="1567"/>
      <c r="AF177" s="1567"/>
      <c r="AG177" s="1568"/>
      <c r="AH177" s="625"/>
      <c r="AI177" s="1089"/>
      <c r="AJ177" s="1090"/>
    </row>
    <row r="178" spans="2:36" ht="15" hidden="1" outlineLevel="1" thickBot="1" x14ac:dyDescent="0.25">
      <c r="B178" s="892">
        <v>9</v>
      </c>
      <c r="C178" s="907" t="s">
        <v>1555</v>
      </c>
      <c r="D178" s="895"/>
      <c r="E178" s="895" t="s">
        <v>185</v>
      </c>
      <c r="F178" s="896">
        <v>2</v>
      </c>
      <c r="G178" s="962"/>
      <c r="H178" s="1370"/>
      <c r="I178" s="408"/>
      <c r="J178" s="418"/>
      <c r="K178" s="409"/>
      <c r="L178" s="409"/>
      <c r="M178" s="527"/>
      <c r="N178" s="408"/>
      <c r="O178" s="418"/>
      <c r="P178" s="409"/>
      <c r="Q178" s="409"/>
      <c r="R178" s="527"/>
      <c r="S178" s="408"/>
      <c r="T178" s="418"/>
      <c r="U178" s="409"/>
      <c r="V178" s="409"/>
      <c r="W178" s="527"/>
      <c r="X178" s="408"/>
      <c r="Y178" s="418"/>
      <c r="Z178" s="409"/>
      <c r="AA178" s="409"/>
      <c r="AB178" s="527"/>
      <c r="AC178" s="408"/>
      <c r="AD178" s="418"/>
      <c r="AE178" s="409"/>
      <c r="AF178" s="409"/>
      <c r="AG178" s="527"/>
      <c r="AH178" s="901"/>
      <c r="AI178" s="1065"/>
      <c r="AJ178" s="1068"/>
    </row>
    <row r="179" spans="2:36" hidden="1" outlineLevel="1" x14ac:dyDescent="0.2">
      <c r="B179" s="892">
        <v>10</v>
      </c>
      <c r="C179" s="907" t="s">
        <v>1556</v>
      </c>
      <c r="D179" s="895"/>
      <c r="E179" s="895" t="s">
        <v>185</v>
      </c>
      <c r="F179" s="896">
        <v>2</v>
      </c>
      <c r="G179" s="962"/>
      <c r="H179" s="589"/>
      <c r="I179" s="408"/>
      <c r="J179" s="418"/>
      <c r="K179" s="409"/>
      <c r="L179" s="409"/>
      <c r="M179" s="527"/>
      <c r="N179" s="408"/>
      <c r="O179" s="418"/>
      <c r="P179" s="409"/>
      <c r="Q179" s="409"/>
      <c r="R179" s="527"/>
      <c r="S179" s="408"/>
      <c r="T179" s="418"/>
      <c r="U179" s="409"/>
      <c r="V179" s="409"/>
      <c r="W179" s="527"/>
      <c r="X179" s="408"/>
      <c r="Y179" s="418"/>
      <c r="Z179" s="409"/>
      <c r="AA179" s="409"/>
      <c r="AB179" s="527"/>
      <c r="AC179" s="408"/>
      <c r="AD179" s="418"/>
      <c r="AE179" s="409"/>
      <c r="AF179" s="409"/>
      <c r="AG179" s="527"/>
      <c r="AH179" s="901"/>
      <c r="AI179" s="1065"/>
      <c r="AJ179" s="1068"/>
    </row>
    <row r="180" spans="2:36" hidden="1" outlineLevel="1" x14ac:dyDescent="0.2">
      <c r="B180" s="892">
        <v>11</v>
      </c>
      <c r="C180" s="907" t="s">
        <v>1557</v>
      </c>
      <c r="D180" s="895"/>
      <c r="E180" s="895" t="s">
        <v>185</v>
      </c>
      <c r="F180" s="896">
        <v>2</v>
      </c>
      <c r="G180" s="962"/>
      <c r="H180" s="589"/>
      <c r="I180" s="408"/>
      <c r="J180" s="418"/>
      <c r="K180" s="409"/>
      <c r="L180" s="409"/>
      <c r="M180" s="527"/>
      <c r="N180" s="408"/>
      <c r="O180" s="418"/>
      <c r="P180" s="409"/>
      <c r="Q180" s="409"/>
      <c r="R180" s="527"/>
      <c r="S180" s="408"/>
      <c r="T180" s="418"/>
      <c r="U180" s="409"/>
      <c r="V180" s="409"/>
      <c r="W180" s="527"/>
      <c r="X180" s="408"/>
      <c r="Y180" s="418"/>
      <c r="Z180" s="409"/>
      <c r="AA180" s="409"/>
      <c r="AB180" s="527"/>
      <c r="AC180" s="408"/>
      <c r="AD180" s="418"/>
      <c r="AE180" s="409"/>
      <c r="AF180" s="409"/>
      <c r="AG180" s="527"/>
      <c r="AH180" s="901"/>
      <c r="AI180" s="1065"/>
      <c r="AJ180" s="1068"/>
    </row>
    <row r="181" spans="2:36" hidden="1" outlineLevel="1" x14ac:dyDescent="0.2">
      <c r="B181" s="892">
        <v>12</v>
      </c>
      <c r="C181" s="907" t="s">
        <v>1558</v>
      </c>
      <c r="D181" s="895"/>
      <c r="E181" s="895" t="s">
        <v>185</v>
      </c>
      <c r="F181" s="896">
        <v>2</v>
      </c>
      <c r="G181" s="962"/>
      <c r="H181" s="589"/>
      <c r="I181" s="408"/>
      <c r="J181" s="418"/>
      <c r="K181" s="409"/>
      <c r="L181" s="409"/>
      <c r="M181" s="527"/>
      <c r="N181" s="408"/>
      <c r="O181" s="418"/>
      <c r="P181" s="409"/>
      <c r="Q181" s="409"/>
      <c r="R181" s="527"/>
      <c r="S181" s="408"/>
      <c r="T181" s="418"/>
      <c r="U181" s="409"/>
      <c r="V181" s="409"/>
      <c r="W181" s="527"/>
      <c r="X181" s="408"/>
      <c r="Y181" s="418"/>
      <c r="Z181" s="409"/>
      <c r="AA181" s="409"/>
      <c r="AB181" s="527"/>
      <c r="AC181" s="408"/>
      <c r="AD181" s="418"/>
      <c r="AE181" s="409"/>
      <c r="AF181" s="409"/>
      <c r="AG181" s="527"/>
      <c r="AH181" s="901"/>
      <c r="AI181" s="1086"/>
      <c r="AJ181" s="1087"/>
    </row>
    <row r="182" spans="2:36" ht="15" hidden="1" outlineLevel="1" thickBot="1" x14ac:dyDescent="0.25">
      <c r="B182" s="897">
        <v>13</v>
      </c>
      <c r="C182" s="1688" t="s">
        <v>1559</v>
      </c>
      <c r="D182" s="1674"/>
      <c r="E182" s="1674" t="s">
        <v>185</v>
      </c>
      <c r="F182" s="1675">
        <v>2</v>
      </c>
      <c r="G182" s="962"/>
      <c r="H182" s="589"/>
      <c r="I182" s="1370"/>
      <c r="J182" s="411"/>
      <c r="K182" s="410"/>
      <c r="L182" s="410"/>
      <c r="M182" s="528"/>
      <c r="N182" s="1370"/>
      <c r="O182" s="411"/>
      <c r="P182" s="410"/>
      <c r="Q182" s="410"/>
      <c r="R182" s="528"/>
      <c r="S182" s="1370"/>
      <c r="T182" s="411"/>
      <c r="U182" s="410"/>
      <c r="V182" s="410"/>
      <c r="W182" s="528"/>
      <c r="X182" s="1370"/>
      <c r="Y182" s="411"/>
      <c r="Z182" s="410"/>
      <c r="AA182" s="410"/>
      <c r="AB182" s="528"/>
      <c r="AC182" s="1370"/>
      <c r="AD182" s="411"/>
      <c r="AE182" s="410"/>
      <c r="AF182" s="410"/>
      <c r="AG182" s="528"/>
      <c r="AH182" s="901"/>
      <c r="AI182" s="1066"/>
      <c r="AJ182" s="1069"/>
    </row>
    <row r="183" spans="2:36" ht="15" hidden="1" outlineLevel="1" thickBot="1" x14ac:dyDescent="0.25">
      <c r="B183" s="1109"/>
      <c r="C183" s="1689"/>
      <c r="G183" s="962"/>
      <c r="H183" s="962"/>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901"/>
      <c r="AI183" s="1371"/>
      <c r="AJ183" s="1371"/>
    </row>
    <row r="184" spans="2:36" ht="15" hidden="1" outlineLevel="1" thickBot="1" x14ac:dyDescent="0.25">
      <c r="B184" s="890" t="s">
        <v>1386</v>
      </c>
      <c r="C184" s="891" t="s">
        <v>1580</v>
      </c>
      <c r="G184" s="962"/>
      <c r="H184" s="962"/>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625"/>
      <c r="AI184" s="1371"/>
      <c r="AJ184" s="1371"/>
    </row>
    <row r="185" spans="2:36" ht="15" hidden="1" outlineLevel="1" thickBot="1" x14ac:dyDescent="0.25">
      <c r="B185" s="892">
        <v>7</v>
      </c>
      <c r="C185" s="529" t="s">
        <v>1561</v>
      </c>
      <c r="D185" s="893"/>
      <c r="E185" s="893" t="s">
        <v>259</v>
      </c>
      <c r="F185" s="894" t="s">
        <v>501</v>
      </c>
      <c r="G185" s="1553"/>
      <c r="H185" s="680"/>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625"/>
      <c r="AI185" s="1371"/>
      <c r="AJ185" s="1371"/>
    </row>
    <row r="186" spans="2:36" hidden="1" outlineLevel="1" x14ac:dyDescent="0.2">
      <c r="B186" s="892">
        <v>8</v>
      </c>
      <c r="C186" s="907" t="s">
        <v>1554</v>
      </c>
      <c r="D186" s="895"/>
      <c r="E186" s="895" t="s">
        <v>185</v>
      </c>
      <c r="F186" s="896">
        <v>2</v>
      </c>
      <c r="G186" s="962"/>
      <c r="H186" s="1566"/>
      <c r="I186" s="1566"/>
      <c r="J186" s="1569"/>
      <c r="K186" s="1567"/>
      <c r="L186" s="1567"/>
      <c r="M186" s="1568"/>
      <c r="N186" s="1566"/>
      <c r="O186" s="1569"/>
      <c r="P186" s="1567"/>
      <c r="Q186" s="1567"/>
      <c r="R186" s="1568"/>
      <c r="S186" s="1566"/>
      <c r="T186" s="1569"/>
      <c r="U186" s="1567"/>
      <c r="V186" s="1567"/>
      <c r="W186" s="1568"/>
      <c r="X186" s="1566"/>
      <c r="Y186" s="1569"/>
      <c r="Z186" s="1567"/>
      <c r="AA186" s="1567"/>
      <c r="AB186" s="1568"/>
      <c r="AC186" s="1566"/>
      <c r="AD186" s="1569"/>
      <c r="AE186" s="1567"/>
      <c r="AF186" s="1567"/>
      <c r="AG186" s="1568"/>
      <c r="AH186" s="625"/>
      <c r="AI186" s="1089"/>
      <c r="AJ186" s="1090"/>
    </row>
    <row r="187" spans="2:36" ht="15" hidden="1" outlineLevel="1" thickBot="1" x14ac:dyDescent="0.25">
      <c r="B187" s="892">
        <v>9</v>
      </c>
      <c r="C187" s="907" t="s">
        <v>1555</v>
      </c>
      <c r="D187" s="895"/>
      <c r="E187" s="895" t="s">
        <v>185</v>
      </c>
      <c r="F187" s="896">
        <v>2</v>
      </c>
      <c r="G187" s="962"/>
      <c r="H187" s="1370"/>
      <c r="I187" s="408"/>
      <c r="J187" s="418"/>
      <c r="K187" s="409"/>
      <c r="L187" s="409"/>
      <c r="M187" s="527"/>
      <c r="N187" s="408"/>
      <c r="O187" s="418"/>
      <c r="P187" s="409"/>
      <c r="Q187" s="409"/>
      <c r="R187" s="527"/>
      <c r="S187" s="408"/>
      <c r="T187" s="418"/>
      <c r="U187" s="409"/>
      <c r="V187" s="409"/>
      <c r="W187" s="527"/>
      <c r="X187" s="408"/>
      <c r="Y187" s="418"/>
      <c r="Z187" s="409"/>
      <c r="AA187" s="409"/>
      <c r="AB187" s="527"/>
      <c r="AC187" s="408"/>
      <c r="AD187" s="418"/>
      <c r="AE187" s="409"/>
      <c r="AF187" s="409"/>
      <c r="AG187" s="527"/>
      <c r="AH187" s="901"/>
      <c r="AI187" s="1065"/>
      <c r="AJ187" s="1068"/>
    </row>
    <row r="188" spans="2:36" hidden="1" outlineLevel="1" x14ac:dyDescent="0.2">
      <c r="B188" s="892">
        <v>10</v>
      </c>
      <c r="C188" s="907" t="s">
        <v>1556</v>
      </c>
      <c r="D188" s="895"/>
      <c r="E188" s="895" t="s">
        <v>185</v>
      </c>
      <c r="F188" s="896">
        <v>2</v>
      </c>
      <c r="G188" s="962"/>
      <c r="H188" s="589"/>
      <c r="I188" s="408"/>
      <c r="J188" s="418"/>
      <c r="K188" s="409"/>
      <c r="L188" s="409"/>
      <c r="M188" s="527"/>
      <c r="N188" s="408"/>
      <c r="O188" s="418"/>
      <c r="P188" s="409"/>
      <c r="Q188" s="409"/>
      <c r="R188" s="527"/>
      <c r="S188" s="408"/>
      <c r="T188" s="418"/>
      <c r="U188" s="409"/>
      <c r="V188" s="409"/>
      <c r="W188" s="527"/>
      <c r="X188" s="408"/>
      <c r="Y188" s="418"/>
      <c r="Z188" s="409"/>
      <c r="AA188" s="409"/>
      <c r="AB188" s="527"/>
      <c r="AC188" s="408"/>
      <c r="AD188" s="418"/>
      <c r="AE188" s="409"/>
      <c r="AF188" s="409"/>
      <c r="AG188" s="527"/>
      <c r="AH188" s="901"/>
      <c r="AI188" s="1065"/>
      <c r="AJ188" s="1068"/>
    </row>
    <row r="189" spans="2:36" hidden="1" outlineLevel="1" x14ac:dyDescent="0.2">
      <c r="B189" s="892">
        <v>11</v>
      </c>
      <c r="C189" s="907" t="s">
        <v>1557</v>
      </c>
      <c r="D189" s="895"/>
      <c r="E189" s="895" t="s">
        <v>185</v>
      </c>
      <c r="F189" s="896">
        <v>2</v>
      </c>
      <c r="G189" s="962"/>
      <c r="H189" s="589"/>
      <c r="I189" s="408"/>
      <c r="J189" s="418"/>
      <c r="K189" s="409"/>
      <c r="L189" s="409"/>
      <c r="M189" s="527"/>
      <c r="N189" s="408"/>
      <c r="O189" s="418"/>
      <c r="P189" s="409"/>
      <c r="Q189" s="409"/>
      <c r="R189" s="527"/>
      <c r="S189" s="408"/>
      <c r="T189" s="418"/>
      <c r="U189" s="409"/>
      <c r="V189" s="409"/>
      <c r="W189" s="527"/>
      <c r="X189" s="408"/>
      <c r="Y189" s="418"/>
      <c r="Z189" s="409"/>
      <c r="AA189" s="409"/>
      <c r="AB189" s="527"/>
      <c r="AC189" s="408"/>
      <c r="AD189" s="418"/>
      <c r="AE189" s="409"/>
      <c r="AF189" s="409"/>
      <c r="AG189" s="527"/>
      <c r="AH189" s="901"/>
      <c r="AI189" s="1065"/>
      <c r="AJ189" s="1068"/>
    </row>
    <row r="190" spans="2:36" hidden="1" outlineLevel="1" x14ac:dyDescent="0.2">
      <c r="B190" s="892">
        <v>12</v>
      </c>
      <c r="C190" s="907" t="s">
        <v>1558</v>
      </c>
      <c r="D190" s="895"/>
      <c r="E190" s="895" t="s">
        <v>185</v>
      </c>
      <c r="F190" s="896">
        <v>2</v>
      </c>
      <c r="G190" s="962"/>
      <c r="H190" s="589"/>
      <c r="I190" s="408"/>
      <c r="J190" s="418"/>
      <c r="K190" s="409"/>
      <c r="L190" s="409"/>
      <c r="M190" s="527"/>
      <c r="N190" s="408"/>
      <c r="O190" s="418"/>
      <c r="P190" s="409"/>
      <c r="Q190" s="409"/>
      <c r="R190" s="527"/>
      <c r="S190" s="408"/>
      <c r="T190" s="418"/>
      <c r="U190" s="409"/>
      <c r="V190" s="409"/>
      <c r="W190" s="527"/>
      <c r="X190" s="408"/>
      <c r="Y190" s="418"/>
      <c r="Z190" s="409"/>
      <c r="AA190" s="409"/>
      <c r="AB190" s="527"/>
      <c r="AC190" s="408"/>
      <c r="AD190" s="418"/>
      <c r="AE190" s="409"/>
      <c r="AF190" s="409"/>
      <c r="AG190" s="527"/>
      <c r="AH190" s="901"/>
      <c r="AI190" s="1086"/>
      <c r="AJ190" s="1087"/>
    </row>
    <row r="191" spans="2:36" ht="15" hidden="1" outlineLevel="1" thickBot="1" x14ac:dyDescent="0.25">
      <c r="B191" s="897">
        <v>13</v>
      </c>
      <c r="C191" s="1688" t="s">
        <v>1559</v>
      </c>
      <c r="D191" s="1674"/>
      <c r="E191" s="1674" t="s">
        <v>185</v>
      </c>
      <c r="F191" s="1675">
        <v>2</v>
      </c>
      <c r="G191" s="962"/>
      <c r="H191" s="589"/>
      <c r="I191" s="1370"/>
      <c r="J191" s="411"/>
      <c r="K191" s="410"/>
      <c r="L191" s="410"/>
      <c r="M191" s="528"/>
      <c r="N191" s="1370"/>
      <c r="O191" s="411"/>
      <c r="P191" s="410"/>
      <c r="Q191" s="410"/>
      <c r="R191" s="528"/>
      <c r="S191" s="1370"/>
      <c r="T191" s="411"/>
      <c r="U191" s="410"/>
      <c r="V191" s="410"/>
      <c r="W191" s="528"/>
      <c r="X191" s="1370"/>
      <c r="Y191" s="411"/>
      <c r="Z191" s="410"/>
      <c r="AA191" s="410"/>
      <c r="AB191" s="528"/>
      <c r="AC191" s="1370"/>
      <c r="AD191" s="411"/>
      <c r="AE191" s="410"/>
      <c r="AF191" s="410"/>
      <c r="AG191" s="528"/>
      <c r="AH191" s="901"/>
      <c r="AI191" s="1066"/>
      <c r="AJ191" s="1069"/>
    </row>
    <row r="192" spans="2:36" collapsed="1" x14ac:dyDescent="0.2">
      <c r="B192" s="1109"/>
      <c r="C192" s="1689"/>
      <c r="G192" s="962"/>
      <c r="H192" s="962"/>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901"/>
      <c r="AI192" s="1371"/>
      <c r="AJ192" s="1371"/>
    </row>
    <row r="193" spans="2:36" ht="15" hidden="1" outlineLevel="1" thickBot="1" x14ac:dyDescent="0.25">
      <c r="B193" s="890" t="s">
        <v>1387</v>
      </c>
      <c r="C193" s="891" t="s">
        <v>1581</v>
      </c>
      <c r="G193" s="962"/>
      <c r="H193" s="962"/>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625"/>
      <c r="AI193" s="1371"/>
      <c r="AJ193" s="1371"/>
    </row>
    <row r="194" spans="2:36" ht="15" hidden="1" outlineLevel="1" thickBot="1" x14ac:dyDescent="0.25">
      <c r="B194" s="892">
        <v>7</v>
      </c>
      <c r="C194" s="529" t="s">
        <v>1561</v>
      </c>
      <c r="D194" s="893"/>
      <c r="E194" s="893" t="s">
        <v>259</v>
      </c>
      <c r="F194" s="894" t="s">
        <v>501</v>
      </c>
      <c r="G194" s="1553"/>
      <c r="H194" s="680"/>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625"/>
      <c r="AI194" s="1371"/>
      <c r="AJ194" s="1371"/>
    </row>
    <row r="195" spans="2:36" hidden="1" outlineLevel="1" x14ac:dyDescent="0.2">
      <c r="B195" s="892">
        <v>8</v>
      </c>
      <c r="C195" s="907" t="s">
        <v>1554</v>
      </c>
      <c r="D195" s="895"/>
      <c r="E195" s="895" t="s">
        <v>185</v>
      </c>
      <c r="F195" s="896">
        <v>2</v>
      </c>
      <c r="G195" s="962"/>
      <c r="H195" s="1566"/>
      <c r="I195" s="1566"/>
      <c r="J195" s="1569"/>
      <c r="K195" s="1567"/>
      <c r="L195" s="1567"/>
      <c r="M195" s="1568"/>
      <c r="N195" s="1566"/>
      <c r="O195" s="1569"/>
      <c r="P195" s="1567"/>
      <c r="Q195" s="1567"/>
      <c r="R195" s="1568"/>
      <c r="S195" s="1566"/>
      <c r="T195" s="1569"/>
      <c r="U195" s="1567"/>
      <c r="V195" s="1567"/>
      <c r="W195" s="1568"/>
      <c r="X195" s="1566"/>
      <c r="Y195" s="1569"/>
      <c r="Z195" s="1567"/>
      <c r="AA195" s="1567"/>
      <c r="AB195" s="1568"/>
      <c r="AC195" s="1566"/>
      <c r="AD195" s="1569"/>
      <c r="AE195" s="1567"/>
      <c r="AF195" s="1567"/>
      <c r="AG195" s="1568"/>
      <c r="AH195" s="625"/>
      <c r="AI195" s="1089"/>
      <c r="AJ195" s="1090"/>
    </row>
    <row r="196" spans="2:36" ht="15" hidden="1" outlineLevel="1" thickBot="1" x14ac:dyDescent="0.25">
      <c r="B196" s="892">
        <v>9</v>
      </c>
      <c r="C196" s="907" t="s">
        <v>1555</v>
      </c>
      <c r="D196" s="895"/>
      <c r="E196" s="895" t="s">
        <v>185</v>
      </c>
      <c r="F196" s="896">
        <v>2</v>
      </c>
      <c r="G196" s="962"/>
      <c r="H196" s="1370"/>
      <c r="I196" s="408"/>
      <c r="J196" s="418"/>
      <c r="K196" s="409"/>
      <c r="L196" s="409"/>
      <c r="M196" s="527"/>
      <c r="N196" s="408"/>
      <c r="O196" s="418"/>
      <c r="P196" s="409"/>
      <c r="Q196" s="409"/>
      <c r="R196" s="527"/>
      <c r="S196" s="408"/>
      <c r="T196" s="418"/>
      <c r="U196" s="409"/>
      <c r="V196" s="409"/>
      <c r="W196" s="527"/>
      <c r="X196" s="408"/>
      <c r="Y196" s="418"/>
      <c r="Z196" s="409"/>
      <c r="AA196" s="409"/>
      <c r="AB196" s="527"/>
      <c r="AC196" s="408"/>
      <c r="AD196" s="418"/>
      <c r="AE196" s="409"/>
      <c r="AF196" s="409"/>
      <c r="AG196" s="527"/>
      <c r="AH196" s="901"/>
      <c r="AI196" s="1065"/>
      <c r="AJ196" s="1068"/>
    </row>
    <row r="197" spans="2:36" hidden="1" outlineLevel="1" x14ac:dyDescent="0.2">
      <c r="B197" s="892">
        <v>10</v>
      </c>
      <c r="C197" s="907" t="s">
        <v>1556</v>
      </c>
      <c r="D197" s="895"/>
      <c r="E197" s="895" t="s">
        <v>185</v>
      </c>
      <c r="F197" s="896">
        <v>2</v>
      </c>
      <c r="G197" s="962"/>
      <c r="H197" s="589"/>
      <c r="I197" s="408"/>
      <c r="J197" s="418"/>
      <c r="K197" s="409"/>
      <c r="L197" s="409"/>
      <c r="M197" s="527"/>
      <c r="N197" s="408"/>
      <c r="O197" s="418"/>
      <c r="P197" s="409"/>
      <c r="Q197" s="409"/>
      <c r="R197" s="527"/>
      <c r="S197" s="408"/>
      <c r="T197" s="418"/>
      <c r="U197" s="409"/>
      <c r="V197" s="409"/>
      <c r="W197" s="527"/>
      <c r="X197" s="408"/>
      <c r="Y197" s="418"/>
      <c r="Z197" s="409"/>
      <c r="AA197" s="409"/>
      <c r="AB197" s="527"/>
      <c r="AC197" s="408"/>
      <c r="AD197" s="418"/>
      <c r="AE197" s="409"/>
      <c r="AF197" s="409"/>
      <c r="AG197" s="527"/>
      <c r="AH197" s="901"/>
      <c r="AI197" s="1065"/>
      <c r="AJ197" s="1068"/>
    </row>
    <row r="198" spans="2:36" hidden="1" outlineLevel="1" x14ac:dyDescent="0.2">
      <c r="B198" s="892">
        <v>11</v>
      </c>
      <c r="C198" s="907" t="s">
        <v>1557</v>
      </c>
      <c r="D198" s="895"/>
      <c r="E198" s="895" t="s">
        <v>185</v>
      </c>
      <c r="F198" s="896">
        <v>2</v>
      </c>
      <c r="G198" s="962"/>
      <c r="H198" s="589"/>
      <c r="I198" s="408"/>
      <c r="J198" s="418"/>
      <c r="K198" s="409"/>
      <c r="L198" s="409"/>
      <c r="M198" s="527"/>
      <c r="N198" s="408"/>
      <c r="O198" s="418"/>
      <c r="P198" s="409"/>
      <c r="Q198" s="409"/>
      <c r="R198" s="527"/>
      <c r="S198" s="408"/>
      <c r="T198" s="418"/>
      <c r="U198" s="409"/>
      <c r="V198" s="409"/>
      <c r="W198" s="527"/>
      <c r="X198" s="408"/>
      <c r="Y198" s="418"/>
      <c r="Z198" s="409"/>
      <c r="AA198" s="409"/>
      <c r="AB198" s="527"/>
      <c r="AC198" s="408"/>
      <c r="AD198" s="418"/>
      <c r="AE198" s="409"/>
      <c r="AF198" s="409"/>
      <c r="AG198" s="527"/>
      <c r="AH198" s="901"/>
      <c r="AI198" s="1065"/>
      <c r="AJ198" s="1068"/>
    </row>
    <row r="199" spans="2:36" hidden="1" outlineLevel="1" x14ac:dyDescent="0.2">
      <c r="B199" s="892">
        <v>12</v>
      </c>
      <c r="C199" s="907" t="s">
        <v>1558</v>
      </c>
      <c r="D199" s="895"/>
      <c r="E199" s="895" t="s">
        <v>185</v>
      </c>
      <c r="F199" s="896">
        <v>2</v>
      </c>
      <c r="G199" s="962"/>
      <c r="H199" s="589"/>
      <c r="I199" s="408"/>
      <c r="J199" s="418"/>
      <c r="K199" s="409"/>
      <c r="L199" s="409"/>
      <c r="M199" s="527"/>
      <c r="N199" s="408"/>
      <c r="O199" s="418"/>
      <c r="P199" s="409"/>
      <c r="Q199" s="409"/>
      <c r="R199" s="527"/>
      <c r="S199" s="408"/>
      <c r="T199" s="418"/>
      <c r="U199" s="409"/>
      <c r="V199" s="409"/>
      <c r="W199" s="527"/>
      <c r="X199" s="408"/>
      <c r="Y199" s="418"/>
      <c r="Z199" s="409"/>
      <c r="AA199" s="409"/>
      <c r="AB199" s="527"/>
      <c r="AC199" s="408"/>
      <c r="AD199" s="418"/>
      <c r="AE199" s="409"/>
      <c r="AF199" s="409"/>
      <c r="AG199" s="527"/>
      <c r="AH199" s="901"/>
      <c r="AI199" s="1086"/>
      <c r="AJ199" s="1087"/>
    </row>
    <row r="200" spans="2:36" ht="15" hidden="1" outlineLevel="1" thickBot="1" x14ac:dyDescent="0.25">
      <c r="B200" s="897">
        <v>13</v>
      </c>
      <c r="C200" s="1688" t="s">
        <v>1559</v>
      </c>
      <c r="D200" s="1674"/>
      <c r="E200" s="1674" t="s">
        <v>185</v>
      </c>
      <c r="F200" s="1675">
        <v>2</v>
      </c>
      <c r="G200" s="962"/>
      <c r="H200" s="589"/>
      <c r="I200" s="1370"/>
      <c r="J200" s="411"/>
      <c r="K200" s="410"/>
      <c r="L200" s="410"/>
      <c r="M200" s="528"/>
      <c r="N200" s="1370"/>
      <c r="O200" s="411"/>
      <c r="P200" s="410"/>
      <c r="Q200" s="410"/>
      <c r="R200" s="528"/>
      <c r="S200" s="1370"/>
      <c r="T200" s="411"/>
      <c r="U200" s="410"/>
      <c r="V200" s="410"/>
      <c r="W200" s="528"/>
      <c r="X200" s="1370"/>
      <c r="Y200" s="411"/>
      <c r="Z200" s="410"/>
      <c r="AA200" s="410"/>
      <c r="AB200" s="528"/>
      <c r="AC200" s="1370"/>
      <c r="AD200" s="411"/>
      <c r="AE200" s="410"/>
      <c r="AF200" s="410"/>
      <c r="AG200" s="528"/>
      <c r="AH200" s="901"/>
      <c r="AI200" s="1066"/>
      <c r="AJ200" s="1069"/>
    </row>
    <row r="201" spans="2:36" ht="15" hidden="1" outlineLevel="1" thickBot="1" x14ac:dyDescent="0.25">
      <c r="B201" s="1109"/>
      <c r="C201" s="1689"/>
      <c r="G201" s="962"/>
      <c r="H201" s="962"/>
      <c r="I201" s="589"/>
      <c r="J201" s="589"/>
      <c r="K201" s="589"/>
      <c r="L201" s="589"/>
      <c r="M201" s="589"/>
      <c r="N201" s="589"/>
      <c r="O201" s="589"/>
      <c r="P201" s="589"/>
      <c r="Q201" s="589"/>
      <c r="R201" s="589"/>
      <c r="S201" s="589"/>
      <c r="T201" s="589"/>
      <c r="U201" s="589"/>
      <c r="V201" s="589"/>
      <c r="W201" s="589"/>
      <c r="X201" s="589"/>
      <c r="Y201" s="589"/>
      <c r="Z201" s="589"/>
      <c r="AA201" s="589"/>
      <c r="AB201" s="589"/>
      <c r="AC201" s="589"/>
      <c r="AD201" s="589"/>
      <c r="AE201" s="589"/>
      <c r="AF201" s="589"/>
      <c r="AG201" s="589"/>
      <c r="AH201" s="901"/>
      <c r="AI201" s="1371"/>
      <c r="AJ201" s="1371"/>
    </row>
    <row r="202" spans="2:36" ht="15" hidden="1" outlineLevel="1" thickBot="1" x14ac:dyDescent="0.25">
      <c r="B202" s="890" t="s">
        <v>1388</v>
      </c>
      <c r="C202" s="891" t="s">
        <v>1582</v>
      </c>
      <c r="G202" s="962"/>
      <c r="H202" s="962"/>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625"/>
      <c r="AI202" s="1371"/>
      <c r="AJ202" s="1371"/>
    </row>
    <row r="203" spans="2:36" ht="15" hidden="1" outlineLevel="1" thickBot="1" x14ac:dyDescent="0.25">
      <c r="B203" s="892">
        <v>7</v>
      </c>
      <c r="C203" s="529" t="s">
        <v>1561</v>
      </c>
      <c r="D203" s="893"/>
      <c r="E203" s="893" t="s">
        <v>259</v>
      </c>
      <c r="F203" s="894" t="s">
        <v>501</v>
      </c>
      <c r="G203" s="1553"/>
      <c r="H203" s="680"/>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625"/>
      <c r="AI203" s="1371"/>
      <c r="AJ203" s="1371"/>
    </row>
    <row r="204" spans="2:36" hidden="1" outlineLevel="1" x14ac:dyDescent="0.2">
      <c r="B204" s="892">
        <v>8</v>
      </c>
      <c r="C204" s="907" t="s">
        <v>1554</v>
      </c>
      <c r="D204" s="895"/>
      <c r="E204" s="895" t="s">
        <v>185</v>
      </c>
      <c r="F204" s="896">
        <v>2</v>
      </c>
      <c r="G204" s="962"/>
      <c r="H204" s="1566"/>
      <c r="I204" s="1566"/>
      <c r="J204" s="1569"/>
      <c r="K204" s="1567"/>
      <c r="L204" s="1567"/>
      <c r="M204" s="1568"/>
      <c r="N204" s="1566"/>
      <c r="O204" s="1569"/>
      <c r="P204" s="1567"/>
      <c r="Q204" s="1567"/>
      <c r="R204" s="1568"/>
      <c r="S204" s="1566"/>
      <c r="T204" s="1569"/>
      <c r="U204" s="1567"/>
      <c r="V204" s="1567"/>
      <c r="W204" s="1568"/>
      <c r="X204" s="1566"/>
      <c r="Y204" s="1569"/>
      <c r="Z204" s="1567"/>
      <c r="AA204" s="1567"/>
      <c r="AB204" s="1568"/>
      <c r="AC204" s="1566"/>
      <c r="AD204" s="1569"/>
      <c r="AE204" s="1567"/>
      <c r="AF204" s="1567"/>
      <c r="AG204" s="1568"/>
      <c r="AH204" s="625"/>
      <c r="AI204" s="1089"/>
      <c r="AJ204" s="1090"/>
    </row>
    <row r="205" spans="2:36" ht="15" hidden="1" outlineLevel="1" thickBot="1" x14ac:dyDescent="0.25">
      <c r="B205" s="892">
        <v>9</v>
      </c>
      <c r="C205" s="907" t="s">
        <v>1555</v>
      </c>
      <c r="D205" s="895"/>
      <c r="E205" s="895" t="s">
        <v>185</v>
      </c>
      <c r="F205" s="896">
        <v>2</v>
      </c>
      <c r="G205" s="962"/>
      <c r="H205" s="1370"/>
      <c r="I205" s="408"/>
      <c r="J205" s="418"/>
      <c r="K205" s="409"/>
      <c r="L205" s="409"/>
      <c r="M205" s="527"/>
      <c r="N205" s="408"/>
      <c r="O205" s="418"/>
      <c r="P205" s="409"/>
      <c r="Q205" s="409"/>
      <c r="R205" s="527"/>
      <c r="S205" s="408"/>
      <c r="T205" s="418"/>
      <c r="U205" s="409"/>
      <c r="V205" s="409"/>
      <c r="W205" s="527"/>
      <c r="X205" s="408"/>
      <c r="Y205" s="418"/>
      <c r="Z205" s="409"/>
      <c r="AA205" s="409"/>
      <c r="AB205" s="527"/>
      <c r="AC205" s="408"/>
      <c r="AD205" s="418"/>
      <c r="AE205" s="409"/>
      <c r="AF205" s="409"/>
      <c r="AG205" s="527"/>
      <c r="AH205" s="901"/>
      <c r="AI205" s="1065"/>
      <c r="AJ205" s="1068"/>
    </row>
    <row r="206" spans="2:36" hidden="1" outlineLevel="1" x14ac:dyDescent="0.2">
      <c r="B206" s="892">
        <v>10</v>
      </c>
      <c r="C206" s="907" t="s">
        <v>1556</v>
      </c>
      <c r="D206" s="895"/>
      <c r="E206" s="895" t="s">
        <v>185</v>
      </c>
      <c r="F206" s="896">
        <v>2</v>
      </c>
      <c r="G206" s="962"/>
      <c r="H206" s="589"/>
      <c r="I206" s="408"/>
      <c r="J206" s="418"/>
      <c r="K206" s="409"/>
      <c r="L206" s="409"/>
      <c r="M206" s="527"/>
      <c r="N206" s="408"/>
      <c r="O206" s="418"/>
      <c r="P206" s="409"/>
      <c r="Q206" s="409"/>
      <c r="R206" s="527"/>
      <c r="S206" s="408"/>
      <c r="T206" s="418"/>
      <c r="U206" s="409"/>
      <c r="V206" s="409"/>
      <c r="W206" s="527"/>
      <c r="X206" s="408"/>
      <c r="Y206" s="418"/>
      <c r="Z206" s="409"/>
      <c r="AA206" s="409"/>
      <c r="AB206" s="527"/>
      <c r="AC206" s="408"/>
      <c r="AD206" s="418"/>
      <c r="AE206" s="409"/>
      <c r="AF206" s="409"/>
      <c r="AG206" s="527"/>
      <c r="AH206" s="901"/>
      <c r="AI206" s="1065"/>
      <c r="AJ206" s="1068"/>
    </row>
    <row r="207" spans="2:36" hidden="1" outlineLevel="1" x14ac:dyDescent="0.2">
      <c r="B207" s="892">
        <v>11</v>
      </c>
      <c r="C207" s="907" t="s">
        <v>1557</v>
      </c>
      <c r="D207" s="895"/>
      <c r="E207" s="895" t="s">
        <v>185</v>
      </c>
      <c r="F207" s="896">
        <v>2</v>
      </c>
      <c r="G207" s="962"/>
      <c r="H207" s="589"/>
      <c r="I207" s="408"/>
      <c r="J207" s="418"/>
      <c r="K207" s="409"/>
      <c r="L207" s="409"/>
      <c r="M207" s="527"/>
      <c r="N207" s="408"/>
      <c r="O207" s="418"/>
      <c r="P207" s="409"/>
      <c r="Q207" s="409"/>
      <c r="R207" s="527"/>
      <c r="S207" s="408"/>
      <c r="T207" s="418"/>
      <c r="U207" s="409"/>
      <c r="V207" s="409"/>
      <c r="W207" s="527"/>
      <c r="X207" s="408"/>
      <c r="Y207" s="418"/>
      <c r="Z207" s="409"/>
      <c r="AA207" s="409"/>
      <c r="AB207" s="527"/>
      <c r="AC207" s="408"/>
      <c r="AD207" s="418"/>
      <c r="AE207" s="409"/>
      <c r="AF207" s="409"/>
      <c r="AG207" s="527"/>
      <c r="AH207" s="901"/>
      <c r="AI207" s="1065"/>
      <c r="AJ207" s="1068"/>
    </row>
    <row r="208" spans="2:36" hidden="1" outlineLevel="1" x14ac:dyDescent="0.2">
      <c r="B208" s="892">
        <v>12</v>
      </c>
      <c r="C208" s="907" t="s">
        <v>1558</v>
      </c>
      <c r="D208" s="895"/>
      <c r="E208" s="895" t="s">
        <v>185</v>
      </c>
      <c r="F208" s="896">
        <v>2</v>
      </c>
      <c r="G208" s="962"/>
      <c r="H208" s="589"/>
      <c r="I208" s="408"/>
      <c r="J208" s="418"/>
      <c r="K208" s="409"/>
      <c r="L208" s="409"/>
      <c r="M208" s="527"/>
      <c r="N208" s="408"/>
      <c r="O208" s="418"/>
      <c r="P208" s="409"/>
      <c r="Q208" s="409"/>
      <c r="R208" s="527"/>
      <c r="S208" s="408"/>
      <c r="T208" s="418"/>
      <c r="U208" s="409"/>
      <c r="V208" s="409"/>
      <c r="W208" s="527"/>
      <c r="X208" s="408"/>
      <c r="Y208" s="418"/>
      <c r="Z208" s="409"/>
      <c r="AA208" s="409"/>
      <c r="AB208" s="527"/>
      <c r="AC208" s="408"/>
      <c r="AD208" s="418"/>
      <c r="AE208" s="409"/>
      <c r="AF208" s="409"/>
      <c r="AG208" s="527"/>
      <c r="AH208" s="901"/>
      <c r="AI208" s="1086"/>
      <c r="AJ208" s="1087"/>
    </row>
    <row r="209" spans="2:36" ht="15" hidden="1" outlineLevel="1" thickBot="1" x14ac:dyDescent="0.25">
      <c r="B209" s="897">
        <v>13</v>
      </c>
      <c r="C209" s="1688" t="s">
        <v>1559</v>
      </c>
      <c r="D209" s="1674"/>
      <c r="E209" s="1674" t="s">
        <v>185</v>
      </c>
      <c r="F209" s="1675">
        <v>2</v>
      </c>
      <c r="G209" s="962"/>
      <c r="H209" s="589"/>
      <c r="I209" s="1370"/>
      <c r="J209" s="411"/>
      <c r="K209" s="410"/>
      <c r="L209" s="410"/>
      <c r="M209" s="528"/>
      <c r="N209" s="1370"/>
      <c r="O209" s="411"/>
      <c r="P209" s="410"/>
      <c r="Q209" s="410"/>
      <c r="R209" s="528"/>
      <c r="S209" s="1370"/>
      <c r="T209" s="411"/>
      <c r="U209" s="410"/>
      <c r="V209" s="410"/>
      <c r="W209" s="528"/>
      <c r="X209" s="1370"/>
      <c r="Y209" s="411"/>
      <c r="Z209" s="410"/>
      <c r="AA209" s="410"/>
      <c r="AB209" s="528"/>
      <c r="AC209" s="1370"/>
      <c r="AD209" s="411"/>
      <c r="AE209" s="410"/>
      <c r="AF209" s="410"/>
      <c r="AG209" s="528"/>
      <c r="AH209" s="901"/>
      <c r="AI209" s="1066"/>
      <c r="AJ209" s="1069"/>
    </row>
    <row r="210" spans="2:36" collapsed="1" x14ac:dyDescent="0.2">
      <c r="B210" s="1109"/>
      <c r="C210" s="1689"/>
      <c r="G210" s="962"/>
      <c r="H210" s="962"/>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901"/>
      <c r="AI210" s="1371"/>
      <c r="AJ210" s="1371"/>
    </row>
    <row r="211" spans="2:36" ht="15" hidden="1" outlineLevel="1" thickBot="1" x14ac:dyDescent="0.25">
      <c r="B211" s="890" t="s">
        <v>1389</v>
      </c>
      <c r="C211" s="891" t="s">
        <v>1583</v>
      </c>
      <c r="G211" s="962"/>
      <c r="H211" s="962"/>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625"/>
      <c r="AI211" s="1371"/>
      <c r="AJ211" s="1371"/>
    </row>
    <row r="212" spans="2:36" ht="15" hidden="1" outlineLevel="1" thickBot="1" x14ac:dyDescent="0.25">
      <c r="B212" s="892">
        <v>7</v>
      </c>
      <c r="C212" s="529" t="s">
        <v>1561</v>
      </c>
      <c r="D212" s="893"/>
      <c r="E212" s="893" t="s">
        <v>259</v>
      </c>
      <c r="F212" s="894" t="s">
        <v>501</v>
      </c>
      <c r="G212" s="1553"/>
      <c r="H212" s="680"/>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625"/>
      <c r="AI212" s="1371"/>
      <c r="AJ212" s="1371"/>
    </row>
    <row r="213" spans="2:36" hidden="1" outlineLevel="1" x14ac:dyDescent="0.2">
      <c r="B213" s="892">
        <v>8</v>
      </c>
      <c r="C213" s="907" t="s">
        <v>1554</v>
      </c>
      <c r="D213" s="895"/>
      <c r="E213" s="895" t="s">
        <v>185</v>
      </c>
      <c r="F213" s="896">
        <v>2</v>
      </c>
      <c r="G213" s="962"/>
      <c r="H213" s="1566"/>
      <c r="I213" s="1566"/>
      <c r="J213" s="1569"/>
      <c r="K213" s="1567"/>
      <c r="L213" s="1567"/>
      <c r="M213" s="1568"/>
      <c r="N213" s="1566"/>
      <c r="O213" s="1569"/>
      <c r="P213" s="1567"/>
      <c r="Q213" s="1567"/>
      <c r="R213" s="1568"/>
      <c r="S213" s="1566"/>
      <c r="T213" s="1569"/>
      <c r="U213" s="1567"/>
      <c r="V213" s="1567"/>
      <c r="W213" s="1568"/>
      <c r="X213" s="1566"/>
      <c r="Y213" s="1569"/>
      <c r="Z213" s="1567"/>
      <c r="AA213" s="1567"/>
      <c r="AB213" s="1568"/>
      <c r="AC213" s="1566"/>
      <c r="AD213" s="1569"/>
      <c r="AE213" s="1567"/>
      <c r="AF213" s="1567"/>
      <c r="AG213" s="1568"/>
      <c r="AH213" s="625"/>
      <c r="AI213" s="1089"/>
      <c r="AJ213" s="1090"/>
    </row>
    <row r="214" spans="2:36" ht="15" hidden="1" outlineLevel="1" thickBot="1" x14ac:dyDescent="0.25">
      <c r="B214" s="892">
        <v>9</v>
      </c>
      <c r="C214" s="907" t="s">
        <v>1555</v>
      </c>
      <c r="D214" s="895"/>
      <c r="E214" s="895" t="s">
        <v>185</v>
      </c>
      <c r="F214" s="896">
        <v>2</v>
      </c>
      <c r="G214" s="962"/>
      <c r="H214" s="1370"/>
      <c r="I214" s="408"/>
      <c r="J214" s="418"/>
      <c r="K214" s="409"/>
      <c r="L214" s="409"/>
      <c r="M214" s="527"/>
      <c r="N214" s="408"/>
      <c r="O214" s="418"/>
      <c r="P214" s="409"/>
      <c r="Q214" s="409"/>
      <c r="R214" s="527"/>
      <c r="S214" s="408"/>
      <c r="T214" s="418"/>
      <c r="U214" s="409"/>
      <c r="V214" s="409"/>
      <c r="W214" s="527"/>
      <c r="X214" s="408"/>
      <c r="Y214" s="418"/>
      <c r="Z214" s="409"/>
      <c r="AA214" s="409"/>
      <c r="AB214" s="527"/>
      <c r="AC214" s="408"/>
      <c r="AD214" s="418"/>
      <c r="AE214" s="409"/>
      <c r="AF214" s="409"/>
      <c r="AG214" s="527"/>
      <c r="AH214" s="901"/>
      <c r="AI214" s="1065"/>
      <c r="AJ214" s="1068"/>
    </row>
    <row r="215" spans="2:36" hidden="1" outlineLevel="1" x14ac:dyDescent="0.2">
      <c r="B215" s="892">
        <v>10</v>
      </c>
      <c r="C215" s="907" t="s">
        <v>1556</v>
      </c>
      <c r="D215" s="895"/>
      <c r="E215" s="895" t="s">
        <v>185</v>
      </c>
      <c r="F215" s="896">
        <v>2</v>
      </c>
      <c r="G215" s="962"/>
      <c r="H215" s="589"/>
      <c r="I215" s="408"/>
      <c r="J215" s="418"/>
      <c r="K215" s="409"/>
      <c r="L215" s="409"/>
      <c r="M215" s="527"/>
      <c r="N215" s="408"/>
      <c r="O215" s="418"/>
      <c r="P215" s="409"/>
      <c r="Q215" s="409"/>
      <c r="R215" s="527"/>
      <c r="S215" s="408"/>
      <c r="T215" s="418"/>
      <c r="U215" s="409"/>
      <c r="V215" s="409"/>
      <c r="W215" s="527"/>
      <c r="X215" s="408"/>
      <c r="Y215" s="418"/>
      <c r="Z215" s="409"/>
      <c r="AA215" s="409"/>
      <c r="AB215" s="527"/>
      <c r="AC215" s="408"/>
      <c r="AD215" s="418"/>
      <c r="AE215" s="409"/>
      <c r="AF215" s="409"/>
      <c r="AG215" s="527"/>
      <c r="AH215" s="901"/>
      <c r="AI215" s="1065"/>
      <c r="AJ215" s="1068"/>
    </row>
    <row r="216" spans="2:36" hidden="1" outlineLevel="1" x14ac:dyDescent="0.2">
      <c r="B216" s="892">
        <v>11</v>
      </c>
      <c r="C216" s="907" t="s">
        <v>1557</v>
      </c>
      <c r="D216" s="895"/>
      <c r="E216" s="895" t="s">
        <v>185</v>
      </c>
      <c r="F216" s="896">
        <v>2</v>
      </c>
      <c r="G216" s="962"/>
      <c r="H216" s="589"/>
      <c r="I216" s="408"/>
      <c r="J216" s="418"/>
      <c r="K216" s="409"/>
      <c r="L216" s="409"/>
      <c r="M216" s="527"/>
      <c r="N216" s="408"/>
      <c r="O216" s="418"/>
      <c r="P216" s="409"/>
      <c r="Q216" s="409"/>
      <c r="R216" s="527"/>
      <c r="S216" s="408"/>
      <c r="T216" s="418"/>
      <c r="U216" s="409"/>
      <c r="V216" s="409"/>
      <c r="W216" s="527"/>
      <c r="X216" s="408"/>
      <c r="Y216" s="418"/>
      <c r="Z216" s="409"/>
      <c r="AA216" s="409"/>
      <c r="AB216" s="527"/>
      <c r="AC216" s="408"/>
      <c r="AD216" s="418"/>
      <c r="AE216" s="409"/>
      <c r="AF216" s="409"/>
      <c r="AG216" s="527"/>
      <c r="AH216" s="901"/>
      <c r="AI216" s="1065"/>
      <c r="AJ216" s="1068"/>
    </row>
    <row r="217" spans="2:36" hidden="1" outlineLevel="1" x14ac:dyDescent="0.2">
      <c r="B217" s="892">
        <v>12</v>
      </c>
      <c r="C217" s="907" t="s">
        <v>1558</v>
      </c>
      <c r="D217" s="895"/>
      <c r="E217" s="895" t="s">
        <v>185</v>
      </c>
      <c r="F217" s="896">
        <v>2</v>
      </c>
      <c r="G217" s="962"/>
      <c r="H217" s="589"/>
      <c r="I217" s="408"/>
      <c r="J217" s="418"/>
      <c r="K217" s="409"/>
      <c r="L217" s="409"/>
      <c r="M217" s="527"/>
      <c r="N217" s="408"/>
      <c r="O217" s="418"/>
      <c r="P217" s="409"/>
      <c r="Q217" s="409"/>
      <c r="R217" s="527"/>
      <c r="S217" s="408"/>
      <c r="T217" s="418"/>
      <c r="U217" s="409"/>
      <c r="V217" s="409"/>
      <c r="W217" s="527"/>
      <c r="X217" s="408"/>
      <c r="Y217" s="418"/>
      <c r="Z217" s="409"/>
      <c r="AA217" s="409"/>
      <c r="AB217" s="527"/>
      <c r="AC217" s="408"/>
      <c r="AD217" s="418"/>
      <c r="AE217" s="409"/>
      <c r="AF217" s="409"/>
      <c r="AG217" s="527"/>
      <c r="AH217" s="901"/>
      <c r="AI217" s="1086"/>
      <c r="AJ217" s="1087"/>
    </row>
    <row r="218" spans="2:36" ht="15" hidden="1" outlineLevel="1" thickBot="1" x14ac:dyDescent="0.25">
      <c r="B218" s="897">
        <v>13</v>
      </c>
      <c r="C218" s="1688" t="s">
        <v>1559</v>
      </c>
      <c r="D218" s="1674"/>
      <c r="E218" s="1674" t="s">
        <v>185</v>
      </c>
      <c r="F218" s="1675">
        <v>2</v>
      </c>
      <c r="G218" s="962"/>
      <c r="H218" s="589"/>
      <c r="I218" s="1370"/>
      <c r="J218" s="411"/>
      <c r="K218" s="410"/>
      <c r="L218" s="410"/>
      <c r="M218" s="528"/>
      <c r="N218" s="1370"/>
      <c r="O218" s="411"/>
      <c r="P218" s="410"/>
      <c r="Q218" s="410"/>
      <c r="R218" s="528"/>
      <c r="S218" s="1370"/>
      <c r="T218" s="411"/>
      <c r="U218" s="410"/>
      <c r="V218" s="410"/>
      <c r="W218" s="528"/>
      <c r="X218" s="1370"/>
      <c r="Y218" s="411"/>
      <c r="Z218" s="410"/>
      <c r="AA218" s="410"/>
      <c r="AB218" s="528"/>
      <c r="AC218" s="1370"/>
      <c r="AD218" s="411"/>
      <c r="AE218" s="410"/>
      <c r="AF218" s="410"/>
      <c r="AG218" s="528"/>
      <c r="AH218" s="901"/>
      <c r="AI218" s="1066"/>
      <c r="AJ218" s="1069"/>
    </row>
    <row r="219" spans="2:36" ht="15" hidden="1" outlineLevel="1" thickBot="1" x14ac:dyDescent="0.25">
      <c r="B219" s="1109"/>
      <c r="C219" s="1689"/>
      <c r="G219" s="962"/>
      <c r="H219" s="962"/>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901"/>
      <c r="AI219" s="1371"/>
      <c r="AJ219" s="1371"/>
    </row>
    <row r="220" spans="2:36" ht="15" hidden="1" outlineLevel="1" thickBot="1" x14ac:dyDescent="0.25">
      <c r="B220" s="890" t="s">
        <v>1390</v>
      </c>
      <c r="C220" s="891" t="s">
        <v>1584</v>
      </c>
      <c r="G220" s="962"/>
      <c r="H220" s="962"/>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625"/>
      <c r="AI220" s="1371"/>
      <c r="AJ220" s="1371"/>
    </row>
    <row r="221" spans="2:36" ht="15" hidden="1" outlineLevel="1" thickBot="1" x14ac:dyDescent="0.25">
      <c r="B221" s="892">
        <v>7</v>
      </c>
      <c r="C221" s="529" t="s">
        <v>1561</v>
      </c>
      <c r="D221" s="893"/>
      <c r="E221" s="893" t="s">
        <v>259</v>
      </c>
      <c r="F221" s="894" t="s">
        <v>501</v>
      </c>
      <c r="G221" s="1553"/>
      <c r="H221" s="680"/>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625"/>
      <c r="AI221" s="1371"/>
      <c r="AJ221" s="1371"/>
    </row>
    <row r="222" spans="2:36" hidden="1" outlineLevel="1" x14ac:dyDescent="0.2">
      <c r="B222" s="892">
        <v>8</v>
      </c>
      <c r="C222" s="907" t="s">
        <v>1554</v>
      </c>
      <c r="D222" s="895"/>
      <c r="E222" s="895" t="s">
        <v>185</v>
      </c>
      <c r="F222" s="896">
        <v>2</v>
      </c>
      <c r="G222" s="962"/>
      <c r="H222" s="1566"/>
      <c r="I222" s="1566"/>
      <c r="J222" s="1569"/>
      <c r="K222" s="1567"/>
      <c r="L222" s="1567"/>
      <c r="M222" s="1568"/>
      <c r="N222" s="1566"/>
      <c r="O222" s="1569"/>
      <c r="P222" s="1567"/>
      <c r="Q222" s="1567"/>
      <c r="R222" s="1568"/>
      <c r="S222" s="1566"/>
      <c r="T222" s="1569"/>
      <c r="U222" s="1567"/>
      <c r="V222" s="1567"/>
      <c r="W222" s="1568"/>
      <c r="X222" s="1566"/>
      <c r="Y222" s="1569"/>
      <c r="Z222" s="1567"/>
      <c r="AA222" s="1567"/>
      <c r="AB222" s="1568"/>
      <c r="AC222" s="1566"/>
      <c r="AD222" s="1569"/>
      <c r="AE222" s="1567"/>
      <c r="AF222" s="1567"/>
      <c r="AG222" s="1568"/>
      <c r="AH222" s="625"/>
      <c r="AI222" s="1089"/>
      <c r="AJ222" s="1090"/>
    </row>
    <row r="223" spans="2:36" ht="15" hidden="1" outlineLevel="1" thickBot="1" x14ac:dyDescent="0.25">
      <c r="B223" s="892">
        <v>9</v>
      </c>
      <c r="C223" s="907" t="s">
        <v>1555</v>
      </c>
      <c r="D223" s="895"/>
      <c r="E223" s="895" t="s">
        <v>185</v>
      </c>
      <c r="F223" s="896">
        <v>2</v>
      </c>
      <c r="G223" s="962"/>
      <c r="H223" s="1370"/>
      <c r="I223" s="408"/>
      <c r="J223" s="418"/>
      <c r="K223" s="409"/>
      <c r="L223" s="409"/>
      <c r="M223" s="527"/>
      <c r="N223" s="408"/>
      <c r="O223" s="418"/>
      <c r="P223" s="409"/>
      <c r="Q223" s="409"/>
      <c r="R223" s="527"/>
      <c r="S223" s="408"/>
      <c r="T223" s="418"/>
      <c r="U223" s="409"/>
      <c r="V223" s="409"/>
      <c r="W223" s="527"/>
      <c r="X223" s="408"/>
      <c r="Y223" s="418"/>
      <c r="Z223" s="409"/>
      <c r="AA223" s="409"/>
      <c r="AB223" s="527"/>
      <c r="AC223" s="408"/>
      <c r="AD223" s="418"/>
      <c r="AE223" s="409"/>
      <c r="AF223" s="409"/>
      <c r="AG223" s="527"/>
      <c r="AH223" s="901"/>
      <c r="AI223" s="1065"/>
      <c r="AJ223" s="1068"/>
    </row>
    <row r="224" spans="2:36" hidden="1" outlineLevel="1" x14ac:dyDescent="0.2">
      <c r="B224" s="892">
        <v>10</v>
      </c>
      <c r="C224" s="907" t="s">
        <v>1556</v>
      </c>
      <c r="D224" s="895"/>
      <c r="E224" s="895" t="s">
        <v>185</v>
      </c>
      <c r="F224" s="896">
        <v>2</v>
      </c>
      <c r="G224" s="962"/>
      <c r="H224" s="589"/>
      <c r="I224" s="408"/>
      <c r="J224" s="418"/>
      <c r="K224" s="409"/>
      <c r="L224" s="409"/>
      <c r="M224" s="527"/>
      <c r="N224" s="408"/>
      <c r="O224" s="418"/>
      <c r="P224" s="409"/>
      <c r="Q224" s="409"/>
      <c r="R224" s="527"/>
      <c r="S224" s="408"/>
      <c r="T224" s="418"/>
      <c r="U224" s="409"/>
      <c r="V224" s="409"/>
      <c r="W224" s="527"/>
      <c r="X224" s="408"/>
      <c r="Y224" s="418"/>
      <c r="Z224" s="409"/>
      <c r="AA224" s="409"/>
      <c r="AB224" s="527"/>
      <c r="AC224" s="408"/>
      <c r="AD224" s="418"/>
      <c r="AE224" s="409"/>
      <c r="AF224" s="409"/>
      <c r="AG224" s="527"/>
      <c r="AH224" s="901"/>
      <c r="AI224" s="1065"/>
      <c r="AJ224" s="1068"/>
    </row>
    <row r="225" spans="2:36" hidden="1" outlineLevel="1" x14ac:dyDescent="0.2">
      <c r="B225" s="892">
        <v>11</v>
      </c>
      <c r="C225" s="907" t="s">
        <v>1557</v>
      </c>
      <c r="D225" s="895"/>
      <c r="E225" s="895" t="s">
        <v>185</v>
      </c>
      <c r="F225" s="896">
        <v>2</v>
      </c>
      <c r="G225" s="962"/>
      <c r="H225" s="589"/>
      <c r="I225" s="408"/>
      <c r="J225" s="418"/>
      <c r="K225" s="409"/>
      <c r="L225" s="409"/>
      <c r="M225" s="527"/>
      <c r="N225" s="408"/>
      <c r="O225" s="418"/>
      <c r="P225" s="409"/>
      <c r="Q225" s="409"/>
      <c r="R225" s="527"/>
      <c r="S225" s="408"/>
      <c r="T225" s="418"/>
      <c r="U225" s="409"/>
      <c r="V225" s="409"/>
      <c r="W225" s="527"/>
      <c r="X225" s="408"/>
      <c r="Y225" s="418"/>
      <c r="Z225" s="409"/>
      <c r="AA225" s="409"/>
      <c r="AB225" s="527"/>
      <c r="AC225" s="408"/>
      <c r="AD225" s="418"/>
      <c r="AE225" s="409"/>
      <c r="AF225" s="409"/>
      <c r="AG225" s="527"/>
      <c r="AH225" s="901"/>
      <c r="AI225" s="1065"/>
      <c r="AJ225" s="1068"/>
    </row>
    <row r="226" spans="2:36" hidden="1" outlineLevel="1" x14ac:dyDescent="0.2">
      <c r="B226" s="892">
        <v>12</v>
      </c>
      <c r="C226" s="907" t="s">
        <v>1558</v>
      </c>
      <c r="D226" s="895"/>
      <c r="E226" s="895" t="s">
        <v>185</v>
      </c>
      <c r="F226" s="896">
        <v>2</v>
      </c>
      <c r="G226" s="962"/>
      <c r="H226" s="589"/>
      <c r="I226" s="408"/>
      <c r="J226" s="418"/>
      <c r="K226" s="409"/>
      <c r="L226" s="409"/>
      <c r="M226" s="527"/>
      <c r="N226" s="408"/>
      <c r="O226" s="418"/>
      <c r="P226" s="409"/>
      <c r="Q226" s="409"/>
      <c r="R226" s="527"/>
      <c r="S226" s="408"/>
      <c r="T226" s="418"/>
      <c r="U226" s="409"/>
      <c r="V226" s="409"/>
      <c r="W226" s="527"/>
      <c r="X226" s="408"/>
      <c r="Y226" s="418"/>
      <c r="Z226" s="409"/>
      <c r="AA226" s="409"/>
      <c r="AB226" s="527"/>
      <c r="AC226" s="408"/>
      <c r="AD226" s="418"/>
      <c r="AE226" s="409"/>
      <c r="AF226" s="409"/>
      <c r="AG226" s="527"/>
      <c r="AH226" s="901"/>
      <c r="AI226" s="1086"/>
      <c r="AJ226" s="1087"/>
    </row>
    <row r="227" spans="2:36" ht="15" hidden="1" outlineLevel="1" thickBot="1" x14ac:dyDescent="0.25">
      <c r="B227" s="897">
        <v>13</v>
      </c>
      <c r="C227" s="1688" t="s">
        <v>1559</v>
      </c>
      <c r="D227" s="1674"/>
      <c r="E227" s="1674" t="s">
        <v>185</v>
      </c>
      <c r="F227" s="1675">
        <v>2</v>
      </c>
      <c r="G227" s="962"/>
      <c r="H227" s="589"/>
      <c r="I227" s="1370"/>
      <c r="J227" s="411"/>
      <c r="K227" s="410"/>
      <c r="L227" s="410"/>
      <c r="M227" s="528"/>
      <c r="N227" s="1370"/>
      <c r="O227" s="411"/>
      <c r="P227" s="410"/>
      <c r="Q227" s="410"/>
      <c r="R227" s="528"/>
      <c r="S227" s="1370"/>
      <c r="T227" s="411"/>
      <c r="U227" s="410"/>
      <c r="V227" s="410"/>
      <c r="W227" s="528"/>
      <c r="X227" s="1370"/>
      <c r="Y227" s="411"/>
      <c r="Z227" s="410"/>
      <c r="AA227" s="410"/>
      <c r="AB227" s="528"/>
      <c r="AC227" s="1370"/>
      <c r="AD227" s="411"/>
      <c r="AE227" s="410"/>
      <c r="AF227" s="410"/>
      <c r="AG227" s="528"/>
      <c r="AH227" s="901"/>
      <c r="AI227" s="1066"/>
      <c r="AJ227" s="1069"/>
    </row>
    <row r="228" spans="2:36" collapsed="1" x14ac:dyDescent="0.2">
      <c r="B228" s="1109"/>
      <c r="C228" s="16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901"/>
      <c r="AI228" s="1371"/>
      <c r="AJ228" s="1371"/>
    </row>
    <row r="229" spans="2:36" ht="15" x14ac:dyDescent="0.2">
      <c r="B229" s="1431" t="s">
        <v>23</v>
      </c>
      <c r="C229" s="1423"/>
      <c r="D229" s="216"/>
      <c r="E229" s="217"/>
      <c r="F229" s="218"/>
      <c r="G229" s="218"/>
      <c r="H229" s="218"/>
      <c r="I229" s="322"/>
      <c r="J229" s="322"/>
      <c r="K229" s="322"/>
      <c r="L229" s="322"/>
      <c r="M229" s="901"/>
      <c r="N229" s="901"/>
      <c r="O229" s="901"/>
      <c r="P229" s="901"/>
      <c r="Q229" s="901"/>
      <c r="R229" s="901"/>
      <c r="S229" s="901"/>
      <c r="T229" s="901"/>
      <c r="U229" s="901"/>
      <c r="V229" s="901"/>
      <c r="W229" s="901"/>
      <c r="X229" s="901"/>
      <c r="Y229" s="901"/>
      <c r="Z229" s="901"/>
      <c r="AA229" s="901"/>
      <c r="AB229" s="901"/>
      <c r="AC229" s="901"/>
      <c r="AD229" s="901"/>
      <c r="AE229" s="901"/>
      <c r="AF229" s="901"/>
      <c r="AG229" s="901"/>
      <c r="AH229" s="901"/>
      <c r="AI229" s="901"/>
    </row>
    <row r="230" spans="2:36" x14ac:dyDescent="0.2">
      <c r="B230" s="1433"/>
      <c r="C230" s="1434" t="s">
        <v>24</v>
      </c>
      <c r="D230" s="216"/>
      <c r="E230" s="217"/>
      <c r="F230" s="218"/>
      <c r="G230" s="218"/>
      <c r="H230" s="218"/>
      <c r="I230" s="322"/>
      <c r="J230" s="322"/>
      <c r="K230" s="322"/>
      <c r="L230" s="322"/>
      <c r="M230" s="678"/>
      <c r="N230" s="678"/>
      <c r="O230" s="678"/>
      <c r="P230" s="678"/>
      <c r="Q230" s="678"/>
      <c r="R230" s="678"/>
      <c r="S230" s="678"/>
      <c r="T230" s="678"/>
      <c r="U230" s="678"/>
      <c r="V230" s="678"/>
      <c r="W230" s="678"/>
      <c r="X230" s="678"/>
      <c r="Y230" s="678"/>
      <c r="Z230" s="678"/>
      <c r="AA230" s="678"/>
      <c r="AB230" s="678"/>
      <c r="AC230" s="678"/>
      <c r="AD230" s="678"/>
      <c r="AE230" s="678"/>
      <c r="AF230" s="678"/>
      <c r="AG230" s="678"/>
      <c r="AH230" s="678"/>
      <c r="AI230" s="678"/>
    </row>
    <row r="231" spans="2:36" x14ac:dyDescent="0.2">
      <c r="B231" s="1435"/>
      <c r="C231" s="1434" t="s">
        <v>25</v>
      </c>
      <c r="D231" s="219"/>
      <c r="E231" s="220"/>
      <c r="F231" s="220"/>
      <c r="G231" s="220"/>
      <c r="H231" s="220"/>
      <c r="I231" s="323"/>
      <c r="J231" s="323"/>
      <c r="K231" s="323"/>
      <c r="L231" s="323"/>
      <c r="M231" s="901"/>
      <c r="N231" s="901"/>
      <c r="O231" s="901"/>
      <c r="P231" s="901"/>
      <c r="Q231" s="901"/>
      <c r="R231" s="901"/>
      <c r="S231" s="901"/>
      <c r="T231" s="901"/>
      <c r="U231" s="901"/>
      <c r="V231" s="901"/>
      <c r="W231" s="901"/>
      <c r="X231" s="901"/>
      <c r="Y231" s="901"/>
      <c r="Z231" s="901"/>
      <c r="AA231" s="901"/>
      <c r="AB231" s="901"/>
      <c r="AC231" s="901"/>
      <c r="AD231" s="901"/>
      <c r="AE231" s="901"/>
      <c r="AF231" s="901"/>
      <c r="AG231" s="901"/>
      <c r="AH231" s="901"/>
      <c r="AI231" s="901"/>
    </row>
    <row r="232" spans="2:36" x14ac:dyDescent="0.2">
      <c r="B232" s="1436"/>
      <c r="C232" s="1434" t="s">
        <v>26</v>
      </c>
      <c r="D232" s="221"/>
      <c r="E232" s="220"/>
      <c r="F232" s="220"/>
      <c r="G232" s="220"/>
      <c r="H232" s="220"/>
      <c r="I232" s="323"/>
      <c r="J232" s="323"/>
      <c r="K232" s="323"/>
      <c r="L232" s="323"/>
      <c r="M232" s="901"/>
      <c r="N232" s="901"/>
      <c r="O232" s="901"/>
      <c r="P232" s="901"/>
      <c r="Q232" s="901"/>
      <c r="R232" s="901"/>
      <c r="S232" s="901"/>
      <c r="T232" s="901"/>
      <c r="U232" s="901"/>
      <c r="V232" s="901"/>
      <c r="W232" s="901"/>
      <c r="X232" s="901"/>
      <c r="Y232" s="901"/>
      <c r="Z232" s="901"/>
      <c r="AA232" s="901"/>
      <c r="AB232" s="901"/>
      <c r="AC232" s="901"/>
      <c r="AD232" s="901"/>
      <c r="AE232" s="901"/>
      <c r="AF232" s="901"/>
      <c r="AG232" s="901"/>
      <c r="AH232" s="901"/>
      <c r="AI232" s="901"/>
    </row>
    <row r="233" spans="2:36" x14ac:dyDescent="0.2">
      <c r="B233" s="1437"/>
      <c r="C233" s="1434" t="s">
        <v>27</v>
      </c>
      <c r="D233" s="219"/>
      <c r="E233" s="220"/>
      <c r="F233" s="220"/>
      <c r="G233" s="220"/>
      <c r="H233" s="220"/>
      <c r="I233" s="323"/>
      <c r="J233" s="323"/>
      <c r="K233" s="323"/>
      <c r="L233" s="323"/>
      <c r="M233" s="901"/>
      <c r="N233" s="901"/>
      <c r="O233" s="901"/>
      <c r="P233" s="901"/>
      <c r="Q233" s="901"/>
      <c r="R233" s="901"/>
      <c r="S233" s="901"/>
      <c r="T233" s="901"/>
      <c r="U233" s="901"/>
      <c r="V233" s="901"/>
      <c r="W233" s="901"/>
      <c r="X233" s="901"/>
      <c r="Y233" s="901"/>
      <c r="Z233" s="901"/>
      <c r="AA233" s="901"/>
      <c r="AB233" s="901"/>
      <c r="AC233" s="901"/>
      <c r="AD233" s="901"/>
      <c r="AE233" s="901"/>
      <c r="AF233" s="901"/>
      <c r="AG233" s="901"/>
      <c r="AH233" s="901"/>
      <c r="AI233" s="901"/>
    </row>
    <row r="234" spans="2:36" ht="15" thickBot="1" x14ac:dyDescent="0.25">
      <c r="B234" s="326"/>
      <c r="C234" s="325"/>
      <c r="D234" s="325"/>
      <c r="E234" s="326"/>
      <c r="F234" s="326"/>
      <c r="G234" s="326"/>
      <c r="H234" s="326"/>
      <c r="I234" s="326"/>
      <c r="J234" s="326"/>
      <c r="K234" s="326"/>
      <c r="L234" s="326"/>
      <c r="M234" s="901"/>
      <c r="N234" s="901"/>
      <c r="O234" s="901"/>
      <c r="P234" s="901"/>
      <c r="Q234" s="901"/>
      <c r="R234" s="901"/>
      <c r="S234" s="901"/>
      <c r="T234" s="901"/>
      <c r="U234" s="901"/>
      <c r="V234" s="901"/>
      <c r="W234" s="901"/>
      <c r="X234" s="901"/>
      <c r="Y234" s="901"/>
      <c r="Z234" s="901"/>
      <c r="AA234" s="901"/>
      <c r="AB234" s="901"/>
      <c r="AC234" s="901"/>
      <c r="AD234" s="901"/>
      <c r="AE234" s="901"/>
      <c r="AF234" s="901"/>
      <c r="AG234" s="901"/>
      <c r="AH234" s="901"/>
      <c r="AI234" s="901"/>
    </row>
    <row r="235" spans="2:36" ht="16.5" thickBot="1" x14ac:dyDescent="0.25">
      <c r="B235" s="1815" t="s">
        <v>524</v>
      </c>
      <c r="C235" s="1816"/>
      <c r="D235" s="1816"/>
      <c r="E235" s="1816"/>
      <c r="F235" s="1816"/>
      <c r="G235" s="1816"/>
      <c r="H235" s="1816"/>
      <c r="I235" s="1816"/>
      <c r="J235" s="1816"/>
      <c r="K235" s="1816"/>
      <c r="L235" s="1816"/>
      <c r="M235" s="1817"/>
      <c r="N235" s="901"/>
      <c r="O235" s="901"/>
      <c r="P235" s="901"/>
      <c r="Q235" s="901"/>
      <c r="R235" s="901"/>
      <c r="S235" s="901"/>
      <c r="T235" s="901"/>
      <c r="U235" s="901"/>
      <c r="V235" s="901"/>
      <c r="W235" s="901"/>
      <c r="X235" s="901"/>
      <c r="Y235" s="901"/>
      <c r="Z235" s="901"/>
      <c r="AA235" s="901"/>
      <c r="AB235" s="901"/>
      <c r="AC235" s="901"/>
      <c r="AD235" s="901"/>
      <c r="AE235" s="901"/>
      <c r="AF235" s="901"/>
      <c r="AG235" s="901"/>
      <c r="AH235" s="901"/>
      <c r="AI235" s="901"/>
    </row>
    <row r="236" spans="2:36" ht="15" thickBot="1" x14ac:dyDescent="0.25">
      <c r="B236" s="45"/>
      <c r="C236" s="46"/>
      <c r="D236" s="46"/>
      <c r="E236" s="45"/>
      <c r="F236" s="45"/>
      <c r="G236" s="45"/>
      <c r="H236" s="45"/>
      <c r="I236" s="326"/>
      <c r="J236" s="326"/>
      <c r="K236" s="326"/>
      <c r="L236" s="326"/>
      <c r="M236" s="901"/>
      <c r="N236" s="901"/>
      <c r="O236" s="901"/>
      <c r="P236" s="901"/>
      <c r="Q236" s="901"/>
      <c r="R236" s="901"/>
      <c r="S236" s="901"/>
      <c r="T236" s="901"/>
      <c r="U236" s="901"/>
      <c r="V236" s="901"/>
      <c r="W236" s="901"/>
      <c r="X236" s="901"/>
      <c r="Y236" s="901"/>
      <c r="Z236" s="901"/>
      <c r="AA236" s="901"/>
      <c r="AB236" s="901"/>
      <c r="AC236" s="901"/>
      <c r="AD236" s="901"/>
      <c r="AE236" s="901"/>
      <c r="AF236" s="901"/>
      <c r="AG236" s="901"/>
      <c r="AH236" s="677"/>
      <c r="AI236" s="677"/>
    </row>
    <row r="237" spans="2:36" ht="103.15" customHeight="1" thickBot="1" x14ac:dyDescent="0.25">
      <c r="B237" s="1860" t="s">
        <v>1585</v>
      </c>
      <c r="C237" s="1861"/>
      <c r="D237" s="1861"/>
      <c r="E237" s="1861"/>
      <c r="F237" s="1861"/>
      <c r="G237" s="1861"/>
      <c r="H237" s="1861"/>
      <c r="I237" s="1861"/>
      <c r="J237" s="1861"/>
      <c r="K237" s="1861"/>
      <c r="L237" s="1861"/>
      <c r="M237" s="1862"/>
      <c r="N237" s="901"/>
      <c r="O237" s="901"/>
      <c r="P237" s="901"/>
      <c r="Q237" s="901"/>
      <c r="R237" s="901"/>
      <c r="S237" s="901"/>
      <c r="T237" s="901"/>
      <c r="U237" s="901"/>
      <c r="V237" s="901"/>
      <c r="W237" s="901"/>
      <c r="X237" s="901"/>
      <c r="Y237" s="901"/>
      <c r="Z237" s="901"/>
      <c r="AA237" s="901"/>
      <c r="AB237" s="901"/>
      <c r="AC237" s="901"/>
      <c r="AD237" s="901"/>
      <c r="AE237" s="901"/>
      <c r="AF237" s="901"/>
      <c r="AG237" s="901"/>
      <c r="AH237" s="677"/>
      <c r="AI237" s="677"/>
    </row>
    <row r="238" spans="2:36" ht="15" thickBot="1" x14ac:dyDescent="0.25">
      <c r="B238" s="45"/>
      <c r="C238" s="46"/>
      <c r="D238" s="46"/>
      <c r="E238" s="45"/>
      <c r="F238" s="45"/>
      <c r="G238" s="45"/>
      <c r="H238" s="45"/>
      <c r="I238" s="326"/>
      <c r="J238" s="326"/>
      <c r="K238" s="326"/>
      <c r="L238" s="326"/>
      <c r="M238" s="901"/>
      <c r="N238" s="901"/>
      <c r="O238" s="901"/>
      <c r="P238" s="901"/>
      <c r="Q238" s="901"/>
      <c r="R238" s="901"/>
      <c r="S238" s="901"/>
      <c r="T238" s="901"/>
      <c r="U238" s="901"/>
      <c r="V238" s="901"/>
      <c r="W238" s="901"/>
      <c r="X238" s="901"/>
      <c r="Y238" s="901"/>
      <c r="Z238" s="901"/>
      <c r="AA238" s="901"/>
      <c r="AB238" s="901"/>
      <c r="AC238" s="901"/>
      <c r="AD238" s="901"/>
      <c r="AE238" s="901"/>
      <c r="AF238" s="901"/>
      <c r="AG238" s="901"/>
      <c r="AH238" s="677"/>
      <c r="AI238" s="677"/>
    </row>
    <row r="239" spans="2:36" x14ac:dyDescent="0.2">
      <c r="B239" s="222" t="s">
        <v>28</v>
      </c>
      <c r="C239" s="1877" t="s">
        <v>29</v>
      </c>
      <c r="D239" s="1863"/>
      <c r="E239" s="1863"/>
      <c r="F239" s="1863"/>
      <c r="G239" s="1863"/>
      <c r="H239" s="1863"/>
      <c r="I239" s="1863"/>
      <c r="J239" s="1863"/>
      <c r="K239" s="1863"/>
      <c r="L239" s="1863"/>
      <c r="M239" s="1864"/>
      <c r="N239" s="901"/>
      <c r="O239" s="901"/>
      <c r="P239" s="901"/>
      <c r="Q239" s="901"/>
      <c r="R239" s="901"/>
      <c r="S239" s="901"/>
      <c r="T239" s="901"/>
      <c r="U239" s="901"/>
      <c r="V239" s="901"/>
      <c r="W239" s="901"/>
      <c r="X239" s="901"/>
      <c r="Y239" s="901"/>
      <c r="Z239" s="901"/>
      <c r="AA239" s="901"/>
      <c r="AB239" s="901"/>
      <c r="AC239" s="901"/>
      <c r="AD239" s="901"/>
      <c r="AE239" s="901"/>
      <c r="AF239" s="901"/>
      <c r="AG239" s="901"/>
      <c r="AH239" s="901"/>
      <c r="AI239" s="901"/>
    </row>
    <row r="240" spans="2:36" ht="31.15" customHeight="1" x14ac:dyDescent="0.2">
      <c r="B240" s="238">
        <v>1</v>
      </c>
      <c r="C240" s="1854" t="s">
        <v>1586</v>
      </c>
      <c r="D240" s="1855"/>
      <c r="E240" s="1855"/>
      <c r="F240" s="1855"/>
      <c r="G240" s="1855"/>
      <c r="H240" s="1855"/>
      <c r="I240" s="1855"/>
      <c r="J240" s="1855"/>
      <c r="K240" s="1855"/>
      <c r="L240" s="1855"/>
      <c r="M240" s="1856"/>
      <c r="N240" s="901"/>
      <c r="O240" s="901"/>
      <c r="P240" s="901"/>
      <c r="Q240" s="901"/>
      <c r="R240" s="901"/>
      <c r="S240" s="901"/>
      <c r="T240" s="901"/>
      <c r="U240" s="901"/>
      <c r="V240" s="901"/>
      <c r="W240" s="901"/>
      <c r="X240" s="901"/>
      <c r="Y240" s="901"/>
      <c r="Z240" s="901"/>
      <c r="AA240" s="901"/>
      <c r="AB240" s="901"/>
      <c r="AC240" s="901"/>
      <c r="AD240" s="901"/>
      <c r="AE240" s="901"/>
      <c r="AF240" s="901"/>
      <c r="AG240" s="901"/>
      <c r="AH240" s="901"/>
      <c r="AI240" s="901"/>
    </row>
    <row r="241" spans="2:35" ht="29.65" customHeight="1" x14ac:dyDescent="0.2">
      <c r="B241" s="238">
        <v>2</v>
      </c>
      <c r="C241" s="1854" t="s">
        <v>1587</v>
      </c>
      <c r="D241" s="1855"/>
      <c r="E241" s="1855"/>
      <c r="F241" s="1855"/>
      <c r="G241" s="1855"/>
      <c r="H241" s="1855"/>
      <c r="I241" s="1855"/>
      <c r="J241" s="1855"/>
      <c r="K241" s="1855"/>
      <c r="L241" s="1855"/>
      <c r="M241" s="1856"/>
      <c r="N241" s="901"/>
      <c r="O241" s="901"/>
      <c r="P241" s="901"/>
      <c r="Q241" s="901"/>
      <c r="R241" s="901"/>
      <c r="S241" s="901"/>
      <c r="T241" s="901"/>
      <c r="U241" s="901"/>
      <c r="V241" s="901"/>
      <c r="W241" s="901"/>
      <c r="X241" s="901"/>
      <c r="Y241" s="901"/>
      <c r="Z241" s="901"/>
      <c r="AA241" s="901"/>
      <c r="AB241" s="901"/>
      <c r="AC241" s="901"/>
      <c r="AD241" s="901"/>
      <c r="AE241" s="901"/>
      <c r="AF241" s="901"/>
      <c r="AG241" s="901"/>
      <c r="AH241" s="901"/>
      <c r="AI241" s="901"/>
    </row>
    <row r="242" spans="2:35" ht="31.5" customHeight="1" x14ac:dyDescent="0.2">
      <c r="B242" s="238">
        <v>3</v>
      </c>
      <c r="C242" s="1854" t="s">
        <v>1588</v>
      </c>
      <c r="D242" s="1855"/>
      <c r="E242" s="1855"/>
      <c r="F242" s="1855"/>
      <c r="G242" s="1855"/>
      <c r="H242" s="1855"/>
      <c r="I242" s="1855"/>
      <c r="J242" s="1855"/>
      <c r="K242" s="1855"/>
      <c r="L242" s="1855"/>
      <c r="M242" s="1856"/>
      <c r="N242" s="901"/>
      <c r="O242" s="901"/>
      <c r="P242" s="901"/>
      <c r="Q242" s="901"/>
      <c r="R242" s="901"/>
      <c r="S242" s="901"/>
      <c r="T242" s="901"/>
      <c r="U242" s="901"/>
      <c r="V242" s="901"/>
      <c r="W242" s="901"/>
      <c r="X242" s="901"/>
      <c r="Y242" s="901"/>
      <c r="Z242" s="901"/>
      <c r="AA242" s="901"/>
      <c r="AB242" s="901"/>
      <c r="AC242" s="901"/>
      <c r="AD242" s="901"/>
      <c r="AE242" s="901"/>
      <c r="AF242" s="901"/>
      <c r="AG242" s="901"/>
      <c r="AH242" s="589"/>
      <c r="AI242" s="589"/>
    </row>
    <row r="243" spans="2:35" ht="29.65" customHeight="1" x14ac:dyDescent="0.2">
      <c r="B243" s="238">
        <v>4</v>
      </c>
      <c r="C243" s="1854" t="s">
        <v>1589</v>
      </c>
      <c r="D243" s="1855"/>
      <c r="E243" s="1855"/>
      <c r="F243" s="1855"/>
      <c r="G243" s="1855"/>
      <c r="H243" s="1855"/>
      <c r="I243" s="1855"/>
      <c r="J243" s="1855"/>
      <c r="K243" s="1855"/>
      <c r="L243" s="1855"/>
      <c r="M243" s="1856"/>
      <c r="N243" s="901"/>
      <c r="O243" s="901"/>
      <c r="P243" s="901"/>
      <c r="Q243" s="901"/>
      <c r="R243" s="901"/>
      <c r="S243" s="901"/>
      <c r="T243" s="901"/>
      <c r="U243" s="901"/>
      <c r="V243" s="901"/>
      <c r="W243" s="901"/>
      <c r="X243" s="901"/>
      <c r="Y243" s="901"/>
      <c r="Z243" s="901"/>
      <c r="AA243" s="901"/>
      <c r="AB243" s="901"/>
      <c r="AC243" s="901"/>
      <c r="AD243" s="901"/>
      <c r="AE243" s="901"/>
      <c r="AF243" s="901"/>
      <c r="AG243" s="901"/>
      <c r="AH243" s="589"/>
      <c r="AI243" s="589"/>
    </row>
    <row r="244" spans="2:35" ht="30" customHeight="1" x14ac:dyDescent="0.2">
      <c r="B244" s="238">
        <v>5</v>
      </c>
      <c r="C244" s="1854" t="s">
        <v>1590</v>
      </c>
      <c r="D244" s="1855"/>
      <c r="E244" s="1855"/>
      <c r="F244" s="1855"/>
      <c r="G244" s="1855"/>
      <c r="H244" s="1855"/>
      <c r="I244" s="1855"/>
      <c r="J244" s="1855"/>
      <c r="K244" s="1855"/>
      <c r="L244" s="1855"/>
      <c r="M244" s="1856"/>
      <c r="N244" s="901"/>
      <c r="O244" s="901"/>
      <c r="P244" s="901"/>
      <c r="Q244" s="901"/>
      <c r="R244" s="901"/>
      <c r="S244" s="901"/>
      <c r="T244" s="901"/>
      <c r="U244" s="901"/>
      <c r="V244" s="901"/>
      <c r="W244" s="901"/>
      <c r="X244" s="901"/>
      <c r="Y244" s="901"/>
      <c r="Z244" s="901"/>
      <c r="AA244" s="901"/>
      <c r="AB244" s="901"/>
      <c r="AC244" s="901"/>
      <c r="AD244" s="901"/>
      <c r="AE244" s="901"/>
      <c r="AF244" s="901"/>
      <c r="AG244" s="901"/>
      <c r="AH244" s="589"/>
      <c r="AI244" s="589"/>
    </row>
    <row r="245" spans="2:35" ht="28.5" customHeight="1" x14ac:dyDescent="0.2">
      <c r="B245" s="238">
        <v>6</v>
      </c>
      <c r="C245" s="1854" t="s">
        <v>1591</v>
      </c>
      <c r="D245" s="1855"/>
      <c r="E245" s="1855"/>
      <c r="F245" s="1855"/>
      <c r="G245" s="1855"/>
      <c r="H245" s="1855"/>
      <c r="I245" s="1855"/>
      <c r="J245" s="1855"/>
      <c r="K245" s="1855"/>
      <c r="L245" s="1855"/>
      <c r="M245" s="1856"/>
      <c r="N245" s="901"/>
      <c r="O245" s="901"/>
      <c r="P245" s="901"/>
      <c r="Q245" s="901"/>
      <c r="R245" s="901"/>
      <c r="S245" s="901"/>
      <c r="T245" s="901"/>
      <c r="U245" s="901"/>
      <c r="V245" s="901"/>
      <c r="W245" s="901"/>
      <c r="X245" s="901"/>
      <c r="Y245" s="901"/>
      <c r="Z245" s="901"/>
      <c r="AA245" s="901"/>
      <c r="AB245" s="901"/>
      <c r="AC245" s="901"/>
      <c r="AD245" s="901"/>
      <c r="AE245" s="901"/>
      <c r="AF245" s="901"/>
      <c r="AG245" s="901"/>
      <c r="AH245" s="589"/>
      <c r="AI245" s="589"/>
    </row>
    <row r="246" spans="2:35" ht="13.9" customHeight="1" x14ac:dyDescent="0.2">
      <c r="B246" s="238">
        <v>7</v>
      </c>
      <c r="C246" s="1854" t="s">
        <v>1592</v>
      </c>
      <c r="D246" s="1855"/>
      <c r="E246" s="1855"/>
      <c r="F246" s="1855"/>
      <c r="G246" s="1855"/>
      <c r="H246" s="1855"/>
      <c r="I246" s="1855"/>
      <c r="J246" s="1855"/>
      <c r="K246" s="1855"/>
      <c r="L246" s="1855"/>
      <c r="M246" s="1856"/>
      <c r="N246" s="901"/>
      <c r="O246" s="901"/>
      <c r="P246" s="901"/>
      <c r="Q246" s="901"/>
      <c r="R246" s="901"/>
      <c r="S246" s="901"/>
      <c r="T246" s="901"/>
      <c r="U246" s="901"/>
      <c r="V246" s="901"/>
      <c r="W246" s="901"/>
      <c r="X246" s="901"/>
      <c r="Y246" s="901"/>
      <c r="Z246" s="901"/>
      <c r="AA246" s="901"/>
      <c r="AB246" s="901"/>
      <c r="AC246" s="901"/>
      <c r="AD246" s="901"/>
      <c r="AE246" s="901"/>
      <c r="AF246" s="901"/>
      <c r="AG246" s="901"/>
      <c r="AH246" s="589"/>
      <c r="AI246" s="589"/>
    </row>
    <row r="247" spans="2:35" ht="28.5" customHeight="1" x14ac:dyDescent="0.2">
      <c r="B247" s="238">
        <v>8</v>
      </c>
      <c r="C247" s="1854" t="s">
        <v>1593</v>
      </c>
      <c r="D247" s="1855"/>
      <c r="E247" s="1855"/>
      <c r="F247" s="1855"/>
      <c r="G247" s="1855"/>
      <c r="H247" s="1855"/>
      <c r="I247" s="1855"/>
      <c r="J247" s="1855"/>
      <c r="K247" s="1855"/>
      <c r="L247" s="1855"/>
      <c r="M247" s="1856"/>
      <c r="N247" s="901"/>
      <c r="O247" s="901"/>
      <c r="P247" s="901"/>
      <c r="Q247" s="901"/>
      <c r="R247" s="901"/>
      <c r="S247" s="901"/>
      <c r="T247" s="901"/>
      <c r="U247" s="901"/>
      <c r="V247" s="901"/>
      <c r="W247" s="901"/>
      <c r="X247" s="901"/>
      <c r="Y247" s="901"/>
      <c r="Z247" s="901"/>
      <c r="AA247" s="901"/>
      <c r="AB247" s="901"/>
      <c r="AC247" s="901"/>
      <c r="AD247" s="901"/>
      <c r="AE247" s="901"/>
      <c r="AF247" s="901"/>
      <c r="AG247" s="901"/>
      <c r="AH247" s="589"/>
      <c r="AI247" s="589"/>
    </row>
    <row r="248" spans="2:35" ht="30" customHeight="1" x14ac:dyDescent="0.2">
      <c r="B248" s="238">
        <v>9</v>
      </c>
      <c r="C248" s="1854" t="s">
        <v>1594</v>
      </c>
      <c r="D248" s="1855"/>
      <c r="E248" s="1855"/>
      <c r="F248" s="1855"/>
      <c r="G248" s="1855"/>
      <c r="H248" s="1855"/>
      <c r="I248" s="1855"/>
      <c r="J248" s="1855"/>
      <c r="K248" s="1855"/>
      <c r="L248" s="1855"/>
      <c r="M248" s="1856"/>
      <c r="N248" s="901"/>
      <c r="O248" s="901"/>
      <c r="P248" s="901"/>
      <c r="Q248" s="901"/>
      <c r="R248" s="901"/>
      <c r="S248" s="901"/>
      <c r="T248" s="901"/>
      <c r="U248" s="901"/>
      <c r="V248" s="901"/>
      <c r="W248" s="901"/>
      <c r="X248" s="901"/>
      <c r="Y248" s="901"/>
      <c r="Z248" s="901"/>
      <c r="AA248" s="901"/>
      <c r="AB248" s="901"/>
      <c r="AC248" s="901"/>
      <c r="AD248" s="901"/>
      <c r="AE248" s="901"/>
      <c r="AF248" s="901"/>
      <c r="AG248" s="901"/>
      <c r="AH248" s="589"/>
      <c r="AI248" s="589"/>
    </row>
    <row r="249" spans="2:35" ht="28.5" customHeight="1" x14ac:dyDescent="0.2">
      <c r="B249" s="238">
        <v>10</v>
      </c>
      <c r="C249" s="1854" t="s">
        <v>1595</v>
      </c>
      <c r="D249" s="1855"/>
      <c r="E249" s="1855"/>
      <c r="F249" s="1855"/>
      <c r="G249" s="1855"/>
      <c r="H249" s="1855"/>
      <c r="I249" s="1855"/>
      <c r="J249" s="1855"/>
      <c r="K249" s="1855"/>
      <c r="L249" s="1855"/>
      <c r="M249" s="1856"/>
      <c r="N249" s="901"/>
      <c r="O249" s="901"/>
      <c r="P249" s="901"/>
      <c r="Q249" s="901"/>
      <c r="R249" s="901"/>
      <c r="S249" s="901"/>
      <c r="T249" s="901"/>
      <c r="U249" s="901"/>
      <c r="V249" s="901"/>
      <c r="W249" s="901"/>
      <c r="X249" s="901"/>
      <c r="Y249" s="901"/>
      <c r="Z249" s="901"/>
      <c r="AA249" s="901"/>
      <c r="AB249" s="901"/>
      <c r="AC249" s="901"/>
      <c r="AD249" s="901"/>
      <c r="AE249" s="901"/>
      <c r="AF249" s="901"/>
      <c r="AG249" s="901"/>
      <c r="AH249" s="589"/>
      <c r="AI249" s="589"/>
    </row>
    <row r="250" spans="2:35" ht="28.5" customHeight="1" x14ac:dyDescent="0.2">
      <c r="B250" s="238">
        <v>11</v>
      </c>
      <c r="C250" s="1854" t="s">
        <v>1596</v>
      </c>
      <c r="D250" s="1855"/>
      <c r="E250" s="1855"/>
      <c r="F250" s="1855"/>
      <c r="G250" s="1855"/>
      <c r="H250" s="1855"/>
      <c r="I250" s="1855"/>
      <c r="J250" s="1855"/>
      <c r="K250" s="1855"/>
      <c r="L250" s="1855"/>
      <c r="M250" s="1856"/>
      <c r="N250" s="901"/>
      <c r="O250" s="901"/>
      <c r="P250" s="901"/>
      <c r="Q250" s="901"/>
      <c r="R250" s="901"/>
      <c r="S250" s="901"/>
      <c r="T250" s="901"/>
      <c r="U250" s="901"/>
      <c r="V250" s="901"/>
      <c r="W250" s="901"/>
      <c r="X250" s="901"/>
      <c r="Y250" s="901"/>
      <c r="Z250" s="901"/>
      <c r="AA250" s="901"/>
      <c r="AB250" s="901"/>
      <c r="AC250" s="901"/>
      <c r="AD250" s="901"/>
      <c r="AE250" s="901"/>
      <c r="AF250" s="901"/>
      <c r="AG250" s="901"/>
      <c r="AH250" s="589"/>
      <c r="AI250" s="589"/>
    </row>
    <row r="251" spans="2:35" ht="28.15" customHeight="1" x14ac:dyDescent="0.2">
      <c r="B251" s="238">
        <v>12</v>
      </c>
      <c r="C251" s="1854" t="s">
        <v>1597</v>
      </c>
      <c r="D251" s="1855"/>
      <c r="E251" s="1855"/>
      <c r="F251" s="1855"/>
      <c r="G251" s="1855"/>
      <c r="H251" s="1855"/>
      <c r="I251" s="1855"/>
      <c r="J251" s="1855"/>
      <c r="K251" s="1855"/>
      <c r="L251" s="1855"/>
      <c r="M251" s="1856"/>
      <c r="N251" s="901"/>
      <c r="O251" s="901"/>
      <c r="P251" s="901"/>
      <c r="Q251" s="901"/>
      <c r="R251" s="901"/>
      <c r="S251" s="901"/>
      <c r="T251" s="901"/>
      <c r="U251" s="901"/>
      <c r="V251" s="901"/>
      <c r="W251" s="901"/>
      <c r="X251" s="901"/>
      <c r="Y251" s="901"/>
      <c r="Z251" s="901"/>
      <c r="AA251" s="901"/>
      <c r="AB251" s="901"/>
      <c r="AC251" s="901"/>
      <c r="AD251" s="901"/>
      <c r="AE251" s="901"/>
      <c r="AF251" s="901"/>
      <c r="AG251" s="901"/>
    </row>
    <row r="252" spans="2:35" ht="29.65" customHeight="1" thickBot="1" x14ac:dyDescent="0.25">
      <c r="B252" s="239">
        <v>13</v>
      </c>
      <c r="C252" s="1857" t="s">
        <v>1598</v>
      </c>
      <c r="D252" s="1858"/>
      <c r="E252" s="1858"/>
      <c r="F252" s="1858"/>
      <c r="G252" s="1858"/>
      <c r="H252" s="1858"/>
      <c r="I252" s="1858"/>
      <c r="J252" s="1858"/>
      <c r="K252" s="1858"/>
      <c r="L252" s="1858"/>
      <c r="M252" s="1859"/>
      <c r="N252" s="901"/>
      <c r="O252" s="901"/>
      <c r="P252" s="901"/>
      <c r="Q252" s="901"/>
      <c r="R252" s="901"/>
      <c r="S252" s="901"/>
      <c r="T252" s="901"/>
      <c r="U252" s="901"/>
      <c r="V252" s="901"/>
      <c r="W252" s="901"/>
      <c r="X252" s="901"/>
      <c r="Y252" s="901"/>
      <c r="Z252" s="901"/>
      <c r="AA252" s="901"/>
      <c r="AB252" s="901"/>
      <c r="AC252" s="901"/>
      <c r="AD252" s="901"/>
      <c r="AE252" s="901"/>
      <c r="AF252" s="901"/>
      <c r="AG252" s="901"/>
    </row>
    <row r="253" spans="2:35" ht="15" customHeight="1" x14ac:dyDescent="0.2">
      <c r="B253" s="70"/>
      <c r="C253" s="73"/>
      <c r="D253" s="73"/>
      <c r="E253" s="73"/>
      <c r="F253" s="73"/>
      <c r="G253" s="73"/>
      <c r="H253" s="73"/>
      <c r="N253" s="901"/>
      <c r="O253" s="901"/>
      <c r="P253" s="901"/>
      <c r="Q253" s="901"/>
      <c r="R253" s="901"/>
      <c r="S253" s="901"/>
      <c r="T253" s="901"/>
      <c r="U253" s="901"/>
      <c r="V253" s="901"/>
      <c r="W253" s="901"/>
      <c r="X253" s="901"/>
      <c r="Y253" s="901"/>
      <c r="Z253" s="901"/>
      <c r="AA253" s="901"/>
      <c r="AB253" s="901"/>
      <c r="AC253" s="901"/>
      <c r="AD253" s="901"/>
      <c r="AE253" s="901"/>
      <c r="AF253" s="901"/>
      <c r="AG253" s="901"/>
    </row>
    <row r="254" spans="2:35" ht="15" customHeight="1" x14ac:dyDescent="0.2">
      <c r="B254" s="70"/>
      <c r="C254" s="73"/>
      <c r="D254" s="73"/>
      <c r="E254" s="73"/>
      <c r="F254" s="73"/>
      <c r="G254" s="73"/>
      <c r="H254" s="73"/>
      <c r="N254" s="901"/>
      <c r="O254" s="901"/>
      <c r="P254" s="901"/>
      <c r="Q254" s="901"/>
      <c r="R254" s="901"/>
      <c r="S254" s="901"/>
      <c r="T254" s="901"/>
      <c r="U254" s="901"/>
      <c r="V254" s="901"/>
      <c r="W254" s="901"/>
      <c r="X254" s="901"/>
      <c r="Y254" s="901"/>
      <c r="Z254" s="901"/>
      <c r="AA254" s="901"/>
      <c r="AB254" s="901"/>
      <c r="AC254" s="901"/>
      <c r="AD254" s="901"/>
      <c r="AE254" s="901"/>
      <c r="AF254" s="901"/>
      <c r="AG254" s="901"/>
    </row>
    <row r="255" spans="2:35" ht="15" customHeight="1" x14ac:dyDescent="0.2">
      <c r="B255" s="70"/>
      <c r="C255" s="73"/>
      <c r="D255" s="73"/>
      <c r="E255" s="73"/>
      <c r="F255" s="73"/>
      <c r="G255" s="73"/>
      <c r="H255" s="73"/>
    </row>
    <row r="256" spans="2:35" ht="15" customHeight="1" x14ac:dyDescent="0.2">
      <c r="B256" s="70"/>
      <c r="C256" s="73"/>
      <c r="D256" s="73"/>
      <c r="E256" s="73"/>
      <c r="F256" s="73"/>
      <c r="G256" s="73"/>
      <c r="H256" s="73"/>
    </row>
    <row r="257" spans="2:8" ht="15" customHeight="1" x14ac:dyDescent="0.2">
      <c r="B257" s="70"/>
      <c r="C257" s="73"/>
      <c r="D257" s="73"/>
      <c r="E257" s="73"/>
      <c r="F257" s="73"/>
      <c r="G257" s="73"/>
      <c r="H257" s="73"/>
    </row>
    <row r="258" spans="2:8" ht="15" customHeight="1" x14ac:dyDescent="0.2">
      <c r="B258" s="70"/>
      <c r="C258" s="73"/>
      <c r="D258" s="73"/>
      <c r="E258" s="73"/>
      <c r="F258" s="73"/>
      <c r="G258" s="73"/>
      <c r="H258" s="73"/>
    </row>
    <row r="259" spans="2:8" ht="15" customHeight="1" x14ac:dyDescent="0.2">
      <c r="B259" s="70"/>
      <c r="C259" s="73"/>
      <c r="D259" s="73"/>
      <c r="E259" s="73"/>
      <c r="F259" s="73"/>
      <c r="G259" s="73"/>
      <c r="H259" s="73"/>
    </row>
    <row r="260" spans="2:8" ht="15" customHeight="1" x14ac:dyDescent="0.2">
      <c r="B260" s="70"/>
      <c r="C260" s="73"/>
      <c r="D260" s="73"/>
      <c r="E260" s="73"/>
      <c r="F260" s="73"/>
      <c r="G260" s="73"/>
      <c r="H260" s="73"/>
    </row>
    <row r="261" spans="2:8" ht="15" customHeight="1" x14ac:dyDescent="0.2">
      <c r="B261" s="70"/>
      <c r="C261" s="73"/>
      <c r="D261" s="73"/>
      <c r="E261" s="73"/>
      <c r="F261" s="73"/>
      <c r="G261" s="73"/>
      <c r="H261" s="73"/>
    </row>
    <row r="262" spans="2:8" ht="15" customHeight="1" x14ac:dyDescent="0.2">
      <c r="B262" s="70"/>
      <c r="C262" s="73"/>
      <c r="D262" s="73"/>
      <c r="E262" s="73"/>
      <c r="F262" s="73"/>
      <c r="G262" s="73"/>
      <c r="H262" s="73"/>
    </row>
    <row r="263" spans="2:8" ht="15" customHeight="1" x14ac:dyDescent="0.2">
      <c r="B263" s="70"/>
      <c r="C263" s="73"/>
      <c r="D263" s="73"/>
      <c r="E263" s="73"/>
      <c r="F263" s="73"/>
      <c r="G263" s="73"/>
      <c r="H263" s="73"/>
    </row>
    <row r="264" spans="2:8" ht="15" customHeight="1" x14ac:dyDescent="0.2">
      <c r="B264" s="70"/>
      <c r="C264" s="73"/>
      <c r="D264" s="73"/>
      <c r="E264" s="73"/>
      <c r="F264" s="73"/>
      <c r="G264" s="73"/>
      <c r="H264" s="73"/>
    </row>
    <row r="265" spans="2:8" ht="15" customHeight="1" x14ac:dyDescent="0.2">
      <c r="B265" s="70"/>
      <c r="C265" s="73"/>
      <c r="D265" s="73"/>
      <c r="E265" s="73"/>
      <c r="F265" s="73"/>
      <c r="G265" s="73"/>
      <c r="H265" s="73"/>
    </row>
    <row r="266" spans="2:8" ht="15" customHeight="1" x14ac:dyDescent="0.2">
      <c r="B266" s="70"/>
      <c r="C266" s="73"/>
      <c r="D266" s="73"/>
      <c r="E266" s="73"/>
      <c r="F266" s="73"/>
      <c r="G266" s="73"/>
      <c r="H266" s="73"/>
    </row>
    <row r="267" spans="2:8" ht="15" customHeight="1" x14ac:dyDescent="0.2">
      <c r="B267" s="70"/>
      <c r="C267" s="73"/>
      <c r="D267" s="73"/>
      <c r="E267" s="73"/>
      <c r="F267" s="73"/>
      <c r="G267" s="73"/>
      <c r="H267" s="73"/>
    </row>
    <row r="268" spans="2:8" ht="15" customHeight="1" x14ac:dyDescent="0.2">
      <c r="B268" s="70"/>
      <c r="C268" s="73"/>
      <c r="D268" s="73"/>
      <c r="E268" s="73"/>
      <c r="F268" s="73"/>
      <c r="G268" s="73"/>
      <c r="H268" s="73"/>
    </row>
    <row r="269" spans="2:8" ht="15" customHeight="1" x14ac:dyDescent="0.2">
      <c r="B269" s="70"/>
      <c r="C269" s="73"/>
      <c r="D269" s="73"/>
      <c r="E269" s="73"/>
      <c r="F269" s="73"/>
      <c r="G269" s="73"/>
      <c r="H269" s="73"/>
    </row>
    <row r="270" spans="2:8" ht="15" customHeight="1" x14ac:dyDescent="0.2">
      <c r="B270" s="70"/>
      <c r="C270" s="73"/>
      <c r="D270" s="73"/>
      <c r="E270" s="73"/>
      <c r="F270" s="73"/>
      <c r="G270" s="73"/>
      <c r="H270" s="73"/>
    </row>
  </sheetData>
  <mergeCells count="17">
    <mergeCell ref="C248:M248"/>
    <mergeCell ref="C249:M249"/>
    <mergeCell ref="C250:M250"/>
    <mergeCell ref="C251:M251"/>
    <mergeCell ref="C252:M252"/>
    <mergeCell ref="C247:M247"/>
    <mergeCell ref="B3:C3"/>
    <mergeCell ref="B235:M235"/>
    <mergeCell ref="B237:M237"/>
    <mergeCell ref="C239:M239"/>
    <mergeCell ref="C240:M240"/>
    <mergeCell ref="C241:M241"/>
    <mergeCell ref="C242:M242"/>
    <mergeCell ref="C243:M243"/>
    <mergeCell ref="C244:M244"/>
    <mergeCell ref="C245:M245"/>
    <mergeCell ref="C246:M246"/>
  </mergeCells>
  <pageMargins left="0.7" right="0.7" top="0.75" bottom="0.75" header="0.3" footer="0.3"/>
  <pageSetup paperSize="8" scale="45"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AJ479"/>
  <sheetViews>
    <sheetView zoomScale="80" zoomScaleNormal="80" workbookViewId="0"/>
  </sheetViews>
  <sheetFormatPr defaultColWidth="16.875" defaultRowHeight="14.25" outlineLevelRow="1" x14ac:dyDescent="0.2"/>
  <cols>
    <col min="1" max="1" width="1.75" style="914" customWidth="1"/>
    <col min="2" max="2" width="4.75" style="914" customWidth="1"/>
    <col min="3" max="3" width="40" style="914" customWidth="1"/>
    <col min="4" max="4" width="11.75" style="914" customWidth="1"/>
    <col min="5" max="6" width="5.625" style="914" customWidth="1"/>
    <col min="7" max="7" width="26.375" style="914" customWidth="1"/>
    <col min="8" max="32" width="9.625" style="914" customWidth="1"/>
    <col min="33" max="33" width="2.75" style="914" customWidth="1"/>
    <col min="34" max="35" width="15.75" style="914" customWidth="1"/>
    <col min="36" max="16384" width="16.875" style="914"/>
  </cols>
  <sheetData>
    <row r="1" spans="1:36" ht="20.25" x14ac:dyDescent="0.2">
      <c r="B1" s="390" t="s">
        <v>1678</v>
      </c>
      <c r="C1" s="390"/>
      <c r="D1" s="390"/>
      <c r="E1" s="390"/>
      <c r="F1" s="390"/>
      <c r="G1" s="390"/>
      <c r="H1" s="390"/>
      <c r="I1" s="390"/>
      <c r="J1" s="390"/>
      <c r="K1" s="390"/>
      <c r="L1" s="390"/>
      <c r="M1" s="77"/>
      <c r="N1" s="390"/>
      <c r="O1" s="390"/>
      <c r="P1" s="390"/>
      <c r="Q1" s="390"/>
      <c r="R1" s="390"/>
      <c r="S1" s="390"/>
      <c r="T1" s="390"/>
      <c r="U1" s="390"/>
      <c r="V1" s="390"/>
      <c r="W1" s="390"/>
      <c r="X1" s="390"/>
      <c r="Y1" s="390"/>
      <c r="Z1" s="390"/>
      <c r="AA1" s="390"/>
      <c r="AB1" s="390"/>
      <c r="AC1" s="390"/>
      <c r="AD1" s="390"/>
      <c r="AE1" s="390"/>
      <c r="AF1" s="77" t="s">
        <v>0</v>
      </c>
      <c r="AG1" s="391"/>
      <c r="AH1" s="78" t="s">
        <v>1</v>
      </c>
      <c r="AI1" s="757"/>
    </row>
    <row r="2" spans="1:36" ht="13.9" customHeight="1" thickBot="1" x14ac:dyDescent="0.25">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row>
    <row r="3" spans="1:36" ht="27.75" thickBot="1" x14ac:dyDescent="0.25">
      <c r="B3" s="1913" t="s">
        <v>2</v>
      </c>
      <c r="C3" s="1914"/>
      <c r="D3" s="392" t="s">
        <v>3</v>
      </c>
      <c r="E3" s="393" t="s">
        <v>4</v>
      </c>
      <c r="F3" s="394" t="s">
        <v>5</v>
      </c>
      <c r="G3" s="1438" t="s">
        <v>525</v>
      </c>
      <c r="H3" s="890" t="s">
        <v>8</v>
      </c>
      <c r="I3" s="393" t="s">
        <v>9</v>
      </c>
      <c r="J3" s="393" t="s">
        <v>10</v>
      </c>
      <c r="K3" s="393" t="s">
        <v>11</v>
      </c>
      <c r="L3" s="394" t="s">
        <v>12</v>
      </c>
      <c r="M3" s="525" t="s">
        <v>495</v>
      </c>
      <c r="N3" s="393" t="s">
        <v>496</v>
      </c>
      <c r="O3" s="393" t="s">
        <v>497</v>
      </c>
      <c r="P3" s="393" t="s">
        <v>498</v>
      </c>
      <c r="Q3" s="696" t="s">
        <v>499</v>
      </c>
      <c r="R3" s="890" t="s">
        <v>526</v>
      </c>
      <c r="S3" s="393" t="s">
        <v>527</v>
      </c>
      <c r="T3" s="393" t="s">
        <v>528</v>
      </c>
      <c r="U3" s="393" t="s">
        <v>529</v>
      </c>
      <c r="V3" s="696" t="s">
        <v>530</v>
      </c>
      <c r="W3" s="890" t="s">
        <v>531</v>
      </c>
      <c r="X3" s="393" t="s">
        <v>532</v>
      </c>
      <c r="Y3" s="393" t="s">
        <v>533</v>
      </c>
      <c r="Z3" s="393" t="s">
        <v>534</v>
      </c>
      <c r="AA3" s="696" t="s">
        <v>535</v>
      </c>
      <c r="AB3" s="890" t="s">
        <v>536</v>
      </c>
      <c r="AC3" s="393" t="s">
        <v>537</v>
      </c>
      <c r="AD3" s="393" t="s">
        <v>538</v>
      </c>
      <c r="AE3" s="393" t="s">
        <v>539</v>
      </c>
      <c r="AF3" s="394" t="s">
        <v>540</v>
      </c>
      <c r="AG3" s="901"/>
      <c r="AH3" s="1347" t="s">
        <v>839</v>
      </c>
      <c r="AI3" s="427" t="s">
        <v>14</v>
      </c>
    </row>
    <row r="4" spans="1:36" ht="13.9" customHeight="1" thickBot="1" x14ac:dyDescent="0.25">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row>
    <row r="5" spans="1:36" ht="15" thickBot="1" x14ac:dyDescent="0.25">
      <c r="B5" s="1913" t="s">
        <v>327</v>
      </c>
      <c r="C5" s="1987"/>
      <c r="D5" s="1987"/>
      <c r="E5" s="1987"/>
      <c r="F5" s="1988"/>
      <c r="G5" s="901"/>
      <c r="H5" s="1989" t="s">
        <v>995</v>
      </c>
      <c r="I5" s="1990"/>
      <c r="J5" s="1990"/>
      <c r="K5" s="1990"/>
      <c r="L5" s="1991"/>
      <c r="M5" s="1989" t="s">
        <v>995</v>
      </c>
      <c r="N5" s="1990"/>
      <c r="O5" s="1990"/>
      <c r="P5" s="1990"/>
      <c r="Q5" s="1991"/>
      <c r="R5" s="1989" t="s">
        <v>995</v>
      </c>
      <c r="S5" s="1990"/>
      <c r="T5" s="1990"/>
      <c r="U5" s="1990"/>
      <c r="V5" s="1991"/>
      <c r="W5" s="1989" t="s">
        <v>995</v>
      </c>
      <c r="X5" s="1990"/>
      <c r="Y5" s="1990"/>
      <c r="Z5" s="1990"/>
      <c r="AA5" s="1991"/>
      <c r="AB5" s="1989" t="s">
        <v>995</v>
      </c>
      <c r="AC5" s="1990"/>
      <c r="AD5" s="1990"/>
      <c r="AE5" s="1990"/>
      <c r="AF5" s="1991"/>
      <c r="AG5" s="901"/>
      <c r="AH5" s="901"/>
    </row>
    <row r="6" spans="1:36" ht="13.9" customHeight="1" thickBot="1" x14ac:dyDescent="0.25">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row>
    <row r="7" spans="1:36" ht="13.9" customHeight="1" thickBot="1" x14ac:dyDescent="0.25">
      <c r="B7" s="890" t="s">
        <v>15</v>
      </c>
      <c r="C7" s="891" t="s">
        <v>1599</v>
      </c>
      <c r="D7" s="901"/>
      <c r="E7" s="901"/>
      <c r="F7" s="901"/>
      <c r="G7" s="901"/>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row>
    <row r="8" spans="1:36" ht="13.9" customHeight="1" thickBot="1" x14ac:dyDescent="0.25">
      <c r="B8" s="1439">
        <v>1</v>
      </c>
      <c r="C8" s="1545" t="s">
        <v>1561</v>
      </c>
      <c r="D8" s="1440"/>
      <c r="E8" s="1440" t="s">
        <v>259</v>
      </c>
      <c r="F8" s="1441" t="s">
        <v>501</v>
      </c>
      <c r="G8" s="1543"/>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row>
    <row r="9" spans="1:36" ht="13.9" customHeight="1" x14ac:dyDescent="0.2">
      <c r="B9" s="1445">
        <v>2</v>
      </c>
      <c r="C9" s="1735" t="s">
        <v>1600</v>
      </c>
      <c r="D9" s="1443"/>
      <c r="E9" s="1443" t="s">
        <v>185</v>
      </c>
      <c r="F9" s="1444">
        <v>2</v>
      </c>
      <c r="G9" s="625"/>
      <c r="H9" s="1710"/>
      <c r="I9" s="1711"/>
      <c r="J9" s="1711"/>
      <c r="K9" s="1711"/>
      <c r="L9" s="1712"/>
      <c r="M9" s="1710"/>
      <c r="N9" s="1711"/>
      <c r="O9" s="1711"/>
      <c r="P9" s="1711"/>
      <c r="Q9" s="1712"/>
      <c r="R9" s="1710"/>
      <c r="S9" s="1711"/>
      <c r="T9" s="1711"/>
      <c r="U9" s="1711"/>
      <c r="V9" s="1712"/>
      <c r="W9" s="1710"/>
      <c r="X9" s="1711"/>
      <c r="Y9" s="1711"/>
      <c r="Z9" s="1711"/>
      <c r="AA9" s="1712"/>
      <c r="AB9" s="1710"/>
      <c r="AC9" s="1711"/>
      <c r="AD9" s="1711"/>
      <c r="AE9" s="1711"/>
      <c r="AF9" s="1712"/>
      <c r="AG9" s="901"/>
      <c r="AH9" s="1091"/>
      <c r="AI9" s="1092"/>
    </row>
    <row r="10" spans="1:36" ht="13.9" customHeight="1" x14ac:dyDescent="0.2">
      <c r="B10" s="1445">
        <v>3</v>
      </c>
      <c r="C10" s="1735" t="s">
        <v>1601</v>
      </c>
      <c r="D10" s="413"/>
      <c r="E10" s="413" t="s">
        <v>185</v>
      </c>
      <c r="F10" s="414">
        <v>2</v>
      </c>
      <c r="G10" s="625"/>
      <c r="H10" s="1697"/>
      <c r="I10" s="1713"/>
      <c r="J10" s="1713"/>
      <c r="K10" s="1713"/>
      <c r="L10" s="1714"/>
      <c r="M10" s="1697"/>
      <c r="N10" s="1713"/>
      <c r="O10" s="1713"/>
      <c r="P10" s="1713"/>
      <c r="Q10" s="1714"/>
      <c r="R10" s="1697"/>
      <c r="S10" s="1713"/>
      <c r="T10" s="1713"/>
      <c r="U10" s="1713"/>
      <c r="V10" s="1714"/>
      <c r="W10" s="1697"/>
      <c r="X10" s="1713"/>
      <c r="Y10" s="1713"/>
      <c r="Z10" s="1713"/>
      <c r="AA10" s="1714"/>
      <c r="AB10" s="1697"/>
      <c r="AC10" s="1713"/>
      <c r="AD10" s="1713"/>
      <c r="AE10" s="1713"/>
      <c r="AF10" s="1714"/>
      <c r="AG10" s="901"/>
      <c r="AH10" s="1094"/>
      <c r="AI10" s="1068"/>
    </row>
    <row r="11" spans="1:36" ht="13.9" customHeight="1" x14ac:dyDescent="0.2">
      <c r="B11" s="1445">
        <v>4</v>
      </c>
      <c r="C11" s="1735" t="s">
        <v>1602</v>
      </c>
      <c r="D11" s="1443"/>
      <c r="E11" s="1443" t="s">
        <v>16</v>
      </c>
      <c r="F11" s="1444">
        <v>3</v>
      </c>
      <c r="G11" s="901"/>
      <c r="H11" s="1697"/>
      <c r="I11" s="1713"/>
      <c r="J11" s="1713"/>
      <c r="K11" s="1713"/>
      <c r="L11" s="1714"/>
      <c r="M11" s="1697"/>
      <c r="N11" s="1713"/>
      <c r="O11" s="1713"/>
      <c r="P11" s="1713"/>
      <c r="Q11" s="1714"/>
      <c r="R11" s="1697"/>
      <c r="S11" s="1713"/>
      <c r="T11" s="1713"/>
      <c r="U11" s="1713"/>
      <c r="V11" s="1714"/>
      <c r="W11" s="1697"/>
      <c r="X11" s="1713"/>
      <c r="Y11" s="1713"/>
      <c r="Z11" s="1713"/>
      <c r="AA11" s="1714"/>
      <c r="AB11" s="1697"/>
      <c r="AC11" s="1713"/>
      <c r="AD11" s="1713"/>
      <c r="AE11" s="1713"/>
      <c r="AF11" s="1714"/>
      <c r="AG11" s="901"/>
      <c r="AH11" s="1094"/>
      <c r="AI11" s="1068"/>
    </row>
    <row r="12" spans="1:36" ht="13.9" customHeight="1" x14ac:dyDescent="0.2">
      <c r="B12" s="1445">
        <v>5</v>
      </c>
      <c r="C12" s="1735" t="s">
        <v>1603</v>
      </c>
      <c r="D12" s="413"/>
      <c r="E12" s="413" t="s">
        <v>16</v>
      </c>
      <c r="F12" s="414">
        <v>3</v>
      </c>
      <c r="G12" s="901"/>
      <c r="H12" s="1697"/>
      <c r="I12" s="1713"/>
      <c r="J12" s="1713"/>
      <c r="K12" s="1713"/>
      <c r="L12" s="1714"/>
      <c r="M12" s="1697"/>
      <c r="N12" s="1713"/>
      <c r="O12" s="1713"/>
      <c r="P12" s="1713"/>
      <c r="Q12" s="1714"/>
      <c r="R12" s="1697"/>
      <c r="S12" s="1713"/>
      <c r="T12" s="1713"/>
      <c r="U12" s="1713"/>
      <c r="V12" s="1714"/>
      <c r="W12" s="1697"/>
      <c r="X12" s="1713"/>
      <c r="Y12" s="1713"/>
      <c r="Z12" s="1713"/>
      <c r="AA12" s="1714"/>
      <c r="AB12" s="1697"/>
      <c r="AC12" s="1713"/>
      <c r="AD12" s="1713"/>
      <c r="AE12" s="1713"/>
      <c r="AF12" s="1714"/>
      <c r="AG12" s="901"/>
      <c r="AH12" s="1094"/>
      <c r="AI12" s="1068"/>
    </row>
    <row r="13" spans="1:36" ht="13.9" customHeight="1" x14ac:dyDescent="0.2">
      <c r="B13" s="1445">
        <v>6</v>
      </c>
      <c r="C13" s="1735" t="s">
        <v>1604</v>
      </c>
      <c r="D13" s="1443"/>
      <c r="E13" s="1443" t="s">
        <v>1605</v>
      </c>
      <c r="F13" s="1444">
        <v>3</v>
      </c>
      <c r="G13" s="901"/>
      <c r="H13" s="1697"/>
      <c r="I13" s="1713"/>
      <c r="J13" s="1713"/>
      <c r="K13" s="1713"/>
      <c r="L13" s="1714"/>
      <c r="M13" s="1697"/>
      <c r="N13" s="1713"/>
      <c r="O13" s="1713"/>
      <c r="P13" s="1713"/>
      <c r="Q13" s="1714"/>
      <c r="R13" s="1697"/>
      <c r="S13" s="1713"/>
      <c r="T13" s="1713"/>
      <c r="U13" s="1713"/>
      <c r="V13" s="1714"/>
      <c r="W13" s="1697"/>
      <c r="X13" s="1713"/>
      <c r="Y13" s="1713"/>
      <c r="Z13" s="1713"/>
      <c r="AA13" s="1714"/>
      <c r="AB13" s="1697"/>
      <c r="AC13" s="1713"/>
      <c r="AD13" s="1713"/>
      <c r="AE13" s="1713"/>
      <c r="AF13" s="1714"/>
      <c r="AG13" s="901"/>
      <c r="AH13" s="1094"/>
      <c r="AI13" s="1068"/>
    </row>
    <row r="14" spans="1:36" ht="13.9" customHeight="1" thickBot="1" x14ac:dyDescent="0.25">
      <c r="B14" s="897">
        <v>7</v>
      </c>
      <c r="C14" s="1736" t="s">
        <v>1606</v>
      </c>
      <c r="D14" s="1447"/>
      <c r="E14" s="1730" t="s">
        <v>1605</v>
      </c>
      <c r="F14" s="900">
        <v>3</v>
      </c>
      <c r="G14" s="901"/>
      <c r="H14" s="1715"/>
      <c r="I14" s="1716"/>
      <c r="J14" s="1716"/>
      <c r="K14" s="1716"/>
      <c r="L14" s="1717"/>
      <c r="M14" s="1715"/>
      <c r="N14" s="1716"/>
      <c r="O14" s="1716"/>
      <c r="P14" s="1716"/>
      <c r="Q14" s="1717"/>
      <c r="R14" s="1715"/>
      <c r="S14" s="1716"/>
      <c r="T14" s="1716"/>
      <c r="U14" s="1716"/>
      <c r="V14" s="1717"/>
      <c r="W14" s="1715"/>
      <c r="X14" s="1716"/>
      <c r="Y14" s="1716"/>
      <c r="Z14" s="1716"/>
      <c r="AA14" s="1717"/>
      <c r="AB14" s="1715"/>
      <c r="AC14" s="1716"/>
      <c r="AD14" s="1716"/>
      <c r="AE14" s="1716"/>
      <c r="AF14" s="1717"/>
      <c r="AG14" s="901"/>
      <c r="AH14" s="1066"/>
      <c r="AI14" s="1069"/>
    </row>
    <row r="15" spans="1:36" customFormat="1" ht="13.9" customHeight="1" thickBot="1" x14ac:dyDescent="0.25">
      <c r="A15" s="1"/>
      <c r="B15" s="1"/>
      <c r="C15" s="1"/>
      <c r="D15" s="1"/>
      <c r="E15" s="1"/>
      <c r="F15" s="1"/>
      <c r="G15" s="1"/>
      <c r="H15" s="1718"/>
      <c r="I15" s="1718"/>
      <c r="J15" s="1718"/>
      <c r="K15" s="1718"/>
      <c r="L15" s="1718"/>
      <c r="M15" s="1718"/>
      <c r="N15" s="1718"/>
      <c r="O15" s="1718"/>
      <c r="P15" s="1718"/>
      <c r="Q15" s="1718"/>
      <c r="R15" s="1718"/>
      <c r="S15" s="1718"/>
      <c r="T15" s="1718"/>
      <c r="U15" s="1718"/>
      <c r="V15" s="1718"/>
      <c r="W15" s="1718"/>
      <c r="X15" s="1718"/>
      <c r="Y15" s="1718"/>
      <c r="Z15" s="1718"/>
      <c r="AA15" s="1718"/>
      <c r="AB15" s="1718"/>
      <c r="AC15" s="1718"/>
      <c r="AD15" s="1718"/>
      <c r="AE15" s="1718"/>
      <c r="AF15" s="1718"/>
      <c r="AG15" s="1"/>
      <c r="AH15" s="1"/>
      <c r="AI15" s="1"/>
      <c r="AJ15" s="1"/>
    </row>
    <row r="16" spans="1:36" ht="15" thickBot="1" x14ac:dyDescent="0.25">
      <c r="B16" s="890" t="s">
        <v>1662</v>
      </c>
      <c r="C16" s="891" t="s">
        <v>1679</v>
      </c>
      <c r="D16" s="901"/>
      <c r="E16" s="901"/>
      <c r="F16" s="901"/>
      <c r="G16" s="901"/>
      <c r="H16" s="1719"/>
      <c r="I16" s="1719"/>
      <c r="J16" s="1719"/>
      <c r="K16" s="1719"/>
      <c r="L16" s="1719"/>
      <c r="M16" s="1719"/>
      <c r="N16" s="1719"/>
      <c r="O16" s="1719"/>
      <c r="P16" s="1719"/>
      <c r="Q16" s="1719"/>
      <c r="R16" s="1719"/>
      <c r="S16" s="1719"/>
      <c r="T16" s="1719"/>
      <c r="U16" s="1719"/>
      <c r="V16" s="1719"/>
      <c r="W16" s="1719"/>
      <c r="X16" s="1719"/>
      <c r="Y16" s="1719"/>
      <c r="Z16" s="1719"/>
      <c r="AA16" s="1719"/>
      <c r="AB16" s="1719"/>
      <c r="AC16" s="1719"/>
      <c r="AD16" s="1719"/>
      <c r="AE16" s="1719"/>
      <c r="AF16" s="1719"/>
      <c r="AG16" s="901"/>
      <c r="AH16" s="901"/>
    </row>
    <row r="17" spans="2:35" x14ac:dyDescent="0.2">
      <c r="B17" s="1439">
        <v>8</v>
      </c>
      <c r="C17" s="1545" t="s">
        <v>1607</v>
      </c>
      <c r="D17" s="1440"/>
      <c r="E17" s="1440" t="s">
        <v>259</v>
      </c>
      <c r="F17" s="1441" t="s">
        <v>501</v>
      </c>
      <c r="G17" s="526"/>
      <c r="H17" s="1719"/>
      <c r="I17" s="1719"/>
      <c r="J17" s="1719"/>
      <c r="K17" s="1719"/>
      <c r="L17" s="1719"/>
      <c r="M17" s="1719"/>
      <c r="N17" s="1719"/>
      <c r="O17" s="1719"/>
      <c r="P17" s="1719"/>
      <c r="Q17" s="1719"/>
      <c r="R17" s="1719"/>
      <c r="S17" s="1719"/>
      <c r="T17" s="1719"/>
      <c r="U17" s="1719"/>
      <c r="V17" s="1719"/>
      <c r="W17" s="1719"/>
      <c r="X17" s="1719"/>
      <c r="Y17" s="1719"/>
      <c r="Z17" s="1719"/>
      <c r="AA17" s="1719"/>
      <c r="AB17" s="1719"/>
      <c r="AC17" s="1719"/>
      <c r="AD17" s="1719"/>
      <c r="AE17" s="1719"/>
      <c r="AF17" s="1719"/>
      <c r="AG17" s="901"/>
      <c r="AH17" s="901"/>
    </row>
    <row r="18" spans="2:35" ht="15" thickBot="1" x14ac:dyDescent="0.25">
      <c r="B18" s="1445">
        <v>9</v>
      </c>
      <c r="C18" s="1737" t="s">
        <v>1608</v>
      </c>
      <c r="D18" s="1443"/>
      <c r="E18" s="1443" t="s">
        <v>259</v>
      </c>
      <c r="F18" s="1444" t="s">
        <v>501</v>
      </c>
      <c r="G18" s="1720"/>
      <c r="H18" s="1719"/>
      <c r="I18" s="1719"/>
      <c r="J18" s="1719"/>
      <c r="K18" s="1719"/>
      <c r="L18" s="1719"/>
      <c r="M18" s="1719"/>
      <c r="N18" s="1719"/>
      <c r="O18" s="1719"/>
      <c r="P18" s="1719"/>
      <c r="Q18" s="1719"/>
      <c r="R18" s="1719"/>
      <c r="S18" s="1719"/>
      <c r="T18" s="1719"/>
      <c r="U18" s="1719"/>
      <c r="V18" s="1719"/>
      <c r="W18" s="1719"/>
      <c r="X18" s="1719"/>
      <c r="Y18" s="1719"/>
      <c r="Z18" s="1719"/>
      <c r="AA18" s="1719"/>
      <c r="AB18" s="1719"/>
      <c r="AC18" s="1719"/>
      <c r="AD18" s="1719"/>
      <c r="AE18" s="1719"/>
      <c r="AF18" s="1719"/>
      <c r="AG18" s="901"/>
      <c r="AH18" s="901"/>
    </row>
    <row r="19" spans="2:35" x14ac:dyDescent="0.2">
      <c r="B19" s="1442">
        <v>10</v>
      </c>
      <c r="C19" s="1735" t="s">
        <v>1600</v>
      </c>
      <c r="D19" s="895"/>
      <c r="E19" s="895" t="s">
        <v>185</v>
      </c>
      <c r="F19" s="896">
        <v>2</v>
      </c>
      <c r="G19" s="625"/>
      <c r="H19" s="1710"/>
      <c r="I19" s="1711"/>
      <c r="J19" s="1711"/>
      <c r="K19" s="1711"/>
      <c r="L19" s="1712"/>
      <c r="M19" s="1721"/>
      <c r="N19" s="1711"/>
      <c r="O19" s="1711"/>
      <c r="P19" s="1711"/>
      <c r="Q19" s="1711"/>
      <c r="R19" s="1710"/>
      <c r="S19" s="1711"/>
      <c r="T19" s="1711"/>
      <c r="U19" s="1711"/>
      <c r="V19" s="1711"/>
      <c r="W19" s="1710"/>
      <c r="X19" s="1711"/>
      <c r="Y19" s="1711"/>
      <c r="Z19" s="1711"/>
      <c r="AA19" s="1711"/>
      <c r="AB19" s="1710"/>
      <c r="AC19" s="1711"/>
      <c r="AD19" s="1711"/>
      <c r="AE19" s="1711"/>
      <c r="AF19" s="1712"/>
      <c r="AG19" s="901"/>
      <c r="AH19" s="1091"/>
      <c r="AI19" s="1092"/>
    </row>
    <row r="20" spans="2:35" ht="15" thickBot="1" x14ac:dyDescent="0.25">
      <c r="B20" s="1445">
        <v>11</v>
      </c>
      <c r="C20" s="1735" t="s">
        <v>1601</v>
      </c>
      <c r="D20" s="413"/>
      <c r="E20" s="413" t="s">
        <v>185</v>
      </c>
      <c r="F20" s="414">
        <v>2</v>
      </c>
      <c r="G20" s="625"/>
      <c r="H20" s="1715"/>
      <c r="I20" s="1716"/>
      <c r="J20" s="1716"/>
      <c r="K20" s="1716"/>
      <c r="L20" s="1717"/>
      <c r="M20" s="1722"/>
      <c r="N20" s="1716"/>
      <c r="O20" s="1716"/>
      <c r="P20" s="1716"/>
      <c r="Q20" s="1716"/>
      <c r="R20" s="1715"/>
      <c r="S20" s="1716"/>
      <c r="T20" s="1716"/>
      <c r="U20" s="1716"/>
      <c r="V20" s="1716"/>
      <c r="W20" s="1715"/>
      <c r="X20" s="1716"/>
      <c r="Y20" s="1716"/>
      <c r="Z20" s="1716"/>
      <c r="AA20" s="1716"/>
      <c r="AB20" s="1715"/>
      <c r="AC20" s="1716"/>
      <c r="AD20" s="1716"/>
      <c r="AE20" s="1716"/>
      <c r="AF20" s="1717"/>
      <c r="AG20" s="901"/>
      <c r="AH20" s="1066"/>
      <c r="AI20" s="1069"/>
    </row>
    <row r="21" spans="2:35" ht="15" thickBot="1" x14ac:dyDescent="0.25">
      <c r="B21" s="1446" t="s">
        <v>1609</v>
      </c>
      <c r="C21" s="530"/>
      <c r="D21" s="1994"/>
      <c r="E21" s="1992"/>
      <c r="F21" s="1993"/>
      <c r="G21" s="625"/>
      <c r="H21" s="1723"/>
      <c r="I21" s="1723"/>
      <c r="J21" s="1723"/>
      <c r="K21" s="1723"/>
      <c r="L21" s="1723"/>
      <c r="M21" s="1723"/>
      <c r="N21" s="1723"/>
      <c r="O21" s="1723"/>
      <c r="P21" s="1723"/>
      <c r="Q21" s="1723"/>
      <c r="R21" s="1723"/>
      <c r="S21" s="1723"/>
      <c r="T21" s="1723"/>
      <c r="U21" s="1723"/>
      <c r="V21" s="1723"/>
      <c r="W21" s="1723"/>
      <c r="X21" s="1723"/>
      <c r="Y21" s="1723"/>
      <c r="Z21" s="1723"/>
      <c r="AA21" s="1723"/>
      <c r="AB21" s="1723"/>
      <c r="AC21" s="1723"/>
      <c r="AD21" s="1723"/>
      <c r="AE21" s="1723"/>
      <c r="AF21" s="1723"/>
      <c r="AG21" s="901"/>
      <c r="AH21" s="901"/>
    </row>
    <row r="22" spans="2:35" x14ac:dyDescent="0.2">
      <c r="B22" s="892">
        <v>12</v>
      </c>
      <c r="C22" s="1585" t="s">
        <v>1610</v>
      </c>
      <c r="D22" s="1584"/>
      <c r="E22" s="1443" t="s">
        <v>16</v>
      </c>
      <c r="F22" s="896">
        <v>3</v>
      </c>
      <c r="G22" s="625"/>
      <c r="H22" s="1697"/>
      <c r="I22" s="1713"/>
      <c r="J22" s="1713"/>
      <c r="K22" s="1713"/>
      <c r="L22" s="1714"/>
      <c r="M22" s="1697"/>
      <c r="N22" s="1713"/>
      <c r="O22" s="1713"/>
      <c r="P22" s="1713"/>
      <c r="Q22" s="1714"/>
      <c r="R22" s="1710"/>
      <c r="S22" s="1711"/>
      <c r="T22" s="1711"/>
      <c r="U22" s="1711"/>
      <c r="V22" s="1712"/>
      <c r="W22" s="1710"/>
      <c r="X22" s="1711"/>
      <c r="Y22" s="1711"/>
      <c r="Z22" s="1711"/>
      <c r="AA22" s="1712"/>
      <c r="AB22" s="1710"/>
      <c r="AC22" s="1711"/>
      <c r="AD22" s="1711"/>
      <c r="AE22" s="1711"/>
      <c r="AF22" s="1712"/>
      <c r="AG22" s="901"/>
      <c r="AH22" s="1091"/>
      <c r="AI22" s="1092"/>
    </row>
    <row r="23" spans="2:35" x14ac:dyDescent="0.2">
      <c r="B23" s="892">
        <v>13</v>
      </c>
      <c r="C23" s="1585" t="s">
        <v>1611</v>
      </c>
      <c r="D23" s="1584"/>
      <c r="E23" s="1443" t="s">
        <v>16</v>
      </c>
      <c r="F23" s="896">
        <v>3</v>
      </c>
      <c r="G23" s="625"/>
      <c r="H23" s="1697"/>
      <c r="I23" s="1713"/>
      <c r="J23" s="1713"/>
      <c r="K23" s="1713"/>
      <c r="L23" s="1714"/>
      <c r="M23" s="1697"/>
      <c r="N23" s="1713"/>
      <c r="O23" s="1713"/>
      <c r="P23" s="1713"/>
      <c r="Q23" s="1714"/>
      <c r="R23" s="1697"/>
      <c r="S23" s="1713"/>
      <c r="T23" s="1713"/>
      <c r="U23" s="1713"/>
      <c r="V23" s="1714"/>
      <c r="W23" s="1697"/>
      <c r="X23" s="1713"/>
      <c r="Y23" s="1713"/>
      <c r="Z23" s="1713"/>
      <c r="AA23" s="1714"/>
      <c r="AB23" s="1697"/>
      <c r="AC23" s="1713"/>
      <c r="AD23" s="1713"/>
      <c r="AE23" s="1713"/>
      <c r="AF23" s="1714"/>
      <c r="AG23" s="901"/>
      <c r="AH23" s="1094"/>
      <c r="AI23" s="1068"/>
    </row>
    <row r="24" spans="2:35" x14ac:dyDescent="0.2">
      <c r="B24" s="892">
        <v>14</v>
      </c>
      <c r="C24" s="1585" t="s">
        <v>1612</v>
      </c>
      <c r="D24" s="1584"/>
      <c r="E24" s="1443" t="s">
        <v>16</v>
      </c>
      <c r="F24" s="896">
        <v>3</v>
      </c>
      <c r="G24" s="682"/>
      <c r="H24" s="1697"/>
      <c r="I24" s="1713"/>
      <c r="J24" s="1713"/>
      <c r="K24" s="1713"/>
      <c r="L24" s="1714"/>
      <c r="M24" s="1697"/>
      <c r="N24" s="1713"/>
      <c r="O24" s="1713"/>
      <c r="P24" s="1713"/>
      <c r="Q24" s="1714"/>
      <c r="R24" s="1697"/>
      <c r="S24" s="1713"/>
      <c r="T24" s="1713"/>
      <c r="U24" s="1713"/>
      <c r="V24" s="1714"/>
      <c r="W24" s="1697"/>
      <c r="X24" s="1713"/>
      <c r="Y24" s="1713"/>
      <c r="Z24" s="1713"/>
      <c r="AA24" s="1714"/>
      <c r="AB24" s="1697"/>
      <c r="AC24" s="1713"/>
      <c r="AD24" s="1713"/>
      <c r="AE24" s="1713"/>
      <c r="AF24" s="1714"/>
      <c r="AG24" s="901"/>
      <c r="AH24" s="1094"/>
      <c r="AI24" s="1068"/>
    </row>
    <row r="25" spans="2:35" ht="15" thickBot="1" x14ac:dyDescent="0.25">
      <c r="B25" s="892">
        <v>15</v>
      </c>
      <c r="C25" s="1585" t="s">
        <v>1613</v>
      </c>
      <c r="D25" s="1584"/>
      <c r="E25" s="1443" t="s">
        <v>16</v>
      </c>
      <c r="F25" s="896">
        <v>3</v>
      </c>
      <c r="G25" s="682"/>
      <c r="H25" s="1724">
        <f>SUM(H22:H24)</f>
        <v>0</v>
      </c>
      <c r="I25" s="1725">
        <f t="shared" ref="I25:L25" si="0">SUM(I22:I24)</f>
        <v>0</v>
      </c>
      <c r="J25" s="1725">
        <f t="shared" si="0"/>
        <v>0</v>
      </c>
      <c r="K25" s="1725">
        <f t="shared" si="0"/>
        <v>0</v>
      </c>
      <c r="L25" s="1726">
        <f t="shared" si="0"/>
        <v>0</v>
      </c>
      <c r="M25" s="1724">
        <f>SUM(M22:M24)</f>
        <v>0</v>
      </c>
      <c r="N25" s="1725">
        <f t="shared" ref="N25:Q25" si="1">SUM(N22:N24)</f>
        <v>0</v>
      </c>
      <c r="O25" s="1725">
        <f t="shared" si="1"/>
        <v>0</v>
      </c>
      <c r="P25" s="1725">
        <f t="shared" si="1"/>
        <v>0</v>
      </c>
      <c r="Q25" s="1726">
        <f t="shared" si="1"/>
        <v>0</v>
      </c>
      <c r="R25" s="1724">
        <f>SUM(R22:R24)</f>
        <v>0</v>
      </c>
      <c r="S25" s="1725">
        <f t="shared" ref="S25:V25" si="2">SUM(S22:S24)</f>
        <v>0</v>
      </c>
      <c r="T25" s="1725">
        <f t="shared" si="2"/>
        <v>0</v>
      </c>
      <c r="U25" s="1725">
        <f t="shared" si="2"/>
        <v>0</v>
      </c>
      <c r="V25" s="1726">
        <f t="shared" si="2"/>
        <v>0</v>
      </c>
      <c r="W25" s="1724">
        <f>SUM(W22:W24)</f>
        <v>0</v>
      </c>
      <c r="X25" s="1725">
        <f t="shared" ref="X25:AA25" si="3">SUM(X22:X24)</f>
        <v>0</v>
      </c>
      <c r="Y25" s="1725">
        <f t="shared" si="3"/>
        <v>0</v>
      </c>
      <c r="Z25" s="1725">
        <f t="shared" si="3"/>
        <v>0</v>
      </c>
      <c r="AA25" s="1726">
        <f t="shared" si="3"/>
        <v>0</v>
      </c>
      <c r="AB25" s="1724">
        <f>SUM(AB22:AB24)</f>
        <v>0</v>
      </c>
      <c r="AC25" s="1725">
        <f t="shared" ref="AC25:AF25" si="4">SUM(AC22:AC24)</f>
        <v>0</v>
      </c>
      <c r="AD25" s="1725">
        <f t="shared" si="4"/>
        <v>0</v>
      </c>
      <c r="AE25" s="1725">
        <f t="shared" si="4"/>
        <v>0</v>
      </c>
      <c r="AF25" s="1726">
        <f t="shared" si="4"/>
        <v>0</v>
      </c>
      <c r="AG25" s="901"/>
      <c r="AH25" s="1066" t="s">
        <v>1614</v>
      </c>
      <c r="AI25" s="1069"/>
    </row>
    <row r="26" spans="2:35" ht="15" thickBot="1" x14ac:dyDescent="0.25">
      <c r="B26" s="1446" t="s">
        <v>1615</v>
      </c>
      <c r="C26" s="1731"/>
      <c r="D26" s="1992"/>
      <c r="E26" s="1992"/>
      <c r="F26" s="1993"/>
      <c r="G26" s="682"/>
      <c r="H26" s="1727"/>
      <c r="I26" s="1727"/>
      <c r="J26" s="1727"/>
      <c r="K26" s="1727"/>
      <c r="L26" s="1727"/>
      <c r="M26" s="1727"/>
      <c r="N26" s="1727"/>
      <c r="O26" s="1727"/>
      <c r="P26" s="1727"/>
      <c r="Q26" s="1727"/>
      <c r="R26" s="1727"/>
      <c r="S26" s="1727"/>
      <c r="T26" s="1727"/>
      <c r="U26" s="1727"/>
      <c r="V26" s="1727"/>
      <c r="W26" s="1727"/>
      <c r="X26" s="1727"/>
      <c r="Y26" s="1727"/>
      <c r="Z26" s="1727"/>
      <c r="AA26" s="1727"/>
      <c r="AB26" s="1727"/>
      <c r="AC26" s="1727"/>
      <c r="AD26" s="1727"/>
      <c r="AE26" s="1727"/>
      <c r="AF26" s="1727"/>
      <c r="AG26" s="901"/>
      <c r="AH26" s="1110"/>
      <c r="AI26" s="1110"/>
    </row>
    <row r="27" spans="2:35" x14ac:dyDescent="0.2">
      <c r="B27" s="892">
        <v>16</v>
      </c>
      <c r="C27" s="1585" t="s">
        <v>1610</v>
      </c>
      <c r="D27" s="1584"/>
      <c r="E27" s="1443" t="s">
        <v>16</v>
      </c>
      <c r="F27" s="896">
        <v>3</v>
      </c>
      <c r="G27" s="682"/>
      <c r="H27" s="1710"/>
      <c r="I27" s="1711"/>
      <c r="J27" s="1711"/>
      <c r="K27" s="1711"/>
      <c r="L27" s="1712"/>
      <c r="M27" s="1710"/>
      <c r="N27" s="1711"/>
      <c r="O27" s="1711"/>
      <c r="P27" s="1711"/>
      <c r="Q27" s="1712"/>
      <c r="R27" s="1710"/>
      <c r="S27" s="1711"/>
      <c r="T27" s="1711"/>
      <c r="U27" s="1711"/>
      <c r="V27" s="1712"/>
      <c r="W27" s="1710"/>
      <c r="X27" s="1711"/>
      <c r="Y27" s="1711"/>
      <c r="Z27" s="1711"/>
      <c r="AA27" s="1712"/>
      <c r="AB27" s="1710"/>
      <c r="AC27" s="1711"/>
      <c r="AD27" s="1711"/>
      <c r="AE27" s="1711"/>
      <c r="AF27" s="1712"/>
      <c r="AG27" s="901"/>
      <c r="AH27" s="1097"/>
      <c r="AI27" s="1090"/>
    </row>
    <row r="28" spans="2:35" x14ac:dyDescent="0.2">
      <c r="B28" s="892">
        <v>17</v>
      </c>
      <c r="C28" s="1585" t="s">
        <v>1611</v>
      </c>
      <c r="D28" s="1584"/>
      <c r="E28" s="1443" t="s">
        <v>16</v>
      </c>
      <c r="F28" s="896">
        <v>3</v>
      </c>
      <c r="G28" s="682"/>
      <c r="H28" s="1697"/>
      <c r="I28" s="1713"/>
      <c r="J28" s="1713"/>
      <c r="K28" s="1713"/>
      <c r="L28" s="1714"/>
      <c r="M28" s="1697"/>
      <c r="N28" s="1713"/>
      <c r="O28" s="1713"/>
      <c r="P28" s="1713"/>
      <c r="Q28" s="1714"/>
      <c r="R28" s="1697"/>
      <c r="S28" s="1713"/>
      <c r="T28" s="1713"/>
      <c r="U28" s="1713"/>
      <c r="V28" s="1714"/>
      <c r="W28" s="1697"/>
      <c r="X28" s="1713"/>
      <c r="Y28" s="1713"/>
      <c r="Z28" s="1713"/>
      <c r="AA28" s="1714"/>
      <c r="AB28" s="1697"/>
      <c r="AC28" s="1713"/>
      <c r="AD28" s="1713"/>
      <c r="AE28" s="1713"/>
      <c r="AF28" s="1714"/>
      <c r="AG28" s="901"/>
      <c r="AH28" s="1094"/>
      <c r="AI28" s="1068"/>
    </row>
    <row r="29" spans="2:35" x14ac:dyDescent="0.2">
      <c r="B29" s="892">
        <v>18</v>
      </c>
      <c r="C29" s="1585" t="s">
        <v>1612</v>
      </c>
      <c r="D29" s="1584"/>
      <c r="E29" s="1443" t="s">
        <v>16</v>
      </c>
      <c r="F29" s="896">
        <v>3</v>
      </c>
      <c r="G29" s="682"/>
      <c r="H29" s="1697"/>
      <c r="I29" s="1713"/>
      <c r="J29" s="1713"/>
      <c r="K29" s="1713"/>
      <c r="L29" s="1714"/>
      <c r="M29" s="1697"/>
      <c r="N29" s="1713"/>
      <c r="O29" s="1713"/>
      <c r="P29" s="1713"/>
      <c r="Q29" s="1714"/>
      <c r="R29" s="1697"/>
      <c r="S29" s="1713"/>
      <c r="T29" s="1713"/>
      <c r="U29" s="1713"/>
      <c r="V29" s="1714"/>
      <c r="W29" s="1697"/>
      <c r="X29" s="1713"/>
      <c r="Y29" s="1713"/>
      <c r="Z29" s="1713"/>
      <c r="AA29" s="1714"/>
      <c r="AB29" s="1697"/>
      <c r="AC29" s="1713"/>
      <c r="AD29" s="1713"/>
      <c r="AE29" s="1713"/>
      <c r="AF29" s="1714"/>
      <c r="AG29" s="901"/>
      <c r="AH29" s="1094"/>
      <c r="AI29" s="1068"/>
    </row>
    <row r="30" spans="2:35" ht="15" thickBot="1" x14ac:dyDescent="0.25">
      <c r="B30" s="892">
        <v>19</v>
      </c>
      <c r="C30" s="1585" t="s">
        <v>1616</v>
      </c>
      <c r="D30" s="1584"/>
      <c r="E30" s="1443" t="s">
        <v>16</v>
      </c>
      <c r="F30" s="896">
        <v>3</v>
      </c>
      <c r="G30" s="682"/>
      <c r="H30" s="1724">
        <f>SUM(H27:H29)</f>
        <v>0</v>
      </c>
      <c r="I30" s="1725">
        <f t="shared" ref="I30:L30" si="5">SUM(I27:I29)</f>
        <v>0</v>
      </c>
      <c r="J30" s="1725">
        <f t="shared" si="5"/>
        <v>0</v>
      </c>
      <c r="K30" s="1725">
        <f t="shared" si="5"/>
        <v>0</v>
      </c>
      <c r="L30" s="1726">
        <f t="shared" si="5"/>
        <v>0</v>
      </c>
      <c r="M30" s="1724">
        <f>SUM(M27:M29)</f>
        <v>0</v>
      </c>
      <c r="N30" s="1725">
        <f t="shared" ref="N30:Q30" si="6">SUM(N27:N29)</f>
        <v>0</v>
      </c>
      <c r="O30" s="1725">
        <f t="shared" si="6"/>
        <v>0</v>
      </c>
      <c r="P30" s="1725">
        <f t="shared" si="6"/>
        <v>0</v>
      </c>
      <c r="Q30" s="1726">
        <f t="shared" si="6"/>
        <v>0</v>
      </c>
      <c r="R30" s="1724">
        <f>SUM(R27:R29)</f>
        <v>0</v>
      </c>
      <c r="S30" s="1725">
        <f t="shared" ref="S30:V30" si="7">SUM(S27:S29)</f>
        <v>0</v>
      </c>
      <c r="T30" s="1725">
        <f t="shared" si="7"/>
        <v>0</v>
      </c>
      <c r="U30" s="1725">
        <f t="shared" si="7"/>
        <v>0</v>
      </c>
      <c r="V30" s="1726">
        <f t="shared" si="7"/>
        <v>0</v>
      </c>
      <c r="W30" s="1724">
        <f>SUM(W27:W29)</f>
        <v>0</v>
      </c>
      <c r="X30" s="1725">
        <f t="shared" ref="X30:AA30" si="8">SUM(X27:X29)</f>
        <v>0</v>
      </c>
      <c r="Y30" s="1725">
        <f t="shared" si="8"/>
        <v>0</v>
      </c>
      <c r="Z30" s="1725">
        <f t="shared" si="8"/>
        <v>0</v>
      </c>
      <c r="AA30" s="1726">
        <f t="shared" si="8"/>
        <v>0</v>
      </c>
      <c r="AB30" s="1724">
        <f>SUM(AB27:AB29)</f>
        <v>0</v>
      </c>
      <c r="AC30" s="1725">
        <f t="shared" ref="AC30:AF30" si="9">SUM(AC27:AC29)</f>
        <v>0</v>
      </c>
      <c r="AD30" s="1725">
        <f t="shared" si="9"/>
        <v>0</v>
      </c>
      <c r="AE30" s="1725">
        <f t="shared" si="9"/>
        <v>0</v>
      </c>
      <c r="AF30" s="1726">
        <f t="shared" si="9"/>
        <v>0</v>
      </c>
      <c r="AG30" s="901"/>
      <c r="AH30" s="1066" t="s">
        <v>1617</v>
      </c>
      <c r="AI30" s="1069"/>
    </row>
    <row r="31" spans="2:35" ht="15" thickBot="1" x14ac:dyDescent="0.25">
      <c r="B31" s="1446" t="s">
        <v>1618</v>
      </c>
      <c r="C31" s="1731"/>
      <c r="D31" s="1992"/>
      <c r="E31" s="1992"/>
      <c r="F31" s="1993"/>
      <c r="G31" s="682"/>
      <c r="H31" s="1727"/>
      <c r="I31" s="1727"/>
      <c r="J31" s="1727"/>
      <c r="K31" s="1727"/>
      <c r="L31" s="1727"/>
      <c r="M31" s="1727"/>
      <c r="N31" s="1727"/>
      <c r="O31" s="1727"/>
      <c r="P31" s="1727"/>
      <c r="Q31" s="1727"/>
      <c r="R31" s="1727"/>
      <c r="S31" s="1727"/>
      <c r="T31" s="1727"/>
      <c r="U31" s="1727"/>
      <c r="V31" s="1727"/>
      <c r="W31" s="1727"/>
      <c r="X31" s="1727"/>
      <c r="Y31" s="1727"/>
      <c r="Z31" s="1727"/>
      <c r="AA31" s="1727"/>
      <c r="AB31" s="1727"/>
      <c r="AC31" s="1727"/>
      <c r="AD31" s="1727"/>
      <c r="AE31" s="1727"/>
      <c r="AF31" s="1727"/>
      <c r="AG31" s="901"/>
      <c r="AH31" s="1110"/>
      <c r="AI31" s="1110"/>
    </row>
    <row r="32" spans="2:35" x14ac:dyDescent="0.2">
      <c r="B32" s="892">
        <v>20</v>
      </c>
      <c r="C32" s="1585" t="s">
        <v>1610</v>
      </c>
      <c r="D32" s="1584"/>
      <c r="E32" s="1443" t="s">
        <v>16</v>
      </c>
      <c r="F32" s="896">
        <v>3</v>
      </c>
      <c r="G32" s="682"/>
      <c r="H32" s="1710"/>
      <c r="I32" s="1711"/>
      <c r="J32" s="1711"/>
      <c r="K32" s="1711"/>
      <c r="L32" s="1712"/>
      <c r="M32" s="1710"/>
      <c r="N32" s="1711"/>
      <c r="O32" s="1711"/>
      <c r="P32" s="1711"/>
      <c r="Q32" s="1712"/>
      <c r="R32" s="1710"/>
      <c r="S32" s="1711"/>
      <c r="T32" s="1711"/>
      <c r="U32" s="1711"/>
      <c r="V32" s="1712"/>
      <c r="W32" s="1710"/>
      <c r="X32" s="1711"/>
      <c r="Y32" s="1711"/>
      <c r="Z32" s="1711"/>
      <c r="AA32" s="1712"/>
      <c r="AB32" s="1710"/>
      <c r="AC32" s="1711"/>
      <c r="AD32" s="1711"/>
      <c r="AE32" s="1711"/>
      <c r="AF32" s="1712"/>
      <c r="AG32" s="901"/>
      <c r="AH32" s="1097"/>
      <c r="AI32" s="1090"/>
    </row>
    <row r="33" spans="2:35" x14ac:dyDescent="0.2">
      <c r="B33" s="892">
        <v>21</v>
      </c>
      <c r="C33" s="1585" t="s">
        <v>1611</v>
      </c>
      <c r="D33" s="1584"/>
      <c r="E33" s="1443" t="s">
        <v>16</v>
      </c>
      <c r="F33" s="896">
        <v>3</v>
      </c>
      <c r="G33" s="682"/>
      <c r="H33" s="1697"/>
      <c r="I33" s="1713"/>
      <c r="J33" s="1713"/>
      <c r="K33" s="1713"/>
      <c r="L33" s="1714"/>
      <c r="M33" s="1697"/>
      <c r="N33" s="1713"/>
      <c r="O33" s="1713"/>
      <c r="P33" s="1713"/>
      <c r="Q33" s="1714"/>
      <c r="R33" s="1697"/>
      <c r="S33" s="1713"/>
      <c r="T33" s="1713"/>
      <c r="U33" s="1713"/>
      <c r="V33" s="1714"/>
      <c r="W33" s="1697"/>
      <c r="X33" s="1713"/>
      <c r="Y33" s="1713"/>
      <c r="Z33" s="1713"/>
      <c r="AA33" s="1714"/>
      <c r="AB33" s="1697"/>
      <c r="AC33" s="1713"/>
      <c r="AD33" s="1713"/>
      <c r="AE33" s="1713"/>
      <c r="AF33" s="1714"/>
      <c r="AG33" s="901"/>
      <c r="AH33" s="1094"/>
      <c r="AI33" s="1068"/>
    </row>
    <row r="34" spans="2:35" x14ac:dyDescent="0.2">
      <c r="B34" s="892">
        <v>22</v>
      </c>
      <c r="C34" s="1585" t="s">
        <v>1612</v>
      </c>
      <c r="D34" s="1584"/>
      <c r="E34" s="1443" t="s">
        <v>16</v>
      </c>
      <c r="F34" s="896">
        <v>3</v>
      </c>
      <c r="G34" s="682"/>
      <c r="H34" s="1697"/>
      <c r="I34" s="1713"/>
      <c r="J34" s="1713"/>
      <c r="K34" s="1713"/>
      <c r="L34" s="1714"/>
      <c r="M34" s="1697"/>
      <c r="N34" s="1713"/>
      <c r="O34" s="1713"/>
      <c r="P34" s="1713"/>
      <c r="Q34" s="1714"/>
      <c r="R34" s="1697"/>
      <c r="S34" s="1713"/>
      <c r="T34" s="1713"/>
      <c r="U34" s="1713"/>
      <c r="V34" s="1714"/>
      <c r="W34" s="1697"/>
      <c r="X34" s="1713"/>
      <c r="Y34" s="1713"/>
      <c r="Z34" s="1713"/>
      <c r="AA34" s="1714"/>
      <c r="AB34" s="1697"/>
      <c r="AC34" s="1713"/>
      <c r="AD34" s="1713"/>
      <c r="AE34" s="1713"/>
      <c r="AF34" s="1714"/>
      <c r="AG34" s="901"/>
      <c r="AH34" s="1094"/>
      <c r="AI34" s="1068"/>
    </row>
    <row r="35" spans="2:35" ht="15" thickBot="1" x14ac:dyDescent="0.25">
      <c r="B35" s="892">
        <v>23</v>
      </c>
      <c r="C35" s="1585" t="s">
        <v>1613</v>
      </c>
      <c r="D35" s="1584"/>
      <c r="E35" s="1443" t="s">
        <v>16</v>
      </c>
      <c r="F35" s="896">
        <v>3</v>
      </c>
      <c r="G35" s="682"/>
      <c r="H35" s="1724">
        <f>SUM(H32:H34)</f>
        <v>0</v>
      </c>
      <c r="I35" s="1725">
        <f t="shared" ref="I35:L35" si="10">SUM(I32:I34)</f>
        <v>0</v>
      </c>
      <c r="J35" s="1725">
        <f t="shared" si="10"/>
        <v>0</v>
      </c>
      <c r="K35" s="1725">
        <f t="shared" si="10"/>
        <v>0</v>
      </c>
      <c r="L35" s="1726">
        <f t="shared" si="10"/>
        <v>0</v>
      </c>
      <c r="M35" s="1724">
        <f>SUM(M32:M34)</f>
        <v>0</v>
      </c>
      <c r="N35" s="1725">
        <f t="shared" ref="N35:Q35" si="11">SUM(N32:N34)</f>
        <v>0</v>
      </c>
      <c r="O35" s="1725">
        <f t="shared" si="11"/>
        <v>0</v>
      </c>
      <c r="P35" s="1725">
        <f t="shared" si="11"/>
        <v>0</v>
      </c>
      <c r="Q35" s="1726">
        <f t="shared" si="11"/>
        <v>0</v>
      </c>
      <c r="R35" s="1724">
        <f>SUM(R32:R34)</f>
        <v>0</v>
      </c>
      <c r="S35" s="1725">
        <f t="shared" ref="S35:V35" si="12">SUM(S32:S34)</f>
        <v>0</v>
      </c>
      <c r="T35" s="1725">
        <f t="shared" si="12"/>
        <v>0</v>
      </c>
      <c r="U35" s="1725">
        <f t="shared" si="12"/>
        <v>0</v>
      </c>
      <c r="V35" s="1726">
        <f t="shared" si="12"/>
        <v>0</v>
      </c>
      <c r="W35" s="1724">
        <f>SUM(W32:W34)</f>
        <v>0</v>
      </c>
      <c r="X35" s="1725">
        <f t="shared" ref="X35:AA35" si="13">SUM(X32:X34)</f>
        <v>0</v>
      </c>
      <c r="Y35" s="1725">
        <f t="shared" si="13"/>
        <v>0</v>
      </c>
      <c r="Z35" s="1725">
        <f t="shared" si="13"/>
        <v>0</v>
      </c>
      <c r="AA35" s="1726">
        <f t="shared" si="13"/>
        <v>0</v>
      </c>
      <c r="AB35" s="1724">
        <f>SUM(AB32:AB34)</f>
        <v>0</v>
      </c>
      <c r="AC35" s="1725">
        <f t="shared" ref="AC35:AF35" si="14">SUM(AC32:AC34)</f>
        <v>0</v>
      </c>
      <c r="AD35" s="1725">
        <f t="shared" si="14"/>
        <v>0</v>
      </c>
      <c r="AE35" s="1725">
        <f t="shared" si="14"/>
        <v>0</v>
      </c>
      <c r="AF35" s="1726">
        <f t="shared" si="14"/>
        <v>0</v>
      </c>
      <c r="AG35" s="901"/>
      <c r="AH35" s="1066" t="s">
        <v>1619</v>
      </c>
      <c r="AI35" s="1069"/>
    </row>
    <row r="36" spans="2:35" ht="15" thickBot="1" x14ac:dyDescent="0.25">
      <c r="B36" s="1446" t="s">
        <v>1620</v>
      </c>
      <c r="C36" s="1731"/>
      <c r="D36" s="1992"/>
      <c r="E36" s="1992"/>
      <c r="F36" s="1993"/>
      <c r="G36" s="682"/>
      <c r="H36" s="1727"/>
      <c r="I36" s="1727"/>
      <c r="J36" s="1727"/>
      <c r="K36" s="1727"/>
      <c r="L36" s="1727"/>
      <c r="M36" s="1727"/>
      <c r="N36" s="1727"/>
      <c r="O36" s="1727"/>
      <c r="P36" s="1727"/>
      <c r="Q36" s="1727"/>
      <c r="R36" s="1727"/>
      <c r="S36" s="1727"/>
      <c r="T36" s="1727"/>
      <c r="U36" s="1727"/>
      <c r="V36" s="1727"/>
      <c r="W36" s="1727"/>
      <c r="X36" s="1727"/>
      <c r="Y36" s="1727"/>
      <c r="Z36" s="1727"/>
      <c r="AA36" s="1727"/>
      <c r="AB36" s="1727"/>
      <c r="AC36" s="1727"/>
      <c r="AD36" s="1727"/>
      <c r="AE36" s="1727"/>
      <c r="AF36" s="1727"/>
      <c r="AG36" s="901"/>
      <c r="AH36" s="1110"/>
      <c r="AI36" s="1110"/>
    </row>
    <row r="37" spans="2:35" x14ac:dyDescent="0.2">
      <c r="B37" s="892">
        <v>24</v>
      </c>
      <c r="C37" s="1585" t="s">
        <v>1610</v>
      </c>
      <c r="D37" s="1584"/>
      <c r="E37" s="1443" t="s">
        <v>16</v>
      </c>
      <c r="F37" s="896">
        <v>3</v>
      </c>
      <c r="G37" s="682"/>
      <c r="H37" s="1710"/>
      <c r="I37" s="1711"/>
      <c r="J37" s="1711"/>
      <c r="K37" s="1711"/>
      <c r="L37" s="1712"/>
      <c r="M37" s="1710"/>
      <c r="N37" s="1711"/>
      <c r="O37" s="1711"/>
      <c r="P37" s="1711"/>
      <c r="Q37" s="1712"/>
      <c r="R37" s="1710"/>
      <c r="S37" s="1711"/>
      <c r="T37" s="1711"/>
      <c r="U37" s="1711"/>
      <c r="V37" s="1712"/>
      <c r="W37" s="1710"/>
      <c r="X37" s="1711"/>
      <c r="Y37" s="1711"/>
      <c r="Z37" s="1711"/>
      <c r="AA37" s="1712"/>
      <c r="AB37" s="1710"/>
      <c r="AC37" s="1711"/>
      <c r="AD37" s="1711"/>
      <c r="AE37" s="1711"/>
      <c r="AF37" s="1712"/>
      <c r="AG37" s="901"/>
      <c r="AH37" s="1097"/>
      <c r="AI37" s="1090"/>
    </row>
    <row r="38" spans="2:35" x14ac:dyDescent="0.2">
      <c r="B38" s="892">
        <v>25</v>
      </c>
      <c r="C38" s="1585" t="s">
        <v>1611</v>
      </c>
      <c r="D38" s="1584"/>
      <c r="E38" s="1443" t="s">
        <v>16</v>
      </c>
      <c r="F38" s="896">
        <v>3</v>
      </c>
      <c r="G38" s="682"/>
      <c r="H38" s="1697"/>
      <c r="I38" s="1713"/>
      <c r="J38" s="1713"/>
      <c r="K38" s="1713"/>
      <c r="L38" s="1714"/>
      <c r="M38" s="1697"/>
      <c r="N38" s="1713"/>
      <c r="O38" s="1713"/>
      <c r="P38" s="1713"/>
      <c r="Q38" s="1714"/>
      <c r="R38" s="1697"/>
      <c r="S38" s="1713"/>
      <c r="T38" s="1713"/>
      <c r="U38" s="1713"/>
      <c r="V38" s="1714"/>
      <c r="W38" s="1697"/>
      <c r="X38" s="1713"/>
      <c r="Y38" s="1713"/>
      <c r="Z38" s="1713"/>
      <c r="AA38" s="1714"/>
      <c r="AB38" s="1697"/>
      <c r="AC38" s="1713"/>
      <c r="AD38" s="1713"/>
      <c r="AE38" s="1713"/>
      <c r="AF38" s="1714"/>
      <c r="AG38" s="901"/>
      <c r="AH38" s="1094"/>
      <c r="AI38" s="1068"/>
    </row>
    <row r="39" spans="2:35" x14ac:dyDescent="0.2">
      <c r="B39" s="892">
        <v>26</v>
      </c>
      <c r="C39" s="1585" t="s">
        <v>1612</v>
      </c>
      <c r="D39" s="1584"/>
      <c r="E39" s="1443" t="s">
        <v>16</v>
      </c>
      <c r="F39" s="896">
        <v>3</v>
      </c>
      <c r="G39" s="682"/>
      <c r="H39" s="1697"/>
      <c r="I39" s="1713"/>
      <c r="J39" s="1713"/>
      <c r="K39" s="1713"/>
      <c r="L39" s="1714"/>
      <c r="M39" s="1697"/>
      <c r="N39" s="1713"/>
      <c r="O39" s="1713"/>
      <c r="P39" s="1713"/>
      <c r="Q39" s="1714"/>
      <c r="R39" s="1697"/>
      <c r="S39" s="1713"/>
      <c r="T39" s="1713"/>
      <c r="U39" s="1713"/>
      <c r="V39" s="1714"/>
      <c r="W39" s="1697"/>
      <c r="X39" s="1713"/>
      <c r="Y39" s="1713"/>
      <c r="Z39" s="1713"/>
      <c r="AA39" s="1714"/>
      <c r="AB39" s="1697"/>
      <c r="AC39" s="1713"/>
      <c r="AD39" s="1713"/>
      <c r="AE39" s="1713"/>
      <c r="AF39" s="1714"/>
      <c r="AG39" s="901"/>
      <c r="AH39" s="1094"/>
      <c r="AI39" s="1068"/>
    </row>
    <row r="40" spans="2:35" ht="15" thickBot="1" x14ac:dyDescent="0.25">
      <c r="B40" s="897">
        <v>27</v>
      </c>
      <c r="C40" s="1732" t="s">
        <v>1613</v>
      </c>
      <c r="D40" s="1447"/>
      <c r="E40" s="899" t="s">
        <v>16</v>
      </c>
      <c r="F40" s="900">
        <v>3</v>
      </c>
      <c r="G40" s="682"/>
      <c r="H40" s="1724">
        <f>SUM(H37:H39)</f>
        <v>0</v>
      </c>
      <c r="I40" s="1725">
        <f>SUM(I37:I39)</f>
        <v>0</v>
      </c>
      <c r="J40" s="1725">
        <f t="shared" ref="J40:L40" si="15">SUM(J37:J39)</f>
        <v>0</v>
      </c>
      <c r="K40" s="1725">
        <f t="shared" si="15"/>
        <v>0</v>
      </c>
      <c r="L40" s="1726">
        <f t="shared" si="15"/>
        <v>0</v>
      </c>
      <c r="M40" s="1724">
        <f>SUM(M37:M39)</f>
        <v>0</v>
      </c>
      <c r="N40" s="1725">
        <f t="shared" ref="N40:Q40" si="16">SUM(N37:N39)</f>
        <v>0</v>
      </c>
      <c r="O40" s="1725">
        <f t="shared" si="16"/>
        <v>0</v>
      </c>
      <c r="P40" s="1725">
        <f t="shared" si="16"/>
        <v>0</v>
      </c>
      <c r="Q40" s="1726">
        <f t="shared" si="16"/>
        <v>0</v>
      </c>
      <c r="R40" s="1724">
        <f>SUM(R37:R39)</f>
        <v>0</v>
      </c>
      <c r="S40" s="1725">
        <f t="shared" ref="S40:V40" si="17">SUM(S37:S39)</f>
        <v>0</v>
      </c>
      <c r="T40" s="1725">
        <f t="shared" si="17"/>
        <v>0</v>
      </c>
      <c r="U40" s="1725">
        <f t="shared" si="17"/>
        <v>0</v>
      </c>
      <c r="V40" s="1726">
        <f t="shared" si="17"/>
        <v>0</v>
      </c>
      <c r="W40" s="1724">
        <f>SUM(W37:W39)</f>
        <v>0</v>
      </c>
      <c r="X40" s="1725">
        <f t="shared" ref="X40:AA40" si="18">SUM(X37:X39)</f>
        <v>0</v>
      </c>
      <c r="Y40" s="1725">
        <f t="shared" si="18"/>
        <v>0</v>
      </c>
      <c r="Z40" s="1725">
        <f t="shared" si="18"/>
        <v>0</v>
      </c>
      <c r="AA40" s="1726">
        <f t="shared" si="18"/>
        <v>0</v>
      </c>
      <c r="AB40" s="1724">
        <f>SUM(AB37:AB39)</f>
        <v>0</v>
      </c>
      <c r="AC40" s="1725">
        <f t="shared" ref="AC40:AF40" si="19">SUM(AC37:AC39)</f>
        <v>0</v>
      </c>
      <c r="AD40" s="1725">
        <f t="shared" si="19"/>
        <v>0</v>
      </c>
      <c r="AE40" s="1725">
        <f t="shared" si="19"/>
        <v>0</v>
      </c>
      <c r="AF40" s="1726">
        <f t="shared" si="19"/>
        <v>0</v>
      </c>
      <c r="AG40" s="901"/>
      <c r="AH40" s="1066" t="s">
        <v>1621</v>
      </c>
      <c r="AI40" s="1069"/>
    </row>
    <row r="41" spans="2:35" ht="15" thickBot="1" x14ac:dyDescent="0.25">
      <c r="B41" s="901"/>
      <c r="C41" s="901"/>
      <c r="D41" s="901"/>
      <c r="E41" s="901"/>
      <c r="F41" s="901"/>
      <c r="G41" s="901"/>
      <c r="H41" s="1719"/>
      <c r="I41" s="1719"/>
      <c r="J41" s="1719"/>
      <c r="K41" s="1719"/>
      <c r="L41" s="1719"/>
      <c r="M41" s="1719"/>
      <c r="N41" s="1719"/>
      <c r="O41" s="1719"/>
      <c r="P41" s="1719"/>
      <c r="Q41" s="1719"/>
      <c r="R41" s="1719"/>
      <c r="S41" s="1719"/>
      <c r="T41" s="1719"/>
      <c r="U41" s="1719"/>
      <c r="V41" s="1719"/>
      <c r="W41" s="1719"/>
      <c r="X41" s="1719"/>
      <c r="Y41" s="1719"/>
      <c r="Z41" s="1719"/>
      <c r="AA41" s="1719"/>
      <c r="AB41" s="1719"/>
      <c r="AC41" s="1719"/>
      <c r="AD41" s="1719"/>
      <c r="AE41" s="1719"/>
      <c r="AF41" s="1719"/>
      <c r="AG41" s="901"/>
      <c r="AH41" s="901"/>
    </row>
    <row r="42" spans="2:35" ht="15" thickBot="1" x14ac:dyDescent="0.25">
      <c r="B42" s="890" t="s">
        <v>1663</v>
      </c>
      <c r="C42" s="891" t="s">
        <v>1680</v>
      </c>
      <c r="D42" s="901"/>
      <c r="E42" s="901"/>
      <c r="F42" s="901"/>
      <c r="G42" s="901"/>
      <c r="H42" s="1719"/>
      <c r="I42" s="1719"/>
      <c r="J42" s="1719"/>
      <c r="K42" s="1719"/>
      <c r="L42" s="1719"/>
      <c r="M42" s="1719"/>
      <c r="N42" s="1719"/>
      <c r="O42" s="1719"/>
      <c r="P42" s="1719"/>
      <c r="Q42" s="1719"/>
      <c r="R42" s="1719"/>
      <c r="S42" s="1719"/>
      <c r="T42" s="1719"/>
      <c r="U42" s="1719"/>
      <c r="V42" s="1719"/>
      <c r="W42" s="1719"/>
      <c r="X42" s="1719"/>
      <c r="Y42" s="1719"/>
      <c r="Z42" s="1719"/>
      <c r="AA42" s="1719"/>
      <c r="AB42" s="1719"/>
      <c r="AC42" s="1719"/>
      <c r="AD42" s="1719"/>
      <c r="AE42" s="1719"/>
      <c r="AF42" s="1719"/>
      <c r="AG42" s="901"/>
      <c r="AH42" s="901"/>
    </row>
    <row r="43" spans="2:35" x14ac:dyDescent="0.2">
      <c r="B43" s="1439">
        <v>8</v>
      </c>
      <c r="C43" s="1545" t="s">
        <v>1607</v>
      </c>
      <c r="D43" s="1733"/>
      <c r="E43" s="1440" t="s">
        <v>259</v>
      </c>
      <c r="F43" s="1441" t="s">
        <v>501</v>
      </c>
      <c r="G43" s="526"/>
      <c r="H43" s="1719"/>
      <c r="I43" s="1719"/>
      <c r="J43" s="1719"/>
      <c r="K43" s="1719"/>
      <c r="L43" s="1719"/>
      <c r="M43" s="1719"/>
      <c r="N43" s="1719"/>
      <c r="O43" s="1719"/>
      <c r="P43" s="1719"/>
      <c r="Q43" s="1719"/>
      <c r="R43" s="1719"/>
      <c r="S43" s="1719"/>
      <c r="T43" s="1719"/>
      <c r="U43" s="1719"/>
      <c r="V43" s="1719"/>
      <c r="W43" s="1719"/>
      <c r="X43" s="1719"/>
      <c r="Y43" s="1719"/>
      <c r="Z43" s="1719"/>
      <c r="AA43" s="1719"/>
      <c r="AB43" s="1719"/>
      <c r="AC43" s="1719"/>
      <c r="AD43" s="1719"/>
      <c r="AE43" s="1719"/>
      <c r="AF43" s="1719"/>
      <c r="AG43" s="901"/>
      <c r="AH43" s="901"/>
    </row>
    <row r="44" spans="2:35" ht="15" thickBot="1" x14ac:dyDescent="0.25">
      <c r="B44" s="1445">
        <v>9</v>
      </c>
      <c r="C44" s="1737" t="s">
        <v>1608</v>
      </c>
      <c r="D44" s="1734"/>
      <c r="E44" s="1443" t="s">
        <v>259</v>
      </c>
      <c r="F44" s="1444" t="s">
        <v>501</v>
      </c>
      <c r="G44" s="1720"/>
      <c r="H44" s="1719"/>
      <c r="I44" s="1719"/>
      <c r="J44" s="1719"/>
      <c r="K44" s="1719"/>
      <c r="L44" s="1719"/>
      <c r="M44" s="1719"/>
      <c r="N44" s="1719"/>
      <c r="O44" s="1719"/>
      <c r="P44" s="1719"/>
      <c r="Q44" s="1719"/>
      <c r="R44" s="1719"/>
      <c r="S44" s="1719"/>
      <c r="T44" s="1719"/>
      <c r="U44" s="1719"/>
      <c r="V44" s="1719"/>
      <c r="W44" s="1719"/>
      <c r="X44" s="1719"/>
      <c r="Y44" s="1719"/>
      <c r="Z44" s="1719"/>
      <c r="AA44" s="1719"/>
      <c r="AB44" s="1719"/>
      <c r="AC44" s="1719"/>
      <c r="AD44" s="1719"/>
      <c r="AE44" s="1719"/>
      <c r="AF44" s="1719"/>
      <c r="AG44" s="901"/>
      <c r="AH44" s="901"/>
    </row>
    <row r="45" spans="2:35" x14ac:dyDescent="0.2">
      <c r="B45" s="1442">
        <v>10</v>
      </c>
      <c r="C45" s="1738" t="s">
        <v>1600</v>
      </c>
      <c r="D45" s="1584"/>
      <c r="E45" s="895" t="s">
        <v>185</v>
      </c>
      <c r="F45" s="896">
        <v>2</v>
      </c>
      <c r="G45" s="625"/>
      <c r="H45" s="1710"/>
      <c r="I45" s="1711"/>
      <c r="J45" s="1711"/>
      <c r="K45" s="1711"/>
      <c r="L45" s="1712"/>
      <c r="M45" s="1721"/>
      <c r="N45" s="1711"/>
      <c r="O45" s="1711"/>
      <c r="P45" s="1711"/>
      <c r="Q45" s="1711"/>
      <c r="R45" s="1710"/>
      <c r="S45" s="1711"/>
      <c r="T45" s="1711"/>
      <c r="U45" s="1711"/>
      <c r="V45" s="1711"/>
      <c r="W45" s="1710"/>
      <c r="X45" s="1711"/>
      <c r="Y45" s="1711"/>
      <c r="Z45" s="1711"/>
      <c r="AA45" s="1711"/>
      <c r="AB45" s="1710"/>
      <c r="AC45" s="1711"/>
      <c r="AD45" s="1711"/>
      <c r="AE45" s="1711"/>
      <c r="AF45" s="1712"/>
      <c r="AG45" s="901"/>
      <c r="AH45" s="1091"/>
      <c r="AI45" s="1092"/>
    </row>
    <row r="46" spans="2:35" ht="15" thickBot="1" x14ac:dyDescent="0.25">
      <c r="B46" s="1445">
        <v>11</v>
      </c>
      <c r="C46" s="1738" t="s">
        <v>1601</v>
      </c>
      <c r="D46" s="1583"/>
      <c r="E46" s="413" t="s">
        <v>185</v>
      </c>
      <c r="F46" s="414">
        <v>2</v>
      </c>
      <c r="G46" s="625"/>
      <c r="H46" s="1715"/>
      <c r="I46" s="1716"/>
      <c r="J46" s="1716"/>
      <c r="K46" s="1716"/>
      <c r="L46" s="1717"/>
      <c r="M46" s="1722"/>
      <c r="N46" s="1716"/>
      <c r="O46" s="1716"/>
      <c r="P46" s="1716"/>
      <c r="Q46" s="1716"/>
      <c r="R46" s="1715"/>
      <c r="S46" s="1716"/>
      <c r="T46" s="1716"/>
      <c r="U46" s="1716"/>
      <c r="V46" s="1716"/>
      <c r="W46" s="1715"/>
      <c r="X46" s="1716"/>
      <c r="Y46" s="1716"/>
      <c r="Z46" s="1716"/>
      <c r="AA46" s="1716"/>
      <c r="AB46" s="1715"/>
      <c r="AC46" s="1716"/>
      <c r="AD46" s="1716"/>
      <c r="AE46" s="1716"/>
      <c r="AF46" s="1717"/>
      <c r="AG46" s="901"/>
      <c r="AH46" s="1066"/>
      <c r="AI46" s="1069"/>
    </row>
    <row r="47" spans="2:35" ht="15" thickBot="1" x14ac:dyDescent="0.25">
      <c r="B47" s="1446" t="s">
        <v>1609</v>
      </c>
      <c r="C47" s="529"/>
      <c r="D47" s="1992"/>
      <c r="E47" s="1992"/>
      <c r="F47" s="1993"/>
      <c r="G47" s="625"/>
      <c r="H47" s="1723"/>
      <c r="I47" s="1723"/>
      <c r="J47" s="1723"/>
      <c r="K47" s="1723"/>
      <c r="L47" s="1723"/>
      <c r="M47" s="1723"/>
      <c r="N47" s="1723"/>
      <c r="O47" s="1723"/>
      <c r="P47" s="1723"/>
      <c r="Q47" s="1723"/>
      <c r="R47" s="1723"/>
      <c r="S47" s="1723"/>
      <c r="T47" s="1723"/>
      <c r="U47" s="1723"/>
      <c r="V47" s="1723"/>
      <c r="W47" s="1723"/>
      <c r="X47" s="1723"/>
      <c r="Y47" s="1723"/>
      <c r="Z47" s="1723"/>
      <c r="AA47" s="1723"/>
      <c r="AB47" s="1723"/>
      <c r="AC47" s="1723"/>
      <c r="AD47" s="1723"/>
      <c r="AE47" s="1723"/>
      <c r="AF47" s="1723"/>
      <c r="AG47" s="901"/>
      <c r="AH47" s="901"/>
    </row>
    <row r="48" spans="2:35" x14ac:dyDescent="0.2">
      <c r="B48" s="892">
        <v>12</v>
      </c>
      <c r="C48" s="1585" t="s">
        <v>1610</v>
      </c>
      <c r="D48" s="1584"/>
      <c r="E48" s="1443" t="s">
        <v>16</v>
      </c>
      <c r="F48" s="896">
        <v>3</v>
      </c>
      <c r="G48" s="625"/>
      <c r="H48" s="1697"/>
      <c r="I48" s="1713"/>
      <c r="J48" s="1713"/>
      <c r="K48" s="1713"/>
      <c r="L48" s="1714"/>
      <c r="M48" s="1697"/>
      <c r="N48" s="1713"/>
      <c r="O48" s="1713"/>
      <c r="P48" s="1713"/>
      <c r="Q48" s="1714"/>
      <c r="R48" s="1710"/>
      <c r="S48" s="1711"/>
      <c r="T48" s="1711"/>
      <c r="U48" s="1711"/>
      <c r="V48" s="1712"/>
      <c r="W48" s="1710"/>
      <c r="X48" s="1711"/>
      <c r="Y48" s="1711"/>
      <c r="Z48" s="1711"/>
      <c r="AA48" s="1712"/>
      <c r="AB48" s="1710"/>
      <c r="AC48" s="1711"/>
      <c r="AD48" s="1711"/>
      <c r="AE48" s="1711"/>
      <c r="AF48" s="1712"/>
      <c r="AG48" s="901"/>
      <c r="AH48" s="1091"/>
      <c r="AI48" s="1092"/>
    </row>
    <row r="49" spans="2:35" x14ac:dyDescent="0.2">
      <c r="B49" s="892">
        <v>13</v>
      </c>
      <c r="C49" s="1585" t="s">
        <v>1611</v>
      </c>
      <c r="D49" s="1584"/>
      <c r="E49" s="1443" t="s">
        <v>16</v>
      </c>
      <c r="F49" s="896">
        <v>3</v>
      </c>
      <c r="G49" s="625"/>
      <c r="H49" s="1697"/>
      <c r="I49" s="1713"/>
      <c r="J49" s="1713"/>
      <c r="K49" s="1713"/>
      <c r="L49" s="1714"/>
      <c r="M49" s="1697"/>
      <c r="N49" s="1713"/>
      <c r="O49" s="1713"/>
      <c r="P49" s="1713"/>
      <c r="Q49" s="1714"/>
      <c r="R49" s="1697"/>
      <c r="S49" s="1713"/>
      <c r="T49" s="1713"/>
      <c r="U49" s="1713"/>
      <c r="V49" s="1714"/>
      <c r="W49" s="1697"/>
      <c r="X49" s="1713"/>
      <c r="Y49" s="1713"/>
      <c r="Z49" s="1713"/>
      <c r="AA49" s="1714"/>
      <c r="AB49" s="1697"/>
      <c r="AC49" s="1713"/>
      <c r="AD49" s="1713"/>
      <c r="AE49" s="1713"/>
      <c r="AF49" s="1714"/>
      <c r="AG49" s="901"/>
      <c r="AH49" s="1094"/>
      <c r="AI49" s="1068"/>
    </row>
    <row r="50" spans="2:35" x14ac:dyDescent="0.2">
      <c r="B50" s="892">
        <v>14</v>
      </c>
      <c r="C50" s="1585" t="s">
        <v>1612</v>
      </c>
      <c r="D50" s="1584"/>
      <c r="E50" s="1443" t="s">
        <v>16</v>
      </c>
      <c r="F50" s="896">
        <v>3</v>
      </c>
      <c r="G50" s="682"/>
      <c r="H50" s="1697"/>
      <c r="I50" s="1713"/>
      <c r="J50" s="1713"/>
      <c r="K50" s="1713"/>
      <c r="L50" s="1714"/>
      <c r="M50" s="1697"/>
      <c r="N50" s="1713"/>
      <c r="O50" s="1713"/>
      <c r="P50" s="1713"/>
      <c r="Q50" s="1714"/>
      <c r="R50" s="1697"/>
      <c r="S50" s="1713"/>
      <c r="T50" s="1713"/>
      <c r="U50" s="1713"/>
      <c r="V50" s="1714"/>
      <c r="W50" s="1697"/>
      <c r="X50" s="1713"/>
      <c r="Y50" s="1713"/>
      <c r="Z50" s="1713"/>
      <c r="AA50" s="1714"/>
      <c r="AB50" s="1697"/>
      <c r="AC50" s="1713"/>
      <c r="AD50" s="1713"/>
      <c r="AE50" s="1713"/>
      <c r="AF50" s="1714"/>
      <c r="AG50" s="901"/>
      <c r="AH50" s="1094"/>
      <c r="AI50" s="1068"/>
    </row>
    <row r="51" spans="2:35" ht="15" thickBot="1" x14ac:dyDescent="0.25">
      <c r="B51" s="892">
        <v>15</v>
      </c>
      <c r="C51" s="1585" t="s">
        <v>1613</v>
      </c>
      <c r="D51" s="1584"/>
      <c r="E51" s="1443" t="s">
        <v>16</v>
      </c>
      <c r="F51" s="896">
        <v>3</v>
      </c>
      <c r="G51" s="682"/>
      <c r="H51" s="1724">
        <f>SUM(H48:H50)</f>
        <v>0</v>
      </c>
      <c r="I51" s="1725">
        <f t="shared" ref="I51:L51" si="20">SUM(I48:I50)</f>
        <v>0</v>
      </c>
      <c r="J51" s="1725">
        <f t="shared" si="20"/>
        <v>0</v>
      </c>
      <c r="K51" s="1725">
        <f t="shared" si="20"/>
        <v>0</v>
      </c>
      <c r="L51" s="1726">
        <f t="shared" si="20"/>
        <v>0</v>
      </c>
      <c r="M51" s="1724">
        <f>SUM(M48:M50)</f>
        <v>0</v>
      </c>
      <c r="N51" s="1725">
        <f t="shared" ref="N51:Q51" si="21">SUM(N48:N50)</f>
        <v>0</v>
      </c>
      <c r="O51" s="1725">
        <f t="shared" si="21"/>
        <v>0</v>
      </c>
      <c r="P51" s="1725">
        <f t="shared" si="21"/>
        <v>0</v>
      </c>
      <c r="Q51" s="1726">
        <f t="shared" si="21"/>
        <v>0</v>
      </c>
      <c r="R51" s="1724">
        <f>SUM(R48:R50)</f>
        <v>0</v>
      </c>
      <c r="S51" s="1725">
        <f t="shared" ref="S51:V51" si="22">SUM(S48:S50)</f>
        <v>0</v>
      </c>
      <c r="T51" s="1725">
        <f t="shared" si="22"/>
        <v>0</v>
      </c>
      <c r="U51" s="1725">
        <f t="shared" si="22"/>
        <v>0</v>
      </c>
      <c r="V51" s="1726">
        <f t="shared" si="22"/>
        <v>0</v>
      </c>
      <c r="W51" s="1724">
        <f>SUM(W48:W50)</f>
        <v>0</v>
      </c>
      <c r="X51" s="1725">
        <f t="shared" ref="X51:AA51" si="23">SUM(X48:X50)</f>
        <v>0</v>
      </c>
      <c r="Y51" s="1725">
        <f t="shared" si="23"/>
        <v>0</v>
      </c>
      <c r="Z51" s="1725">
        <f t="shared" si="23"/>
        <v>0</v>
      </c>
      <c r="AA51" s="1726">
        <f t="shared" si="23"/>
        <v>0</v>
      </c>
      <c r="AB51" s="1724">
        <f>SUM(AB48:AB50)</f>
        <v>0</v>
      </c>
      <c r="AC51" s="1725">
        <f t="shared" ref="AC51:AF51" si="24">SUM(AC48:AC50)</f>
        <v>0</v>
      </c>
      <c r="AD51" s="1725">
        <f t="shared" si="24"/>
        <v>0</v>
      </c>
      <c r="AE51" s="1725">
        <f t="shared" si="24"/>
        <v>0</v>
      </c>
      <c r="AF51" s="1726">
        <f t="shared" si="24"/>
        <v>0</v>
      </c>
      <c r="AG51" s="901"/>
      <c r="AH51" s="1066" t="s">
        <v>1614</v>
      </c>
      <c r="AI51" s="1069"/>
    </row>
    <row r="52" spans="2:35" ht="15" thickBot="1" x14ac:dyDescent="0.25">
      <c r="B52" s="1446" t="s">
        <v>1615</v>
      </c>
      <c r="C52" s="1731"/>
      <c r="D52" s="1992"/>
      <c r="E52" s="1992"/>
      <c r="F52" s="1993"/>
      <c r="G52" s="682"/>
      <c r="H52" s="1727"/>
      <c r="I52" s="1727"/>
      <c r="J52" s="1727"/>
      <c r="K52" s="1727"/>
      <c r="L52" s="1727"/>
      <c r="M52" s="1727"/>
      <c r="N52" s="1727"/>
      <c r="O52" s="1727"/>
      <c r="P52" s="1727"/>
      <c r="Q52" s="1727"/>
      <c r="R52" s="1727"/>
      <c r="S52" s="1727"/>
      <c r="T52" s="1727"/>
      <c r="U52" s="1727"/>
      <c r="V52" s="1727"/>
      <c r="W52" s="1727"/>
      <c r="X52" s="1727"/>
      <c r="Y52" s="1727"/>
      <c r="Z52" s="1727"/>
      <c r="AA52" s="1727"/>
      <c r="AB52" s="1727"/>
      <c r="AC52" s="1727"/>
      <c r="AD52" s="1727"/>
      <c r="AE52" s="1727"/>
      <c r="AF52" s="1727"/>
      <c r="AG52" s="901"/>
      <c r="AH52" s="1110"/>
      <c r="AI52" s="1110"/>
    </row>
    <row r="53" spans="2:35" x14ac:dyDescent="0.2">
      <c r="B53" s="892">
        <v>16</v>
      </c>
      <c r="C53" s="1585" t="s">
        <v>1610</v>
      </c>
      <c r="D53" s="1584"/>
      <c r="E53" s="1443" t="s">
        <v>16</v>
      </c>
      <c r="F53" s="896">
        <v>3</v>
      </c>
      <c r="G53" s="682"/>
      <c r="H53" s="1710"/>
      <c r="I53" s="1711"/>
      <c r="J53" s="1711"/>
      <c r="K53" s="1711"/>
      <c r="L53" s="1712"/>
      <c r="M53" s="1710"/>
      <c r="N53" s="1711"/>
      <c r="O53" s="1711"/>
      <c r="P53" s="1711"/>
      <c r="Q53" s="1712"/>
      <c r="R53" s="1710"/>
      <c r="S53" s="1711"/>
      <c r="T53" s="1711"/>
      <c r="U53" s="1711"/>
      <c r="V53" s="1712"/>
      <c r="W53" s="1710"/>
      <c r="X53" s="1711"/>
      <c r="Y53" s="1711"/>
      <c r="Z53" s="1711"/>
      <c r="AA53" s="1712"/>
      <c r="AB53" s="1710"/>
      <c r="AC53" s="1711"/>
      <c r="AD53" s="1711"/>
      <c r="AE53" s="1711"/>
      <c r="AF53" s="1712"/>
      <c r="AG53" s="901"/>
      <c r="AH53" s="1097"/>
      <c r="AI53" s="1090"/>
    </row>
    <row r="54" spans="2:35" x14ac:dyDescent="0.2">
      <c r="B54" s="892">
        <v>17</v>
      </c>
      <c r="C54" s="1585" t="s">
        <v>1611</v>
      </c>
      <c r="D54" s="1584"/>
      <c r="E54" s="1443" t="s">
        <v>16</v>
      </c>
      <c r="F54" s="896">
        <v>3</v>
      </c>
      <c r="G54" s="682"/>
      <c r="H54" s="1697"/>
      <c r="I54" s="1713"/>
      <c r="J54" s="1713"/>
      <c r="K54" s="1713"/>
      <c r="L54" s="1714"/>
      <c r="M54" s="1697"/>
      <c r="N54" s="1713"/>
      <c r="O54" s="1713"/>
      <c r="P54" s="1713"/>
      <c r="Q54" s="1714"/>
      <c r="R54" s="1697"/>
      <c r="S54" s="1713"/>
      <c r="T54" s="1713"/>
      <c r="U54" s="1713"/>
      <c r="V54" s="1714"/>
      <c r="W54" s="1697"/>
      <c r="X54" s="1713"/>
      <c r="Y54" s="1713"/>
      <c r="Z54" s="1713"/>
      <c r="AA54" s="1714"/>
      <c r="AB54" s="1697"/>
      <c r="AC54" s="1713"/>
      <c r="AD54" s="1713"/>
      <c r="AE54" s="1713"/>
      <c r="AF54" s="1714"/>
      <c r="AG54" s="901"/>
      <c r="AH54" s="1094"/>
      <c r="AI54" s="1068"/>
    </row>
    <row r="55" spans="2:35" x14ac:dyDescent="0.2">
      <c r="B55" s="892">
        <v>18</v>
      </c>
      <c r="C55" s="1585" t="s">
        <v>1612</v>
      </c>
      <c r="D55" s="1584"/>
      <c r="E55" s="1443" t="s">
        <v>16</v>
      </c>
      <c r="F55" s="896">
        <v>3</v>
      </c>
      <c r="G55" s="682"/>
      <c r="H55" s="1697"/>
      <c r="I55" s="1713"/>
      <c r="J55" s="1713"/>
      <c r="K55" s="1713"/>
      <c r="L55" s="1714"/>
      <c r="M55" s="1697"/>
      <c r="N55" s="1713"/>
      <c r="O55" s="1713"/>
      <c r="P55" s="1713"/>
      <c r="Q55" s="1714"/>
      <c r="R55" s="1697"/>
      <c r="S55" s="1713"/>
      <c r="T55" s="1713"/>
      <c r="U55" s="1713"/>
      <c r="V55" s="1714"/>
      <c r="W55" s="1697"/>
      <c r="X55" s="1713"/>
      <c r="Y55" s="1713"/>
      <c r="Z55" s="1713"/>
      <c r="AA55" s="1714"/>
      <c r="AB55" s="1697"/>
      <c r="AC55" s="1713"/>
      <c r="AD55" s="1713"/>
      <c r="AE55" s="1713"/>
      <c r="AF55" s="1714"/>
      <c r="AG55" s="901"/>
      <c r="AH55" s="1094"/>
      <c r="AI55" s="1068"/>
    </row>
    <row r="56" spans="2:35" ht="15" thickBot="1" x14ac:dyDescent="0.25">
      <c r="B56" s="892">
        <v>19</v>
      </c>
      <c r="C56" s="1585" t="s">
        <v>1616</v>
      </c>
      <c r="D56" s="1584"/>
      <c r="E56" s="1443" t="s">
        <v>16</v>
      </c>
      <c r="F56" s="896">
        <v>3</v>
      </c>
      <c r="G56" s="682"/>
      <c r="H56" s="1724">
        <f>SUM(H53:H55)</f>
        <v>0</v>
      </c>
      <c r="I56" s="1725">
        <f t="shared" ref="I56:L56" si="25">SUM(I53:I55)</f>
        <v>0</v>
      </c>
      <c r="J56" s="1725">
        <f t="shared" si="25"/>
        <v>0</v>
      </c>
      <c r="K56" s="1725">
        <f t="shared" si="25"/>
        <v>0</v>
      </c>
      <c r="L56" s="1726">
        <f t="shared" si="25"/>
        <v>0</v>
      </c>
      <c r="M56" s="1724">
        <f>SUM(M53:M55)</f>
        <v>0</v>
      </c>
      <c r="N56" s="1725">
        <f t="shared" ref="N56:Q56" si="26">SUM(N53:N55)</f>
        <v>0</v>
      </c>
      <c r="O56" s="1725">
        <f t="shared" si="26"/>
        <v>0</v>
      </c>
      <c r="P56" s="1725">
        <f t="shared" si="26"/>
        <v>0</v>
      </c>
      <c r="Q56" s="1726">
        <f t="shared" si="26"/>
        <v>0</v>
      </c>
      <c r="R56" s="1724">
        <f>SUM(R53:R55)</f>
        <v>0</v>
      </c>
      <c r="S56" s="1725">
        <f t="shared" ref="S56:V56" si="27">SUM(S53:S55)</f>
        <v>0</v>
      </c>
      <c r="T56" s="1725">
        <f t="shared" si="27"/>
        <v>0</v>
      </c>
      <c r="U56" s="1725">
        <f t="shared" si="27"/>
        <v>0</v>
      </c>
      <c r="V56" s="1726">
        <f t="shared" si="27"/>
        <v>0</v>
      </c>
      <c r="W56" s="1724">
        <f>SUM(W53:W55)</f>
        <v>0</v>
      </c>
      <c r="X56" s="1725">
        <f t="shared" ref="X56:AA56" si="28">SUM(X53:X55)</f>
        <v>0</v>
      </c>
      <c r="Y56" s="1725">
        <f t="shared" si="28"/>
        <v>0</v>
      </c>
      <c r="Z56" s="1725">
        <f t="shared" si="28"/>
        <v>0</v>
      </c>
      <c r="AA56" s="1726">
        <f t="shared" si="28"/>
        <v>0</v>
      </c>
      <c r="AB56" s="1724">
        <f>SUM(AB53:AB55)</f>
        <v>0</v>
      </c>
      <c r="AC56" s="1725">
        <f t="shared" ref="AC56:AF56" si="29">SUM(AC53:AC55)</f>
        <v>0</v>
      </c>
      <c r="AD56" s="1725">
        <f t="shared" si="29"/>
        <v>0</v>
      </c>
      <c r="AE56" s="1725">
        <f t="shared" si="29"/>
        <v>0</v>
      </c>
      <c r="AF56" s="1726">
        <f t="shared" si="29"/>
        <v>0</v>
      </c>
      <c r="AG56" s="901"/>
      <c r="AH56" s="1066" t="s">
        <v>1617</v>
      </c>
      <c r="AI56" s="1069"/>
    </row>
    <row r="57" spans="2:35" ht="15" thickBot="1" x14ac:dyDescent="0.25">
      <c r="B57" s="1446" t="s">
        <v>1618</v>
      </c>
      <c r="C57" s="1731"/>
      <c r="D57" s="1992"/>
      <c r="E57" s="1992"/>
      <c r="F57" s="1993"/>
      <c r="G57" s="682"/>
      <c r="H57" s="1727"/>
      <c r="I57" s="1727"/>
      <c r="J57" s="1727"/>
      <c r="K57" s="1727"/>
      <c r="L57" s="1727"/>
      <c r="M57" s="1727"/>
      <c r="N57" s="1727"/>
      <c r="O57" s="1727"/>
      <c r="P57" s="1727"/>
      <c r="Q57" s="1727"/>
      <c r="R57" s="1727"/>
      <c r="S57" s="1727"/>
      <c r="T57" s="1727"/>
      <c r="U57" s="1727"/>
      <c r="V57" s="1727"/>
      <c r="W57" s="1727"/>
      <c r="X57" s="1727"/>
      <c r="Y57" s="1727"/>
      <c r="Z57" s="1727"/>
      <c r="AA57" s="1727"/>
      <c r="AB57" s="1727"/>
      <c r="AC57" s="1727"/>
      <c r="AD57" s="1727"/>
      <c r="AE57" s="1727"/>
      <c r="AF57" s="1727"/>
      <c r="AG57" s="901"/>
      <c r="AH57" s="1110"/>
      <c r="AI57" s="1110"/>
    </row>
    <row r="58" spans="2:35" x14ac:dyDescent="0.2">
      <c r="B58" s="892">
        <v>20</v>
      </c>
      <c r="C58" s="1585" t="s">
        <v>1610</v>
      </c>
      <c r="D58" s="1584"/>
      <c r="E58" s="1443" t="s">
        <v>16</v>
      </c>
      <c r="F58" s="896">
        <v>3</v>
      </c>
      <c r="G58" s="682"/>
      <c r="H58" s="1710"/>
      <c r="I58" s="1711"/>
      <c r="J58" s="1711"/>
      <c r="K58" s="1711"/>
      <c r="L58" s="1712"/>
      <c r="M58" s="1710"/>
      <c r="N58" s="1711"/>
      <c r="O58" s="1711"/>
      <c r="P58" s="1711"/>
      <c r="Q58" s="1712"/>
      <c r="R58" s="1710"/>
      <c r="S58" s="1711"/>
      <c r="T58" s="1711"/>
      <c r="U58" s="1711"/>
      <c r="V58" s="1712"/>
      <c r="W58" s="1710"/>
      <c r="X58" s="1711"/>
      <c r="Y58" s="1711"/>
      <c r="Z58" s="1711"/>
      <c r="AA58" s="1712"/>
      <c r="AB58" s="1710"/>
      <c r="AC58" s="1711"/>
      <c r="AD58" s="1711"/>
      <c r="AE58" s="1711"/>
      <c r="AF58" s="1712"/>
      <c r="AG58" s="901"/>
      <c r="AH58" s="1097"/>
      <c r="AI58" s="1090"/>
    </row>
    <row r="59" spans="2:35" x14ac:dyDescent="0.2">
      <c r="B59" s="892">
        <v>21</v>
      </c>
      <c r="C59" s="1585" t="s">
        <v>1611</v>
      </c>
      <c r="D59" s="1584"/>
      <c r="E59" s="1443" t="s">
        <v>16</v>
      </c>
      <c r="F59" s="896">
        <v>3</v>
      </c>
      <c r="G59" s="682"/>
      <c r="H59" s="1697"/>
      <c r="I59" s="1713"/>
      <c r="J59" s="1713"/>
      <c r="K59" s="1713"/>
      <c r="L59" s="1714"/>
      <c r="M59" s="1697"/>
      <c r="N59" s="1713"/>
      <c r="O59" s="1713"/>
      <c r="P59" s="1713"/>
      <c r="Q59" s="1714"/>
      <c r="R59" s="1697"/>
      <c r="S59" s="1713"/>
      <c r="T59" s="1713"/>
      <c r="U59" s="1713"/>
      <c r="V59" s="1714"/>
      <c r="W59" s="1697"/>
      <c r="X59" s="1713"/>
      <c r="Y59" s="1713"/>
      <c r="Z59" s="1713"/>
      <c r="AA59" s="1714"/>
      <c r="AB59" s="1697"/>
      <c r="AC59" s="1713"/>
      <c r="AD59" s="1713"/>
      <c r="AE59" s="1713"/>
      <c r="AF59" s="1714"/>
      <c r="AG59" s="901"/>
      <c r="AH59" s="1094"/>
      <c r="AI59" s="1068"/>
    </row>
    <row r="60" spans="2:35" x14ac:dyDescent="0.2">
      <c r="B60" s="892">
        <v>22</v>
      </c>
      <c r="C60" s="1585" t="s">
        <v>1612</v>
      </c>
      <c r="D60" s="1584"/>
      <c r="E60" s="1443" t="s">
        <v>16</v>
      </c>
      <c r="F60" s="896">
        <v>3</v>
      </c>
      <c r="G60" s="682"/>
      <c r="H60" s="1697"/>
      <c r="I60" s="1713"/>
      <c r="J60" s="1713"/>
      <c r="K60" s="1713"/>
      <c r="L60" s="1714"/>
      <c r="M60" s="1697"/>
      <c r="N60" s="1713"/>
      <c r="O60" s="1713"/>
      <c r="P60" s="1713"/>
      <c r="Q60" s="1714"/>
      <c r="R60" s="1697"/>
      <c r="S60" s="1713"/>
      <c r="T60" s="1713"/>
      <c r="U60" s="1713"/>
      <c r="V60" s="1714"/>
      <c r="W60" s="1697"/>
      <c r="X60" s="1713"/>
      <c r="Y60" s="1713"/>
      <c r="Z60" s="1713"/>
      <c r="AA60" s="1714"/>
      <c r="AB60" s="1697"/>
      <c r="AC60" s="1713"/>
      <c r="AD60" s="1713"/>
      <c r="AE60" s="1713"/>
      <c r="AF60" s="1714"/>
      <c r="AG60" s="901"/>
      <c r="AH60" s="1094"/>
      <c r="AI60" s="1068"/>
    </row>
    <row r="61" spans="2:35" ht="15" thickBot="1" x14ac:dyDescent="0.25">
      <c r="B61" s="892">
        <v>23</v>
      </c>
      <c r="C61" s="1585" t="s">
        <v>1613</v>
      </c>
      <c r="D61" s="1584"/>
      <c r="E61" s="1443" t="s">
        <v>16</v>
      </c>
      <c r="F61" s="896">
        <v>3</v>
      </c>
      <c r="G61" s="682"/>
      <c r="H61" s="1724">
        <f>SUM(H58:H60)</f>
        <v>0</v>
      </c>
      <c r="I61" s="1725">
        <f t="shared" ref="I61:L61" si="30">SUM(I58:I60)</f>
        <v>0</v>
      </c>
      <c r="J61" s="1725">
        <f t="shared" si="30"/>
        <v>0</v>
      </c>
      <c r="K61" s="1725">
        <f t="shared" si="30"/>
        <v>0</v>
      </c>
      <c r="L61" s="1726">
        <f t="shared" si="30"/>
        <v>0</v>
      </c>
      <c r="M61" s="1724">
        <f>SUM(M58:M60)</f>
        <v>0</v>
      </c>
      <c r="N61" s="1725">
        <f t="shared" ref="N61:Q61" si="31">SUM(N58:N60)</f>
        <v>0</v>
      </c>
      <c r="O61" s="1725">
        <f t="shared" si="31"/>
        <v>0</v>
      </c>
      <c r="P61" s="1725">
        <f t="shared" si="31"/>
        <v>0</v>
      </c>
      <c r="Q61" s="1726">
        <f t="shared" si="31"/>
        <v>0</v>
      </c>
      <c r="R61" s="1724">
        <f>SUM(R58:R60)</f>
        <v>0</v>
      </c>
      <c r="S61" s="1725">
        <f t="shared" ref="S61:V61" si="32">SUM(S58:S60)</f>
        <v>0</v>
      </c>
      <c r="T61" s="1725">
        <f t="shared" si="32"/>
        <v>0</v>
      </c>
      <c r="U61" s="1725">
        <f t="shared" si="32"/>
        <v>0</v>
      </c>
      <c r="V61" s="1726">
        <f t="shared" si="32"/>
        <v>0</v>
      </c>
      <c r="W61" s="1724">
        <f>SUM(W58:W60)</f>
        <v>0</v>
      </c>
      <c r="X61" s="1725">
        <f t="shared" ref="X61:AA61" si="33">SUM(X58:X60)</f>
        <v>0</v>
      </c>
      <c r="Y61" s="1725">
        <f t="shared" si="33"/>
        <v>0</v>
      </c>
      <c r="Z61" s="1725">
        <f t="shared" si="33"/>
        <v>0</v>
      </c>
      <c r="AA61" s="1726">
        <f t="shared" si="33"/>
        <v>0</v>
      </c>
      <c r="AB61" s="1724">
        <f>SUM(AB58:AB60)</f>
        <v>0</v>
      </c>
      <c r="AC61" s="1725">
        <f t="shared" ref="AC61:AF61" si="34">SUM(AC58:AC60)</f>
        <v>0</v>
      </c>
      <c r="AD61" s="1725">
        <f t="shared" si="34"/>
        <v>0</v>
      </c>
      <c r="AE61" s="1725">
        <f t="shared" si="34"/>
        <v>0</v>
      </c>
      <c r="AF61" s="1726">
        <f t="shared" si="34"/>
        <v>0</v>
      </c>
      <c r="AG61" s="901"/>
      <c r="AH61" s="1066" t="s">
        <v>1619</v>
      </c>
      <c r="AI61" s="1069"/>
    </row>
    <row r="62" spans="2:35" ht="15" thickBot="1" x14ac:dyDescent="0.25">
      <c r="B62" s="1446" t="s">
        <v>1620</v>
      </c>
      <c r="C62" s="1731"/>
      <c r="D62" s="1992"/>
      <c r="E62" s="1992"/>
      <c r="F62" s="1993"/>
      <c r="G62" s="682"/>
      <c r="H62" s="1727"/>
      <c r="I62" s="1727"/>
      <c r="J62" s="1727"/>
      <c r="K62" s="1727"/>
      <c r="L62" s="1727"/>
      <c r="M62" s="1727"/>
      <c r="N62" s="1727"/>
      <c r="O62" s="1727"/>
      <c r="P62" s="1727"/>
      <c r="Q62" s="1727"/>
      <c r="R62" s="1727"/>
      <c r="S62" s="1727"/>
      <c r="T62" s="1727"/>
      <c r="U62" s="1727"/>
      <c r="V62" s="1727"/>
      <c r="W62" s="1727"/>
      <c r="X62" s="1727"/>
      <c r="Y62" s="1727"/>
      <c r="Z62" s="1727"/>
      <c r="AA62" s="1727"/>
      <c r="AB62" s="1727"/>
      <c r="AC62" s="1727"/>
      <c r="AD62" s="1727"/>
      <c r="AE62" s="1727"/>
      <c r="AF62" s="1727"/>
      <c r="AG62" s="901"/>
      <c r="AH62" s="1110"/>
      <c r="AI62" s="1110"/>
    </row>
    <row r="63" spans="2:35" x14ac:dyDescent="0.2">
      <c r="B63" s="892">
        <v>24</v>
      </c>
      <c r="C63" s="1585" t="s">
        <v>1610</v>
      </c>
      <c r="D63" s="1584"/>
      <c r="E63" s="1443" t="s">
        <v>16</v>
      </c>
      <c r="F63" s="896">
        <v>3</v>
      </c>
      <c r="G63" s="682"/>
      <c r="H63" s="1710"/>
      <c r="I63" s="1711"/>
      <c r="J63" s="1711"/>
      <c r="K63" s="1711"/>
      <c r="L63" s="1712"/>
      <c r="M63" s="1710"/>
      <c r="N63" s="1711"/>
      <c r="O63" s="1711"/>
      <c r="P63" s="1711"/>
      <c r="Q63" s="1712"/>
      <c r="R63" s="1710"/>
      <c r="S63" s="1711"/>
      <c r="T63" s="1711"/>
      <c r="U63" s="1711"/>
      <c r="V63" s="1712"/>
      <c r="W63" s="1710"/>
      <c r="X63" s="1711"/>
      <c r="Y63" s="1711"/>
      <c r="Z63" s="1711"/>
      <c r="AA63" s="1712"/>
      <c r="AB63" s="1710"/>
      <c r="AC63" s="1711"/>
      <c r="AD63" s="1711"/>
      <c r="AE63" s="1711"/>
      <c r="AF63" s="1712"/>
      <c r="AG63" s="901"/>
      <c r="AH63" s="1097"/>
      <c r="AI63" s="1090"/>
    </row>
    <row r="64" spans="2:35" x14ac:dyDescent="0.2">
      <c r="B64" s="892">
        <v>25</v>
      </c>
      <c r="C64" s="1585" t="s">
        <v>1611</v>
      </c>
      <c r="D64" s="1584"/>
      <c r="E64" s="1443" t="s">
        <v>16</v>
      </c>
      <c r="F64" s="896">
        <v>3</v>
      </c>
      <c r="G64" s="682"/>
      <c r="H64" s="1697"/>
      <c r="I64" s="1713"/>
      <c r="J64" s="1713"/>
      <c r="K64" s="1713"/>
      <c r="L64" s="1714"/>
      <c r="M64" s="1697"/>
      <c r="N64" s="1713"/>
      <c r="O64" s="1713"/>
      <c r="P64" s="1713"/>
      <c r="Q64" s="1714"/>
      <c r="R64" s="1697"/>
      <c r="S64" s="1713"/>
      <c r="T64" s="1713"/>
      <c r="U64" s="1713"/>
      <c r="V64" s="1714"/>
      <c r="W64" s="1697"/>
      <c r="X64" s="1713"/>
      <c r="Y64" s="1713"/>
      <c r="Z64" s="1713"/>
      <c r="AA64" s="1714"/>
      <c r="AB64" s="1697"/>
      <c r="AC64" s="1713"/>
      <c r="AD64" s="1713"/>
      <c r="AE64" s="1713"/>
      <c r="AF64" s="1714"/>
      <c r="AG64" s="901"/>
      <c r="AH64" s="1094"/>
      <c r="AI64" s="1068"/>
    </row>
    <row r="65" spans="2:35" x14ac:dyDescent="0.2">
      <c r="B65" s="892">
        <v>26</v>
      </c>
      <c r="C65" s="1585" t="s">
        <v>1612</v>
      </c>
      <c r="D65" s="1584"/>
      <c r="E65" s="1443" t="s">
        <v>16</v>
      </c>
      <c r="F65" s="896">
        <v>3</v>
      </c>
      <c r="G65" s="682"/>
      <c r="H65" s="1697"/>
      <c r="I65" s="1713"/>
      <c r="J65" s="1713"/>
      <c r="K65" s="1713"/>
      <c r="L65" s="1714"/>
      <c r="M65" s="1697"/>
      <c r="N65" s="1713"/>
      <c r="O65" s="1713"/>
      <c r="P65" s="1713"/>
      <c r="Q65" s="1714"/>
      <c r="R65" s="1697"/>
      <c r="S65" s="1713"/>
      <c r="T65" s="1713"/>
      <c r="U65" s="1713"/>
      <c r="V65" s="1714"/>
      <c r="W65" s="1697"/>
      <c r="X65" s="1713"/>
      <c r="Y65" s="1713"/>
      <c r="Z65" s="1713"/>
      <c r="AA65" s="1714"/>
      <c r="AB65" s="1697"/>
      <c r="AC65" s="1713"/>
      <c r="AD65" s="1713"/>
      <c r="AE65" s="1713"/>
      <c r="AF65" s="1714"/>
      <c r="AG65" s="901"/>
      <c r="AH65" s="1094"/>
      <c r="AI65" s="1068"/>
    </row>
    <row r="66" spans="2:35" ht="15" thickBot="1" x14ac:dyDescent="0.25">
      <c r="B66" s="897">
        <v>27</v>
      </c>
      <c r="C66" s="1732" t="s">
        <v>1613</v>
      </c>
      <c r="D66" s="1447"/>
      <c r="E66" s="899" t="s">
        <v>16</v>
      </c>
      <c r="F66" s="900">
        <v>3</v>
      </c>
      <c r="G66" s="682"/>
      <c r="H66" s="1724">
        <f>SUM(H63:H65)</f>
        <v>0</v>
      </c>
      <c r="I66" s="1725">
        <f>SUM(I63:I65)</f>
        <v>0</v>
      </c>
      <c r="J66" s="1725">
        <f t="shared" ref="J66:L66" si="35">SUM(J63:J65)</f>
        <v>0</v>
      </c>
      <c r="K66" s="1725">
        <f t="shared" si="35"/>
        <v>0</v>
      </c>
      <c r="L66" s="1726">
        <f t="shared" si="35"/>
        <v>0</v>
      </c>
      <c r="M66" s="1724">
        <f>SUM(M63:M65)</f>
        <v>0</v>
      </c>
      <c r="N66" s="1725">
        <f t="shared" ref="N66:Q66" si="36">SUM(N63:N65)</f>
        <v>0</v>
      </c>
      <c r="O66" s="1725">
        <f t="shared" si="36"/>
        <v>0</v>
      </c>
      <c r="P66" s="1725">
        <f t="shared" si="36"/>
        <v>0</v>
      </c>
      <c r="Q66" s="1726">
        <f t="shared" si="36"/>
        <v>0</v>
      </c>
      <c r="R66" s="1724">
        <f>SUM(R63:R65)</f>
        <v>0</v>
      </c>
      <c r="S66" s="1725">
        <f t="shared" ref="S66:V66" si="37">SUM(S63:S65)</f>
        <v>0</v>
      </c>
      <c r="T66" s="1725">
        <f t="shared" si="37"/>
        <v>0</v>
      </c>
      <c r="U66" s="1725">
        <f t="shared" si="37"/>
        <v>0</v>
      </c>
      <c r="V66" s="1726">
        <f t="shared" si="37"/>
        <v>0</v>
      </c>
      <c r="W66" s="1724">
        <f>SUM(W63:W65)</f>
        <v>0</v>
      </c>
      <c r="X66" s="1725">
        <f t="shared" ref="X66:AA66" si="38">SUM(X63:X65)</f>
        <v>0</v>
      </c>
      <c r="Y66" s="1725">
        <f t="shared" si="38"/>
        <v>0</v>
      </c>
      <c r="Z66" s="1725">
        <f t="shared" si="38"/>
        <v>0</v>
      </c>
      <c r="AA66" s="1726">
        <f t="shared" si="38"/>
        <v>0</v>
      </c>
      <c r="AB66" s="1724">
        <f>SUM(AB63:AB65)</f>
        <v>0</v>
      </c>
      <c r="AC66" s="1725">
        <f t="shared" ref="AC66:AF66" si="39">SUM(AC63:AC65)</f>
        <v>0</v>
      </c>
      <c r="AD66" s="1725">
        <f t="shared" si="39"/>
        <v>0</v>
      </c>
      <c r="AE66" s="1725">
        <f t="shared" si="39"/>
        <v>0</v>
      </c>
      <c r="AF66" s="1726">
        <f t="shared" si="39"/>
        <v>0</v>
      </c>
      <c r="AG66" s="901"/>
      <c r="AH66" s="1066" t="s">
        <v>1621</v>
      </c>
      <c r="AI66" s="1069"/>
    </row>
    <row r="67" spans="2:35" ht="15" thickBot="1" x14ac:dyDescent="0.25">
      <c r="B67" s="901"/>
      <c r="C67" s="901"/>
      <c r="D67" s="901"/>
      <c r="E67" s="901"/>
      <c r="F67" s="901"/>
      <c r="G67" s="901"/>
      <c r="H67" s="1719"/>
      <c r="I67" s="1719"/>
      <c r="J67" s="1719"/>
      <c r="K67" s="1719"/>
      <c r="L67" s="1719"/>
      <c r="M67" s="1719"/>
      <c r="N67" s="1719"/>
      <c r="O67" s="1719"/>
      <c r="P67" s="1719"/>
      <c r="Q67" s="1719"/>
      <c r="R67" s="1719"/>
      <c r="S67" s="1719"/>
      <c r="T67" s="1719"/>
      <c r="U67" s="1719"/>
      <c r="V67" s="1719"/>
      <c r="W67" s="1719"/>
      <c r="X67" s="1719"/>
      <c r="Y67" s="1719"/>
      <c r="Z67" s="1719"/>
      <c r="AA67" s="1719"/>
      <c r="AB67" s="1719"/>
      <c r="AC67" s="1719"/>
      <c r="AD67" s="1719"/>
      <c r="AE67" s="1719"/>
      <c r="AF67" s="1719"/>
      <c r="AG67" s="901"/>
      <c r="AH67" s="901"/>
    </row>
    <row r="68" spans="2:35" ht="15" thickBot="1" x14ac:dyDescent="0.25">
      <c r="B68" s="890" t="s">
        <v>1664</v>
      </c>
      <c r="C68" s="891" t="s">
        <v>1681</v>
      </c>
      <c r="D68" s="901"/>
      <c r="E68" s="901"/>
      <c r="F68" s="901"/>
      <c r="G68" s="901"/>
      <c r="H68" s="1719"/>
      <c r="I68" s="1719"/>
      <c r="J68" s="1719"/>
      <c r="K68" s="1719"/>
      <c r="L68" s="1719"/>
      <c r="M68" s="1719"/>
      <c r="N68" s="1719"/>
      <c r="O68" s="1719"/>
      <c r="P68" s="1719"/>
      <c r="Q68" s="1719"/>
      <c r="R68" s="1719"/>
      <c r="S68" s="1719"/>
      <c r="T68" s="1719"/>
      <c r="U68" s="1719"/>
      <c r="V68" s="1719"/>
      <c r="W68" s="1719"/>
      <c r="X68" s="1719"/>
      <c r="Y68" s="1719"/>
      <c r="Z68" s="1719"/>
      <c r="AA68" s="1719"/>
      <c r="AB68" s="1719"/>
      <c r="AC68" s="1719"/>
      <c r="AD68" s="1719"/>
      <c r="AE68" s="1719"/>
      <c r="AF68" s="1719"/>
      <c r="AG68" s="901"/>
      <c r="AH68" s="901"/>
    </row>
    <row r="69" spans="2:35" x14ac:dyDescent="0.2">
      <c r="B69" s="1439">
        <v>8</v>
      </c>
      <c r="C69" s="1545" t="s">
        <v>1607</v>
      </c>
      <c r="D69" s="1733"/>
      <c r="E69" s="1440" t="s">
        <v>259</v>
      </c>
      <c r="F69" s="1441" t="s">
        <v>501</v>
      </c>
      <c r="G69" s="526"/>
      <c r="H69" s="1719"/>
      <c r="I69" s="1719"/>
      <c r="J69" s="1719"/>
      <c r="K69" s="1719"/>
      <c r="L69" s="1719"/>
      <c r="M69" s="1719"/>
      <c r="N69" s="1719"/>
      <c r="O69" s="1719"/>
      <c r="P69" s="1719"/>
      <c r="Q69" s="1719"/>
      <c r="R69" s="1719"/>
      <c r="S69" s="1719"/>
      <c r="T69" s="1719"/>
      <c r="U69" s="1719"/>
      <c r="V69" s="1719"/>
      <c r="W69" s="1719"/>
      <c r="X69" s="1719"/>
      <c r="Y69" s="1719"/>
      <c r="Z69" s="1719"/>
      <c r="AA69" s="1719"/>
      <c r="AB69" s="1719"/>
      <c r="AC69" s="1719"/>
      <c r="AD69" s="1719"/>
      <c r="AE69" s="1719"/>
      <c r="AF69" s="1719"/>
      <c r="AG69" s="901"/>
      <c r="AH69" s="901"/>
    </row>
    <row r="70" spans="2:35" ht="15" thickBot="1" x14ac:dyDescent="0.25">
      <c r="B70" s="1445">
        <v>9</v>
      </c>
      <c r="C70" s="1737" t="s">
        <v>1608</v>
      </c>
      <c r="D70" s="1734"/>
      <c r="E70" s="1443" t="s">
        <v>259</v>
      </c>
      <c r="F70" s="1444" t="s">
        <v>501</v>
      </c>
      <c r="G70" s="1720"/>
      <c r="H70" s="1719"/>
      <c r="I70" s="1719"/>
      <c r="J70" s="1719"/>
      <c r="K70" s="1719"/>
      <c r="L70" s="1719"/>
      <c r="M70" s="1719"/>
      <c r="N70" s="1719"/>
      <c r="O70" s="1719"/>
      <c r="P70" s="1719"/>
      <c r="Q70" s="1719"/>
      <c r="R70" s="1719"/>
      <c r="S70" s="1719"/>
      <c r="T70" s="1719"/>
      <c r="U70" s="1719"/>
      <c r="V70" s="1719"/>
      <c r="W70" s="1719"/>
      <c r="X70" s="1719"/>
      <c r="Y70" s="1719"/>
      <c r="Z70" s="1719"/>
      <c r="AA70" s="1719"/>
      <c r="AB70" s="1719"/>
      <c r="AC70" s="1719"/>
      <c r="AD70" s="1719"/>
      <c r="AE70" s="1719"/>
      <c r="AF70" s="1719"/>
      <c r="AG70" s="901"/>
      <c r="AH70" s="901"/>
    </row>
    <row r="71" spans="2:35" x14ac:dyDescent="0.2">
      <c r="B71" s="1442">
        <v>10</v>
      </c>
      <c r="C71" s="1738" t="s">
        <v>1600</v>
      </c>
      <c r="D71" s="1584"/>
      <c r="E71" s="895" t="s">
        <v>185</v>
      </c>
      <c r="F71" s="896">
        <v>2</v>
      </c>
      <c r="G71" s="625"/>
      <c r="H71" s="1710"/>
      <c r="I71" s="1711"/>
      <c r="J71" s="1711"/>
      <c r="K71" s="1711"/>
      <c r="L71" s="1712"/>
      <c r="M71" s="1721"/>
      <c r="N71" s="1711"/>
      <c r="O71" s="1711"/>
      <c r="P71" s="1711"/>
      <c r="Q71" s="1711"/>
      <c r="R71" s="1710"/>
      <c r="S71" s="1711"/>
      <c r="T71" s="1711"/>
      <c r="U71" s="1711"/>
      <c r="V71" s="1711"/>
      <c r="W71" s="1710"/>
      <c r="X71" s="1711"/>
      <c r="Y71" s="1711"/>
      <c r="Z71" s="1711"/>
      <c r="AA71" s="1711"/>
      <c r="AB71" s="1710"/>
      <c r="AC71" s="1711"/>
      <c r="AD71" s="1711"/>
      <c r="AE71" s="1711"/>
      <c r="AF71" s="1712"/>
      <c r="AG71" s="901"/>
      <c r="AH71" s="1091"/>
      <c r="AI71" s="1092"/>
    </row>
    <row r="72" spans="2:35" ht="15" thickBot="1" x14ac:dyDescent="0.25">
      <c r="B72" s="1445">
        <v>11</v>
      </c>
      <c r="C72" s="1738" t="s">
        <v>1601</v>
      </c>
      <c r="D72" s="1583"/>
      <c r="E72" s="413" t="s">
        <v>185</v>
      </c>
      <c r="F72" s="414">
        <v>2</v>
      </c>
      <c r="G72" s="625"/>
      <c r="H72" s="1715"/>
      <c r="I72" s="1716"/>
      <c r="J72" s="1716"/>
      <c r="K72" s="1716"/>
      <c r="L72" s="1717"/>
      <c r="M72" s="1722"/>
      <c r="N72" s="1716"/>
      <c r="O72" s="1716"/>
      <c r="P72" s="1716"/>
      <c r="Q72" s="1716"/>
      <c r="R72" s="1715"/>
      <c r="S72" s="1716"/>
      <c r="T72" s="1716"/>
      <c r="U72" s="1716"/>
      <c r="V72" s="1716"/>
      <c r="W72" s="1715"/>
      <c r="X72" s="1716"/>
      <c r="Y72" s="1716"/>
      <c r="Z72" s="1716"/>
      <c r="AA72" s="1716"/>
      <c r="AB72" s="1715"/>
      <c r="AC72" s="1716"/>
      <c r="AD72" s="1716"/>
      <c r="AE72" s="1716"/>
      <c r="AF72" s="1717"/>
      <c r="AG72" s="901"/>
      <c r="AH72" s="1066"/>
      <c r="AI72" s="1069"/>
    </row>
    <row r="73" spans="2:35" ht="15" thickBot="1" x14ac:dyDescent="0.25">
      <c r="B73" s="1446" t="s">
        <v>1609</v>
      </c>
      <c r="C73" s="529"/>
      <c r="D73" s="1992"/>
      <c r="E73" s="1992"/>
      <c r="F73" s="1993"/>
      <c r="G73" s="625"/>
      <c r="H73" s="1723"/>
      <c r="I73" s="1723"/>
      <c r="J73" s="1723"/>
      <c r="K73" s="1723"/>
      <c r="L73" s="1723"/>
      <c r="M73" s="1723"/>
      <c r="N73" s="1723"/>
      <c r="O73" s="1723"/>
      <c r="P73" s="1723"/>
      <c r="Q73" s="1723"/>
      <c r="R73" s="1723"/>
      <c r="S73" s="1723"/>
      <c r="T73" s="1723"/>
      <c r="U73" s="1723"/>
      <c r="V73" s="1723"/>
      <c r="W73" s="1723"/>
      <c r="X73" s="1723"/>
      <c r="Y73" s="1723"/>
      <c r="Z73" s="1723"/>
      <c r="AA73" s="1723"/>
      <c r="AB73" s="1723"/>
      <c r="AC73" s="1723"/>
      <c r="AD73" s="1723"/>
      <c r="AE73" s="1723"/>
      <c r="AF73" s="1723"/>
      <c r="AG73" s="901"/>
      <c r="AH73" s="901"/>
    </row>
    <row r="74" spans="2:35" x14ac:dyDescent="0.2">
      <c r="B74" s="892">
        <v>12</v>
      </c>
      <c r="C74" s="1585" t="s">
        <v>1610</v>
      </c>
      <c r="D74" s="1584"/>
      <c r="E74" s="1443" t="s">
        <v>16</v>
      </c>
      <c r="F74" s="896">
        <v>3</v>
      </c>
      <c r="G74" s="625"/>
      <c r="H74" s="1697"/>
      <c r="I74" s="1713"/>
      <c r="J74" s="1713"/>
      <c r="K74" s="1713"/>
      <c r="L74" s="1714"/>
      <c r="M74" s="1697"/>
      <c r="N74" s="1713"/>
      <c r="O74" s="1713"/>
      <c r="P74" s="1713"/>
      <c r="Q74" s="1714"/>
      <c r="R74" s="1710"/>
      <c r="S74" s="1711"/>
      <c r="T74" s="1711"/>
      <c r="U74" s="1711"/>
      <c r="V74" s="1712"/>
      <c r="W74" s="1710"/>
      <c r="X74" s="1711"/>
      <c r="Y74" s="1711"/>
      <c r="Z74" s="1711"/>
      <c r="AA74" s="1712"/>
      <c r="AB74" s="1710"/>
      <c r="AC74" s="1711"/>
      <c r="AD74" s="1711"/>
      <c r="AE74" s="1711"/>
      <c r="AF74" s="1712"/>
      <c r="AG74" s="901"/>
      <c r="AH74" s="1091"/>
      <c r="AI74" s="1092"/>
    </row>
    <row r="75" spans="2:35" x14ac:dyDescent="0.2">
      <c r="B75" s="892">
        <v>13</v>
      </c>
      <c r="C75" s="1585" t="s">
        <v>1611</v>
      </c>
      <c r="D75" s="1584"/>
      <c r="E75" s="1443" t="s">
        <v>16</v>
      </c>
      <c r="F75" s="896">
        <v>3</v>
      </c>
      <c r="G75" s="625"/>
      <c r="H75" s="1697"/>
      <c r="I75" s="1713"/>
      <c r="J75" s="1713"/>
      <c r="K75" s="1713"/>
      <c r="L75" s="1714"/>
      <c r="M75" s="1697"/>
      <c r="N75" s="1713"/>
      <c r="O75" s="1713"/>
      <c r="P75" s="1713"/>
      <c r="Q75" s="1714"/>
      <c r="R75" s="1697"/>
      <c r="S75" s="1713"/>
      <c r="T75" s="1713"/>
      <c r="U75" s="1713"/>
      <c r="V75" s="1714"/>
      <c r="W75" s="1697"/>
      <c r="X75" s="1713"/>
      <c r="Y75" s="1713"/>
      <c r="Z75" s="1713"/>
      <c r="AA75" s="1714"/>
      <c r="AB75" s="1697"/>
      <c r="AC75" s="1713"/>
      <c r="AD75" s="1713"/>
      <c r="AE75" s="1713"/>
      <c r="AF75" s="1714"/>
      <c r="AG75" s="901"/>
      <c r="AH75" s="1094"/>
      <c r="AI75" s="1068"/>
    </row>
    <row r="76" spans="2:35" x14ac:dyDescent="0.2">
      <c r="B76" s="892">
        <v>14</v>
      </c>
      <c r="C76" s="1585" t="s">
        <v>1612</v>
      </c>
      <c r="D76" s="1584"/>
      <c r="E76" s="1443" t="s">
        <v>16</v>
      </c>
      <c r="F76" s="896">
        <v>3</v>
      </c>
      <c r="G76" s="682"/>
      <c r="H76" s="1697"/>
      <c r="I76" s="1713"/>
      <c r="J76" s="1713"/>
      <c r="K76" s="1713"/>
      <c r="L76" s="1714"/>
      <c r="M76" s="1697"/>
      <c r="N76" s="1713"/>
      <c r="O76" s="1713"/>
      <c r="P76" s="1713"/>
      <c r="Q76" s="1714"/>
      <c r="R76" s="1697"/>
      <c r="S76" s="1713"/>
      <c r="T76" s="1713"/>
      <c r="U76" s="1713"/>
      <c r="V76" s="1714"/>
      <c r="W76" s="1697"/>
      <c r="X76" s="1713"/>
      <c r="Y76" s="1713"/>
      <c r="Z76" s="1713"/>
      <c r="AA76" s="1714"/>
      <c r="AB76" s="1697"/>
      <c r="AC76" s="1713"/>
      <c r="AD76" s="1713"/>
      <c r="AE76" s="1713"/>
      <c r="AF76" s="1714"/>
      <c r="AG76" s="901"/>
      <c r="AH76" s="1094"/>
      <c r="AI76" s="1068"/>
    </row>
    <row r="77" spans="2:35" ht="15" thickBot="1" x14ac:dyDescent="0.25">
      <c r="B77" s="892">
        <v>15</v>
      </c>
      <c r="C77" s="1585" t="s">
        <v>1613</v>
      </c>
      <c r="D77" s="1584"/>
      <c r="E77" s="1443" t="s">
        <v>16</v>
      </c>
      <c r="F77" s="896">
        <v>3</v>
      </c>
      <c r="G77" s="682"/>
      <c r="H77" s="1724">
        <f>SUM(H74:H76)</f>
        <v>0</v>
      </c>
      <c r="I77" s="1725">
        <f t="shared" ref="I77:L77" si="40">SUM(I74:I76)</f>
        <v>0</v>
      </c>
      <c r="J77" s="1725">
        <f t="shared" si="40"/>
        <v>0</v>
      </c>
      <c r="K77" s="1725">
        <f t="shared" si="40"/>
        <v>0</v>
      </c>
      <c r="L77" s="1726">
        <f t="shared" si="40"/>
        <v>0</v>
      </c>
      <c r="M77" s="1724">
        <f>SUM(M74:M76)</f>
        <v>0</v>
      </c>
      <c r="N77" s="1725">
        <f t="shared" ref="N77:Q77" si="41">SUM(N74:N76)</f>
        <v>0</v>
      </c>
      <c r="O77" s="1725">
        <f t="shared" si="41"/>
        <v>0</v>
      </c>
      <c r="P77" s="1725">
        <f t="shared" si="41"/>
        <v>0</v>
      </c>
      <c r="Q77" s="1726">
        <f t="shared" si="41"/>
        <v>0</v>
      </c>
      <c r="R77" s="1724">
        <f>SUM(R74:R76)</f>
        <v>0</v>
      </c>
      <c r="S77" s="1725">
        <f t="shared" ref="S77:V77" si="42">SUM(S74:S76)</f>
        <v>0</v>
      </c>
      <c r="T77" s="1725">
        <f t="shared" si="42"/>
        <v>0</v>
      </c>
      <c r="U77" s="1725">
        <f t="shared" si="42"/>
        <v>0</v>
      </c>
      <c r="V77" s="1726">
        <f t="shared" si="42"/>
        <v>0</v>
      </c>
      <c r="W77" s="1724">
        <f>SUM(W74:W76)</f>
        <v>0</v>
      </c>
      <c r="X77" s="1725">
        <f t="shared" ref="X77:AA77" si="43">SUM(X74:X76)</f>
        <v>0</v>
      </c>
      <c r="Y77" s="1725">
        <f t="shared" si="43"/>
        <v>0</v>
      </c>
      <c r="Z77" s="1725">
        <f t="shared" si="43"/>
        <v>0</v>
      </c>
      <c r="AA77" s="1726">
        <f t="shared" si="43"/>
        <v>0</v>
      </c>
      <c r="AB77" s="1724">
        <f>SUM(AB74:AB76)</f>
        <v>0</v>
      </c>
      <c r="AC77" s="1725">
        <f t="shared" ref="AC77:AF77" si="44">SUM(AC74:AC76)</f>
        <v>0</v>
      </c>
      <c r="AD77" s="1725">
        <f t="shared" si="44"/>
        <v>0</v>
      </c>
      <c r="AE77" s="1725">
        <f t="shared" si="44"/>
        <v>0</v>
      </c>
      <c r="AF77" s="1726">
        <f t="shared" si="44"/>
        <v>0</v>
      </c>
      <c r="AG77" s="901"/>
      <c r="AH77" s="1066" t="s">
        <v>1614</v>
      </c>
      <c r="AI77" s="1069"/>
    </row>
    <row r="78" spans="2:35" ht="15" thickBot="1" x14ac:dyDescent="0.25">
      <c r="B78" s="1446" t="s">
        <v>1615</v>
      </c>
      <c r="C78" s="1731"/>
      <c r="D78" s="1992"/>
      <c r="E78" s="1992"/>
      <c r="F78" s="1993"/>
      <c r="G78" s="682"/>
      <c r="H78" s="1727"/>
      <c r="I78" s="1727"/>
      <c r="J78" s="1727"/>
      <c r="K78" s="1727"/>
      <c r="L78" s="1727"/>
      <c r="M78" s="1727"/>
      <c r="N78" s="1727"/>
      <c r="O78" s="1727"/>
      <c r="P78" s="1727"/>
      <c r="Q78" s="1727"/>
      <c r="R78" s="1727"/>
      <c r="S78" s="1727"/>
      <c r="T78" s="1727"/>
      <c r="U78" s="1727"/>
      <c r="V78" s="1727"/>
      <c r="W78" s="1727"/>
      <c r="X78" s="1727"/>
      <c r="Y78" s="1727"/>
      <c r="Z78" s="1727"/>
      <c r="AA78" s="1727"/>
      <c r="AB78" s="1727"/>
      <c r="AC78" s="1727"/>
      <c r="AD78" s="1727"/>
      <c r="AE78" s="1727"/>
      <c r="AF78" s="1727"/>
      <c r="AG78" s="901"/>
      <c r="AH78" s="1110"/>
      <c r="AI78" s="1110"/>
    </row>
    <row r="79" spans="2:35" x14ac:dyDescent="0.2">
      <c r="B79" s="892">
        <v>16</v>
      </c>
      <c r="C79" s="1585" t="s">
        <v>1610</v>
      </c>
      <c r="D79" s="1584"/>
      <c r="E79" s="1443" t="s">
        <v>16</v>
      </c>
      <c r="F79" s="896">
        <v>3</v>
      </c>
      <c r="G79" s="682"/>
      <c r="H79" s="1710"/>
      <c r="I79" s="1711"/>
      <c r="J79" s="1711"/>
      <c r="K79" s="1711"/>
      <c r="L79" s="1712"/>
      <c r="M79" s="1710"/>
      <c r="N79" s="1711"/>
      <c r="O79" s="1711"/>
      <c r="P79" s="1711"/>
      <c r="Q79" s="1712"/>
      <c r="R79" s="1710"/>
      <c r="S79" s="1711"/>
      <c r="T79" s="1711"/>
      <c r="U79" s="1711"/>
      <c r="V79" s="1712"/>
      <c r="W79" s="1710"/>
      <c r="X79" s="1711"/>
      <c r="Y79" s="1711"/>
      <c r="Z79" s="1711"/>
      <c r="AA79" s="1712"/>
      <c r="AB79" s="1710"/>
      <c r="AC79" s="1711"/>
      <c r="AD79" s="1711"/>
      <c r="AE79" s="1711"/>
      <c r="AF79" s="1712"/>
      <c r="AG79" s="901"/>
      <c r="AH79" s="1097"/>
      <c r="AI79" s="1090"/>
    </row>
    <row r="80" spans="2:35" x14ac:dyDescent="0.2">
      <c r="B80" s="892">
        <v>17</v>
      </c>
      <c r="C80" s="1585" t="s">
        <v>1611</v>
      </c>
      <c r="D80" s="1584"/>
      <c r="E80" s="1443" t="s">
        <v>16</v>
      </c>
      <c r="F80" s="896">
        <v>3</v>
      </c>
      <c r="G80" s="682"/>
      <c r="H80" s="1697"/>
      <c r="I80" s="1713"/>
      <c r="J80" s="1713"/>
      <c r="K80" s="1713"/>
      <c r="L80" s="1714"/>
      <c r="M80" s="1697"/>
      <c r="N80" s="1713"/>
      <c r="O80" s="1713"/>
      <c r="P80" s="1713"/>
      <c r="Q80" s="1714"/>
      <c r="R80" s="1697"/>
      <c r="S80" s="1713"/>
      <c r="T80" s="1713"/>
      <c r="U80" s="1713"/>
      <c r="V80" s="1714"/>
      <c r="W80" s="1697"/>
      <c r="X80" s="1713"/>
      <c r="Y80" s="1713"/>
      <c r="Z80" s="1713"/>
      <c r="AA80" s="1714"/>
      <c r="AB80" s="1697"/>
      <c r="AC80" s="1713"/>
      <c r="AD80" s="1713"/>
      <c r="AE80" s="1713"/>
      <c r="AF80" s="1714"/>
      <c r="AG80" s="901"/>
      <c r="AH80" s="1094"/>
      <c r="AI80" s="1068"/>
    </row>
    <row r="81" spans="2:35" x14ac:dyDescent="0.2">
      <c r="B81" s="892">
        <v>18</v>
      </c>
      <c r="C81" s="1585" t="s">
        <v>1612</v>
      </c>
      <c r="D81" s="1584"/>
      <c r="E81" s="1443" t="s">
        <v>16</v>
      </c>
      <c r="F81" s="896">
        <v>3</v>
      </c>
      <c r="G81" s="682"/>
      <c r="H81" s="1697"/>
      <c r="I81" s="1713"/>
      <c r="J81" s="1713"/>
      <c r="K81" s="1713"/>
      <c r="L81" s="1714"/>
      <c r="M81" s="1697"/>
      <c r="N81" s="1713"/>
      <c r="O81" s="1713"/>
      <c r="P81" s="1713"/>
      <c r="Q81" s="1714"/>
      <c r="R81" s="1697"/>
      <c r="S81" s="1713"/>
      <c r="T81" s="1713"/>
      <c r="U81" s="1713"/>
      <c r="V81" s="1714"/>
      <c r="W81" s="1697"/>
      <c r="X81" s="1713"/>
      <c r="Y81" s="1713"/>
      <c r="Z81" s="1713"/>
      <c r="AA81" s="1714"/>
      <c r="AB81" s="1697"/>
      <c r="AC81" s="1713"/>
      <c r="AD81" s="1713"/>
      <c r="AE81" s="1713"/>
      <c r="AF81" s="1714"/>
      <c r="AG81" s="901"/>
      <c r="AH81" s="1094"/>
      <c r="AI81" s="1068"/>
    </row>
    <row r="82" spans="2:35" ht="15" thickBot="1" x14ac:dyDescent="0.25">
      <c r="B82" s="892">
        <v>19</v>
      </c>
      <c r="C82" s="1585" t="s">
        <v>1616</v>
      </c>
      <c r="D82" s="1584"/>
      <c r="E82" s="1443" t="s">
        <v>16</v>
      </c>
      <c r="F82" s="896">
        <v>3</v>
      </c>
      <c r="G82" s="682"/>
      <c r="H82" s="1724">
        <f>SUM(H79:H81)</f>
        <v>0</v>
      </c>
      <c r="I82" s="1725">
        <f t="shared" ref="I82:L82" si="45">SUM(I79:I81)</f>
        <v>0</v>
      </c>
      <c r="J82" s="1725">
        <f t="shared" si="45"/>
        <v>0</v>
      </c>
      <c r="K82" s="1725">
        <f t="shared" si="45"/>
        <v>0</v>
      </c>
      <c r="L82" s="1726">
        <f t="shared" si="45"/>
        <v>0</v>
      </c>
      <c r="M82" s="1724">
        <f>SUM(M79:M81)</f>
        <v>0</v>
      </c>
      <c r="N82" s="1725">
        <f t="shared" ref="N82:Q82" si="46">SUM(N79:N81)</f>
        <v>0</v>
      </c>
      <c r="O82" s="1725">
        <f t="shared" si="46"/>
        <v>0</v>
      </c>
      <c r="P82" s="1725">
        <f t="shared" si="46"/>
        <v>0</v>
      </c>
      <c r="Q82" s="1726">
        <f t="shared" si="46"/>
        <v>0</v>
      </c>
      <c r="R82" s="1724">
        <f>SUM(R79:R81)</f>
        <v>0</v>
      </c>
      <c r="S82" s="1725">
        <f t="shared" ref="S82:V82" si="47">SUM(S79:S81)</f>
        <v>0</v>
      </c>
      <c r="T82" s="1725">
        <f t="shared" si="47"/>
        <v>0</v>
      </c>
      <c r="U82" s="1725">
        <f t="shared" si="47"/>
        <v>0</v>
      </c>
      <c r="V82" s="1726">
        <f t="shared" si="47"/>
        <v>0</v>
      </c>
      <c r="W82" s="1724">
        <f>SUM(W79:W81)</f>
        <v>0</v>
      </c>
      <c r="X82" s="1725">
        <f t="shared" ref="X82:AA82" si="48">SUM(X79:X81)</f>
        <v>0</v>
      </c>
      <c r="Y82" s="1725">
        <f t="shared" si="48"/>
        <v>0</v>
      </c>
      <c r="Z82" s="1725">
        <f t="shared" si="48"/>
        <v>0</v>
      </c>
      <c r="AA82" s="1726">
        <f t="shared" si="48"/>
        <v>0</v>
      </c>
      <c r="AB82" s="1724">
        <f>SUM(AB79:AB81)</f>
        <v>0</v>
      </c>
      <c r="AC82" s="1725">
        <f t="shared" ref="AC82:AF82" si="49">SUM(AC79:AC81)</f>
        <v>0</v>
      </c>
      <c r="AD82" s="1725">
        <f t="shared" si="49"/>
        <v>0</v>
      </c>
      <c r="AE82" s="1725">
        <f t="shared" si="49"/>
        <v>0</v>
      </c>
      <c r="AF82" s="1726">
        <f t="shared" si="49"/>
        <v>0</v>
      </c>
      <c r="AG82" s="901"/>
      <c r="AH82" s="1066" t="s">
        <v>1617</v>
      </c>
      <c r="AI82" s="1069"/>
    </row>
    <row r="83" spans="2:35" ht="15" thickBot="1" x14ac:dyDescent="0.25">
      <c r="B83" s="1446" t="s">
        <v>1618</v>
      </c>
      <c r="C83" s="1731"/>
      <c r="D83" s="1992"/>
      <c r="E83" s="1992"/>
      <c r="F83" s="1993"/>
      <c r="G83" s="682"/>
      <c r="H83" s="1727"/>
      <c r="I83" s="1727"/>
      <c r="J83" s="1727"/>
      <c r="K83" s="1727"/>
      <c r="L83" s="1727"/>
      <c r="M83" s="1727"/>
      <c r="N83" s="1727"/>
      <c r="O83" s="1727"/>
      <c r="P83" s="1727"/>
      <c r="Q83" s="1727"/>
      <c r="R83" s="1727"/>
      <c r="S83" s="1727"/>
      <c r="T83" s="1727"/>
      <c r="U83" s="1727"/>
      <c r="V83" s="1727"/>
      <c r="W83" s="1727"/>
      <c r="X83" s="1727"/>
      <c r="Y83" s="1727"/>
      <c r="Z83" s="1727"/>
      <c r="AA83" s="1727"/>
      <c r="AB83" s="1727"/>
      <c r="AC83" s="1727"/>
      <c r="AD83" s="1727"/>
      <c r="AE83" s="1727"/>
      <c r="AF83" s="1727"/>
      <c r="AG83" s="901"/>
      <c r="AH83" s="1110"/>
      <c r="AI83" s="1110"/>
    </row>
    <row r="84" spans="2:35" x14ac:dyDescent="0.2">
      <c r="B84" s="892">
        <v>20</v>
      </c>
      <c r="C84" s="1585" t="s">
        <v>1610</v>
      </c>
      <c r="D84" s="1584"/>
      <c r="E84" s="1443" t="s">
        <v>16</v>
      </c>
      <c r="F84" s="896">
        <v>3</v>
      </c>
      <c r="G84" s="682"/>
      <c r="H84" s="1710"/>
      <c r="I84" s="1711"/>
      <c r="J84" s="1711"/>
      <c r="K84" s="1711"/>
      <c r="L84" s="1712"/>
      <c r="M84" s="1710"/>
      <c r="N84" s="1711"/>
      <c r="O84" s="1711"/>
      <c r="P84" s="1711"/>
      <c r="Q84" s="1712"/>
      <c r="R84" s="1710"/>
      <c r="S84" s="1711"/>
      <c r="T84" s="1711"/>
      <c r="U84" s="1711"/>
      <c r="V84" s="1712"/>
      <c r="W84" s="1710"/>
      <c r="X84" s="1711"/>
      <c r="Y84" s="1711"/>
      <c r="Z84" s="1711"/>
      <c r="AA84" s="1712"/>
      <c r="AB84" s="1710"/>
      <c r="AC84" s="1711"/>
      <c r="AD84" s="1711"/>
      <c r="AE84" s="1711"/>
      <c r="AF84" s="1712"/>
      <c r="AG84" s="901"/>
      <c r="AH84" s="1097"/>
      <c r="AI84" s="1090"/>
    </row>
    <row r="85" spans="2:35" x14ac:dyDescent="0.2">
      <c r="B85" s="892">
        <v>21</v>
      </c>
      <c r="C85" s="1585" t="s">
        <v>1611</v>
      </c>
      <c r="D85" s="1584"/>
      <c r="E85" s="1443" t="s">
        <v>16</v>
      </c>
      <c r="F85" s="896">
        <v>3</v>
      </c>
      <c r="G85" s="682"/>
      <c r="H85" s="1697"/>
      <c r="I85" s="1713"/>
      <c r="J85" s="1713"/>
      <c r="K85" s="1713"/>
      <c r="L85" s="1714"/>
      <c r="M85" s="1697"/>
      <c r="N85" s="1713"/>
      <c r="O85" s="1713"/>
      <c r="P85" s="1713"/>
      <c r="Q85" s="1714"/>
      <c r="R85" s="1697"/>
      <c r="S85" s="1713"/>
      <c r="T85" s="1713"/>
      <c r="U85" s="1713"/>
      <c r="V85" s="1714"/>
      <c r="W85" s="1697"/>
      <c r="X85" s="1713"/>
      <c r="Y85" s="1713"/>
      <c r="Z85" s="1713"/>
      <c r="AA85" s="1714"/>
      <c r="AB85" s="1697"/>
      <c r="AC85" s="1713"/>
      <c r="AD85" s="1713"/>
      <c r="AE85" s="1713"/>
      <c r="AF85" s="1714"/>
      <c r="AG85" s="901"/>
      <c r="AH85" s="1094"/>
      <c r="AI85" s="1068"/>
    </row>
    <row r="86" spans="2:35" x14ac:dyDescent="0.2">
      <c r="B86" s="892">
        <v>22</v>
      </c>
      <c r="C86" s="1585" t="s">
        <v>1612</v>
      </c>
      <c r="D86" s="1584"/>
      <c r="E86" s="1443" t="s">
        <v>16</v>
      </c>
      <c r="F86" s="896">
        <v>3</v>
      </c>
      <c r="G86" s="682"/>
      <c r="H86" s="1697"/>
      <c r="I86" s="1713"/>
      <c r="J86" s="1713"/>
      <c r="K86" s="1713"/>
      <c r="L86" s="1714"/>
      <c r="M86" s="1697"/>
      <c r="N86" s="1713"/>
      <c r="O86" s="1713"/>
      <c r="P86" s="1713"/>
      <c r="Q86" s="1714"/>
      <c r="R86" s="1697"/>
      <c r="S86" s="1713"/>
      <c r="T86" s="1713"/>
      <c r="U86" s="1713"/>
      <c r="V86" s="1714"/>
      <c r="W86" s="1697"/>
      <c r="X86" s="1713"/>
      <c r="Y86" s="1713"/>
      <c r="Z86" s="1713"/>
      <c r="AA86" s="1714"/>
      <c r="AB86" s="1697"/>
      <c r="AC86" s="1713"/>
      <c r="AD86" s="1713"/>
      <c r="AE86" s="1713"/>
      <c r="AF86" s="1714"/>
      <c r="AG86" s="901"/>
      <c r="AH86" s="1094"/>
      <c r="AI86" s="1068"/>
    </row>
    <row r="87" spans="2:35" ht="15" thickBot="1" x14ac:dyDescent="0.25">
      <c r="B87" s="892">
        <v>23</v>
      </c>
      <c r="C87" s="1585" t="s">
        <v>1613</v>
      </c>
      <c r="D87" s="1584"/>
      <c r="E87" s="1443" t="s">
        <v>16</v>
      </c>
      <c r="F87" s="896">
        <v>3</v>
      </c>
      <c r="G87" s="682"/>
      <c r="H87" s="1724">
        <f>SUM(H84:H86)</f>
        <v>0</v>
      </c>
      <c r="I87" s="1725">
        <f t="shared" ref="I87:L87" si="50">SUM(I84:I86)</f>
        <v>0</v>
      </c>
      <c r="J87" s="1725">
        <f t="shared" si="50"/>
        <v>0</v>
      </c>
      <c r="K87" s="1725">
        <f t="shared" si="50"/>
        <v>0</v>
      </c>
      <c r="L87" s="1726">
        <f t="shared" si="50"/>
        <v>0</v>
      </c>
      <c r="M87" s="1724">
        <f>SUM(M84:M86)</f>
        <v>0</v>
      </c>
      <c r="N87" s="1725">
        <f t="shared" ref="N87:Q87" si="51">SUM(N84:N86)</f>
        <v>0</v>
      </c>
      <c r="O87" s="1725">
        <f t="shared" si="51"/>
        <v>0</v>
      </c>
      <c r="P87" s="1725">
        <f t="shared" si="51"/>
        <v>0</v>
      </c>
      <c r="Q87" s="1726">
        <f t="shared" si="51"/>
        <v>0</v>
      </c>
      <c r="R87" s="1724">
        <f>SUM(R84:R86)</f>
        <v>0</v>
      </c>
      <c r="S87" s="1725">
        <f t="shared" ref="S87:V87" si="52">SUM(S84:S86)</f>
        <v>0</v>
      </c>
      <c r="T87" s="1725">
        <f t="shared" si="52"/>
        <v>0</v>
      </c>
      <c r="U87" s="1725">
        <f t="shared" si="52"/>
        <v>0</v>
      </c>
      <c r="V87" s="1726">
        <f t="shared" si="52"/>
        <v>0</v>
      </c>
      <c r="W87" s="1724">
        <f>SUM(W84:W86)</f>
        <v>0</v>
      </c>
      <c r="X87" s="1725">
        <f t="shared" ref="X87:AA87" si="53">SUM(X84:X86)</f>
        <v>0</v>
      </c>
      <c r="Y87" s="1725">
        <f t="shared" si="53"/>
        <v>0</v>
      </c>
      <c r="Z87" s="1725">
        <f t="shared" si="53"/>
        <v>0</v>
      </c>
      <c r="AA87" s="1726">
        <f t="shared" si="53"/>
        <v>0</v>
      </c>
      <c r="AB87" s="1724">
        <f>SUM(AB84:AB86)</f>
        <v>0</v>
      </c>
      <c r="AC87" s="1725">
        <f t="shared" ref="AC87:AF87" si="54">SUM(AC84:AC86)</f>
        <v>0</v>
      </c>
      <c r="AD87" s="1725">
        <f t="shared" si="54"/>
        <v>0</v>
      </c>
      <c r="AE87" s="1725">
        <f t="shared" si="54"/>
        <v>0</v>
      </c>
      <c r="AF87" s="1726">
        <f t="shared" si="54"/>
        <v>0</v>
      </c>
      <c r="AG87" s="901"/>
      <c r="AH87" s="1066" t="s">
        <v>1619</v>
      </c>
      <c r="AI87" s="1069"/>
    </row>
    <row r="88" spans="2:35" ht="15" thickBot="1" x14ac:dyDescent="0.25">
      <c r="B88" s="1446" t="s">
        <v>1620</v>
      </c>
      <c r="C88" s="1731"/>
      <c r="D88" s="1992"/>
      <c r="E88" s="1992"/>
      <c r="F88" s="1993"/>
      <c r="G88" s="682"/>
      <c r="H88" s="1727"/>
      <c r="I88" s="1727"/>
      <c r="J88" s="1727"/>
      <c r="K88" s="1727"/>
      <c r="L88" s="1727"/>
      <c r="M88" s="1727"/>
      <c r="N88" s="1727"/>
      <c r="O88" s="1727"/>
      <c r="P88" s="1727"/>
      <c r="Q88" s="1727"/>
      <c r="R88" s="1727"/>
      <c r="S88" s="1727"/>
      <c r="T88" s="1727"/>
      <c r="U88" s="1727"/>
      <c r="V88" s="1727"/>
      <c r="W88" s="1727"/>
      <c r="X88" s="1727"/>
      <c r="Y88" s="1727"/>
      <c r="Z88" s="1727"/>
      <c r="AA88" s="1727"/>
      <c r="AB88" s="1727"/>
      <c r="AC88" s="1727"/>
      <c r="AD88" s="1727"/>
      <c r="AE88" s="1727"/>
      <c r="AF88" s="1727"/>
      <c r="AG88" s="901"/>
      <c r="AH88" s="1110"/>
      <c r="AI88" s="1110"/>
    </row>
    <row r="89" spans="2:35" x14ac:dyDescent="0.2">
      <c r="B89" s="892">
        <v>24</v>
      </c>
      <c r="C89" s="1585" t="s">
        <v>1610</v>
      </c>
      <c r="D89" s="1584"/>
      <c r="E89" s="1443" t="s">
        <v>16</v>
      </c>
      <c r="F89" s="896">
        <v>3</v>
      </c>
      <c r="G89" s="682"/>
      <c r="H89" s="1710"/>
      <c r="I89" s="1711"/>
      <c r="J89" s="1711"/>
      <c r="K89" s="1711"/>
      <c r="L89" s="1712"/>
      <c r="M89" s="1710"/>
      <c r="N89" s="1711"/>
      <c r="O89" s="1711"/>
      <c r="P89" s="1711"/>
      <c r="Q89" s="1712"/>
      <c r="R89" s="1710"/>
      <c r="S89" s="1711"/>
      <c r="T89" s="1711"/>
      <c r="U89" s="1711"/>
      <c r="V89" s="1712"/>
      <c r="W89" s="1710"/>
      <c r="X89" s="1711"/>
      <c r="Y89" s="1711"/>
      <c r="Z89" s="1711"/>
      <c r="AA89" s="1712"/>
      <c r="AB89" s="1710"/>
      <c r="AC89" s="1711"/>
      <c r="AD89" s="1711"/>
      <c r="AE89" s="1711"/>
      <c r="AF89" s="1712"/>
      <c r="AG89" s="901"/>
      <c r="AH89" s="1097"/>
      <c r="AI89" s="1090"/>
    </row>
    <row r="90" spans="2:35" x14ac:dyDescent="0.2">
      <c r="B90" s="892">
        <v>25</v>
      </c>
      <c r="C90" s="1585" t="s">
        <v>1611</v>
      </c>
      <c r="D90" s="1584"/>
      <c r="E90" s="1443" t="s">
        <v>16</v>
      </c>
      <c r="F90" s="896">
        <v>3</v>
      </c>
      <c r="G90" s="682"/>
      <c r="H90" s="1697"/>
      <c r="I90" s="1713"/>
      <c r="J90" s="1713"/>
      <c r="K90" s="1713"/>
      <c r="L90" s="1714"/>
      <c r="M90" s="1697"/>
      <c r="N90" s="1713"/>
      <c r="O90" s="1713"/>
      <c r="P90" s="1713"/>
      <c r="Q90" s="1714"/>
      <c r="R90" s="1697"/>
      <c r="S90" s="1713"/>
      <c r="T90" s="1713"/>
      <c r="U90" s="1713"/>
      <c r="V90" s="1714"/>
      <c r="W90" s="1697"/>
      <c r="X90" s="1713"/>
      <c r="Y90" s="1713"/>
      <c r="Z90" s="1713"/>
      <c r="AA90" s="1714"/>
      <c r="AB90" s="1697"/>
      <c r="AC90" s="1713"/>
      <c r="AD90" s="1713"/>
      <c r="AE90" s="1713"/>
      <c r="AF90" s="1714"/>
      <c r="AG90" s="901"/>
      <c r="AH90" s="1094"/>
      <c r="AI90" s="1068"/>
    </row>
    <row r="91" spans="2:35" x14ac:dyDescent="0.2">
      <c r="B91" s="892">
        <v>26</v>
      </c>
      <c r="C91" s="1585" t="s">
        <v>1612</v>
      </c>
      <c r="D91" s="1584"/>
      <c r="E91" s="1443" t="s">
        <v>16</v>
      </c>
      <c r="F91" s="896">
        <v>3</v>
      </c>
      <c r="G91" s="682"/>
      <c r="H91" s="1697"/>
      <c r="I91" s="1713"/>
      <c r="J91" s="1713"/>
      <c r="K91" s="1713"/>
      <c r="L91" s="1714"/>
      <c r="M91" s="1697"/>
      <c r="N91" s="1713"/>
      <c r="O91" s="1713"/>
      <c r="P91" s="1713"/>
      <c r="Q91" s="1714"/>
      <c r="R91" s="1697"/>
      <c r="S91" s="1713"/>
      <c r="T91" s="1713"/>
      <c r="U91" s="1713"/>
      <c r="V91" s="1714"/>
      <c r="W91" s="1697"/>
      <c r="X91" s="1713"/>
      <c r="Y91" s="1713"/>
      <c r="Z91" s="1713"/>
      <c r="AA91" s="1714"/>
      <c r="AB91" s="1697"/>
      <c r="AC91" s="1713"/>
      <c r="AD91" s="1713"/>
      <c r="AE91" s="1713"/>
      <c r="AF91" s="1714"/>
      <c r="AG91" s="901"/>
      <c r="AH91" s="1094"/>
      <c r="AI91" s="1068"/>
    </row>
    <row r="92" spans="2:35" ht="15" thickBot="1" x14ac:dyDescent="0.25">
      <c r="B92" s="897">
        <v>27</v>
      </c>
      <c r="C92" s="1732" t="s">
        <v>1613</v>
      </c>
      <c r="D92" s="1447"/>
      <c r="E92" s="899" t="s">
        <v>16</v>
      </c>
      <c r="F92" s="900">
        <v>3</v>
      </c>
      <c r="G92" s="682"/>
      <c r="H92" s="1724">
        <f>SUM(H89:H91)</f>
        <v>0</v>
      </c>
      <c r="I92" s="1725">
        <f>SUM(I89:I91)</f>
        <v>0</v>
      </c>
      <c r="J92" s="1725">
        <f t="shared" ref="J92:L92" si="55">SUM(J89:J91)</f>
        <v>0</v>
      </c>
      <c r="K92" s="1725">
        <f t="shared" si="55"/>
        <v>0</v>
      </c>
      <c r="L92" s="1726">
        <f t="shared" si="55"/>
        <v>0</v>
      </c>
      <c r="M92" s="1724">
        <f>SUM(M89:M91)</f>
        <v>0</v>
      </c>
      <c r="N92" s="1725">
        <f t="shared" ref="N92:Q92" si="56">SUM(N89:N91)</f>
        <v>0</v>
      </c>
      <c r="O92" s="1725">
        <f t="shared" si="56"/>
        <v>0</v>
      </c>
      <c r="P92" s="1725">
        <f t="shared" si="56"/>
        <v>0</v>
      </c>
      <c r="Q92" s="1726">
        <f t="shared" si="56"/>
        <v>0</v>
      </c>
      <c r="R92" s="1724">
        <f>SUM(R89:R91)</f>
        <v>0</v>
      </c>
      <c r="S92" s="1725">
        <f t="shared" ref="S92:V92" si="57">SUM(S89:S91)</f>
        <v>0</v>
      </c>
      <c r="T92" s="1725">
        <f t="shared" si="57"/>
        <v>0</v>
      </c>
      <c r="U92" s="1725">
        <f t="shared" si="57"/>
        <v>0</v>
      </c>
      <c r="V92" s="1726">
        <f t="shared" si="57"/>
        <v>0</v>
      </c>
      <c r="W92" s="1724">
        <f>SUM(W89:W91)</f>
        <v>0</v>
      </c>
      <c r="X92" s="1725">
        <f t="shared" ref="X92:AA92" si="58">SUM(X89:X91)</f>
        <v>0</v>
      </c>
      <c r="Y92" s="1725">
        <f t="shared" si="58"/>
        <v>0</v>
      </c>
      <c r="Z92" s="1725">
        <f t="shared" si="58"/>
        <v>0</v>
      </c>
      <c r="AA92" s="1726">
        <f t="shared" si="58"/>
        <v>0</v>
      </c>
      <c r="AB92" s="1724">
        <f>SUM(AB89:AB91)</f>
        <v>0</v>
      </c>
      <c r="AC92" s="1725">
        <f t="shared" ref="AC92:AF92" si="59">SUM(AC89:AC91)</f>
        <v>0</v>
      </c>
      <c r="AD92" s="1725">
        <f t="shared" si="59"/>
        <v>0</v>
      </c>
      <c r="AE92" s="1725">
        <f t="shared" si="59"/>
        <v>0</v>
      </c>
      <c r="AF92" s="1726">
        <f t="shared" si="59"/>
        <v>0</v>
      </c>
      <c r="AG92" s="901"/>
      <c r="AH92" s="1066" t="s">
        <v>1621</v>
      </c>
      <c r="AI92" s="1069"/>
    </row>
    <row r="93" spans="2:35" x14ac:dyDescent="0.2">
      <c r="B93" s="901"/>
      <c r="C93" s="901"/>
      <c r="D93" s="901"/>
      <c r="E93" s="901"/>
      <c r="F93" s="901"/>
      <c r="G93" s="901"/>
      <c r="H93" s="1719"/>
      <c r="I93" s="1719"/>
      <c r="J93" s="1719"/>
      <c r="K93" s="1719"/>
      <c r="L93" s="1719"/>
      <c r="M93" s="1719"/>
      <c r="N93" s="1719"/>
      <c r="O93" s="1719"/>
      <c r="P93" s="1719"/>
      <c r="Q93" s="1719"/>
      <c r="R93" s="1719"/>
      <c r="S93" s="1719"/>
      <c r="T93" s="1719"/>
      <c r="U93" s="1719"/>
      <c r="V93" s="1719"/>
      <c r="W93" s="1719"/>
      <c r="X93" s="1719"/>
      <c r="Y93" s="1719"/>
      <c r="Z93" s="1719"/>
      <c r="AA93" s="1719"/>
      <c r="AB93" s="1719"/>
      <c r="AC93" s="1719"/>
      <c r="AD93" s="1719"/>
      <c r="AE93" s="1719"/>
      <c r="AF93" s="1719"/>
      <c r="AG93" s="901"/>
      <c r="AH93" s="901"/>
    </row>
    <row r="94" spans="2:35" ht="15" hidden="1" outlineLevel="1" thickBot="1" x14ac:dyDescent="0.25">
      <c r="B94" s="890" t="s">
        <v>17</v>
      </c>
      <c r="C94" s="891" t="s">
        <v>1599</v>
      </c>
      <c r="D94" s="901"/>
      <c r="E94" s="901"/>
      <c r="F94" s="901"/>
      <c r="G94" s="901"/>
      <c r="H94" s="1719"/>
      <c r="I94" s="1719"/>
      <c r="J94" s="1719"/>
      <c r="K94" s="1719"/>
      <c r="L94" s="1719"/>
      <c r="M94" s="1719"/>
      <c r="N94" s="1719"/>
      <c r="O94" s="1719"/>
      <c r="P94" s="1719"/>
      <c r="Q94" s="1719"/>
      <c r="R94" s="1719"/>
      <c r="S94" s="1719"/>
      <c r="T94" s="1719"/>
      <c r="U94" s="1719"/>
      <c r="V94" s="1719"/>
      <c r="W94" s="1719"/>
      <c r="X94" s="1719"/>
      <c r="Y94" s="1719"/>
      <c r="Z94" s="1719"/>
      <c r="AA94" s="1719"/>
      <c r="AB94" s="1719"/>
      <c r="AC94" s="1719"/>
      <c r="AD94" s="1719"/>
      <c r="AE94" s="1719"/>
      <c r="AF94" s="1719"/>
      <c r="AG94" s="901"/>
      <c r="AH94" s="901"/>
    </row>
    <row r="95" spans="2:35" ht="15" hidden="1" outlineLevel="1" thickBot="1" x14ac:dyDescent="0.25">
      <c r="B95" s="1439">
        <v>1</v>
      </c>
      <c r="C95" s="1545" t="s">
        <v>1561</v>
      </c>
      <c r="D95" s="1440"/>
      <c r="E95" s="1440" t="s">
        <v>259</v>
      </c>
      <c r="F95" s="1441" t="s">
        <v>501</v>
      </c>
      <c r="G95" s="1543"/>
      <c r="H95" s="1719"/>
      <c r="I95" s="1719"/>
      <c r="J95" s="1719"/>
      <c r="K95" s="1719"/>
      <c r="L95" s="1719"/>
      <c r="M95" s="1719"/>
      <c r="N95" s="1719"/>
      <c r="O95" s="1719"/>
      <c r="P95" s="1719"/>
      <c r="Q95" s="1719"/>
      <c r="R95" s="1719"/>
      <c r="S95" s="1719"/>
      <c r="T95" s="1719"/>
      <c r="U95" s="1719"/>
      <c r="V95" s="1719"/>
      <c r="W95" s="1719"/>
      <c r="X95" s="1719"/>
      <c r="Y95" s="1719"/>
      <c r="Z95" s="1719"/>
      <c r="AA95" s="1719"/>
      <c r="AB95" s="1719"/>
      <c r="AC95" s="1719"/>
      <c r="AD95" s="1719"/>
      <c r="AE95" s="1719"/>
      <c r="AF95" s="1719"/>
      <c r="AG95" s="901"/>
      <c r="AH95" s="901"/>
    </row>
    <row r="96" spans="2:35" hidden="1" outlineLevel="1" x14ac:dyDescent="0.2">
      <c r="B96" s="1445">
        <v>2</v>
      </c>
      <c r="C96" s="1735" t="s">
        <v>1600</v>
      </c>
      <c r="D96" s="1443"/>
      <c r="E96" s="1443" t="s">
        <v>185</v>
      </c>
      <c r="F96" s="1444">
        <v>2</v>
      </c>
      <c r="G96" s="625"/>
      <c r="H96" s="1710"/>
      <c r="I96" s="1711"/>
      <c r="J96" s="1711"/>
      <c r="K96" s="1711"/>
      <c r="L96" s="1712"/>
      <c r="M96" s="1710"/>
      <c r="N96" s="1711"/>
      <c r="O96" s="1711"/>
      <c r="P96" s="1711"/>
      <c r="Q96" s="1712"/>
      <c r="R96" s="1710"/>
      <c r="S96" s="1711"/>
      <c r="T96" s="1711"/>
      <c r="U96" s="1711"/>
      <c r="V96" s="1712"/>
      <c r="W96" s="1710"/>
      <c r="X96" s="1711"/>
      <c r="Y96" s="1711"/>
      <c r="Z96" s="1711"/>
      <c r="AA96" s="1712"/>
      <c r="AB96" s="1710"/>
      <c r="AC96" s="1711"/>
      <c r="AD96" s="1711"/>
      <c r="AE96" s="1711"/>
      <c r="AF96" s="1712"/>
      <c r="AG96" s="901"/>
      <c r="AH96" s="1091"/>
      <c r="AI96" s="1092"/>
    </row>
    <row r="97" spans="2:35" hidden="1" outlineLevel="1" x14ac:dyDescent="0.2">
      <c r="B97" s="1445">
        <v>3</v>
      </c>
      <c r="C97" s="1735" t="s">
        <v>1601</v>
      </c>
      <c r="D97" s="413"/>
      <c r="E97" s="413" t="s">
        <v>185</v>
      </c>
      <c r="F97" s="414">
        <v>2</v>
      </c>
      <c r="G97" s="625"/>
      <c r="H97" s="1697"/>
      <c r="I97" s="1713"/>
      <c r="J97" s="1713"/>
      <c r="K97" s="1713"/>
      <c r="L97" s="1714"/>
      <c r="M97" s="1697"/>
      <c r="N97" s="1713"/>
      <c r="O97" s="1713"/>
      <c r="P97" s="1713"/>
      <c r="Q97" s="1714"/>
      <c r="R97" s="1697"/>
      <c r="S97" s="1713"/>
      <c r="T97" s="1713"/>
      <c r="U97" s="1713"/>
      <c r="V97" s="1714"/>
      <c r="W97" s="1697"/>
      <c r="X97" s="1713"/>
      <c r="Y97" s="1713"/>
      <c r="Z97" s="1713"/>
      <c r="AA97" s="1714"/>
      <c r="AB97" s="1697"/>
      <c r="AC97" s="1713"/>
      <c r="AD97" s="1713"/>
      <c r="AE97" s="1713"/>
      <c r="AF97" s="1714"/>
      <c r="AG97" s="901"/>
      <c r="AH97" s="1094"/>
      <c r="AI97" s="1068"/>
    </row>
    <row r="98" spans="2:35" hidden="1" outlineLevel="1" x14ac:dyDescent="0.2">
      <c r="B98" s="1445">
        <v>4</v>
      </c>
      <c r="C98" s="1735" t="s">
        <v>1602</v>
      </c>
      <c r="D98" s="1443"/>
      <c r="E98" s="1443" t="s">
        <v>16</v>
      </c>
      <c r="F98" s="1444">
        <v>3</v>
      </c>
      <c r="G98" s="901"/>
      <c r="H98" s="1697"/>
      <c r="I98" s="1713"/>
      <c r="J98" s="1713"/>
      <c r="K98" s="1713"/>
      <c r="L98" s="1714"/>
      <c r="M98" s="1697"/>
      <c r="N98" s="1713"/>
      <c r="O98" s="1713"/>
      <c r="P98" s="1713"/>
      <c r="Q98" s="1714"/>
      <c r="R98" s="1697"/>
      <c r="S98" s="1713"/>
      <c r="T98" s="1713"/>
      <c r="U98" s="1713"/>
      <c r="V98" s="1714"/>
      <c r="W98" s="1697"/>
      <c r="X98" s="1713"/>
      <c r="Y98" s="1713"/>
      <c r="Z98" s="1713"/>
      <c r="AA98" s="1714"/>
      <c r="AB98" s="1697"/>
      <c r="AC98" s="1713"/>
      <c r="AD98" s="1713"/>
      <c r="AE98" s="1713"/>
      <c r="AF98" s="1714"/>
      <c r="AG98" s="901"/>
      <c r="AH98" s="1094"/>
      <c r="AI98" s="1068"/>
    </row>
    <row r="99" spans="2:35" hidden="1" outlineLevel="1" x14ac:dyDescent="0.2">
      <c r="B99" s="1445">
        <v>5</v>
      </c>
      <c r="C99" s="1735" t="s">
        <v>1603</v>
      </c>
      <c r="D99" s="413"/>
      <c r="E99" s="413" t="s">
        <v>16</v>
      </c>
      <c r="F99" s="414">
        <v>3</v>
      </c>
      <c r="G99" s="901"/>
      <c r="H99" s="1697"/>
      <c r="I99" s="1713"/>
      <c r="J99" s="1713"/>
      <c r="K99" s="1713"/>
      <c r="L99" s="1714"/>
      <c r="M99" s="1697"/>
      <c r="N99" s="1713"/>
      <c r="O99" s="1713"/>
      <c r="P99" s="1713"/>
      <c r="Q99" s="1714"/>
      <c r="R99" s="1697"/>
      <c r="S99" s="1713"/>
      <c r="T99" s="1713"/>
      <c r="U99" s="1713"/>
      <c r="V99" s="1714"/>
      <c r="W99" s="1697"/>
      <c r="X99" s="1713"/>
      <c r="Y99" s="1713"/>
      <c r="Z99" s="1713"/>
      <c r="AA99" s="1714"/>
      <c r="AB99" s="1697"/>
      <c r="AC99" s="1713"/>
      <c r="AD99" s="1713"/>
      <c r="AE99" s="1713"/>
      <c r="AF99" s="1714"/>
      <c r="AG99" s="901"/>
      <c r="AH99" s="1094"/>
      <c r="AI99" s="1068"/>
    </row>
    <row r="100" spans="2:35" hidden="1" outlineLevel="1" x14ac:dyDescent="0.2">
      <c r="B100" s="1445">
        <v>6</v>
      </c>
      <c r="C100" s="1735" t="s">
        <v>1604</v>
      </c>
      <c r="D100" s="1443"/>
      <c r="E100" s="1443" t="s">
        <v>1605</v>
      </c>
      <c r="F100" s="1444">
        <v>3</v>
      </c>
      <c r="G100" s="901"/>
      <c r="H100" s="1697"/>
      <c r="I100" s="1713"/>
      <c r="J100" s="1713"/>
      <c r="K100" s="1713"/>
      <c r="L100" s="1714"/>
      <c r="M100" s="1697"/>
      <c r="N100" s="1713"/>
      <c r="O100" s="1713"/>
      <c r="P100" s="1713"/>
      <c r="Q100" s="1714"/>
      <c r="R100" s="1697"/>
      <c r="S100" s="1713"/>
      <c r="T100" s="1713"/>
      <c r="U100" s="1713"/>
      <c r="V100" s="1714"/>
      <c r="W100" s="1697"/>
      <c r="X100" s="1713"/>
      <c r="Y100" s="1713"/>
      <c r="Z100" s="1713"/>
      <c r="AA100" s="1714"/>
      <c r="AB100" s="1697"/>
      <c r="AC100" s="1713"/>
      <c r="AD100" s="1713"/>
      <c r="AE100" s="1713"/>
      <c r="AF100" s="1714"/>
      <c r="AG100" s="901"/>
      <c r="AH100" s="1094"/>
      <c r="AI100" s="1068"/>
    </row>
    <row r="101" spans="2:35" ht="15" hidden="1" outlineLevel="1" thickBot="1" x14ac:dyDescent="0.25">
      <c r="B101" s="897">
        <v>7</v>
      </c>
      <c r="C101" s="1728" t="s">
        <v>1606</v>
      </c>
      <c r="D101" s="1447"/>
      <c r="E101" s="899" t="s">
        <v>1605</v>
      </c>
      <c r="F101" s="900">
        <v>3</v>
      </c>
      <c r="G101" s="901"/>
      <c r="H101" s="1715"/>
      <c r="I101" s="1716"/>
      <c r="J101" s="1716"/>
      <c r="K101" s="1716"/>
      <c r="L101" s="1717"/>
      <c r="M101" s="1715"/>
      <c r="N101" s="1716"/>
      <c r="O101" s="1716"/>
      <c r="P101" s="1716"/>
      <c r="Q101" s="1717"/>
      <c r="R101" s="1715"/>
      <c r="S101" s="1716"/>
      <c r="T101" s="1716"/>
      <c r="U101" s="1716"/>
      <c r="V101" s="1717"/>
      <c r="W101" s="1715"/>
      <c r="X101" s="1716"/>
      <c r="Y101" s="1716"/>
      <c r="Z101" s="1716"/>
      <c r="AA101" s="1717"/>
      <c r="AB101" s="1715"/>
      <c r="AC101" s="1716"/>
      <c r="AD101" s="1716"/>
      <c r="AE101" s="1716"/>
      <c r="AF101" s="1717"/>
      <c r="AG101" s="901"/>
      <c r="AH101" s="1066"/>
      <c r="AI101" s="1069"/>
    </row>
    <row r="102" spans="2:35" ht="15" hidden="1" outlineLevel="1" thickBot="1" x14ac:dyDescent="0.25">
      <c r="B102" s="1"/>
      <c r="C102" s="1"/>
      <c r="D102" s="1"/>
      <c r="E102" s="1"/>
      <c r="F102" s="1"/>
      <c r="G102" s="1"/>
      <c r="H102" s="1718"/>
      <c r="I102" s="1718"/>
      <c r="J102" s="1718"/>
      <c r="K102" s="1718"/>
      <c r="L102" s="1718"/>
      <c r="M102" s="1718"/>
      <c r="N102" s="1718"/>
      <c r="O102" s="1718"/>
      <c r="P102" s="1718"/>
      <c r="Q102" s="1718"/>
      <c r="R102" s="1718"/>
      <c r="S102" s="1718"/>
      <c r="T102" s="1718"/>
      <c r="U102" s="1718"/>
      <c r="V102" s="1718"/>
      <c r="W102" s="1718"/>
      <c r="X102" s="1718"/>
      <c r="Y102" s="1718"/>
      <c r="Z102" s="1718"/>
      <c r="AA102" s="1718"/>
      <c r="AB102" s="1718"/>
      <c r="AC102" s="1718"/>
      <c r="AD102" s="1718"/>
      <c r="AE102" s="1718"/>
      <c r="AF102" s="1718"/>
      <c r="AG102" s="1"/>
      <c r="AH102" s="1"/>
      <c r="AI102" s="1"/>
    </row>
    <row r="103" spans="2:35" ht="15" hidden="1" outlineLevel="1" thickBot="1" x14ac:dyDescent="0.25">
      <c r="B103" s="890" t="s">
        <v>1665</v>
      </c>
      <c r="C103" s="891" t="s">
        <v>1679</v>
      </c>
      <c r="D103" s="901"/>
      <c r="E103" s="901"/>
      <c r="F103" s="901"/>
      <c r="G103" s="901"/>
      <c r="H103" s="1719"/>
      <c r="I103" s="1719"/>
      <c r="J103" s="1719"/>
      <c r="K103" s="1719"/>
      <c r="L103" s="1719"/>
      <c r="M103" s="1719"/>
      <c r="N103" s="1719"/>
      <c r="O103" s="1719"/>
      <c r="P103" s="1719"/>
      <c r="Q103" s="1719"/>
      <c r="R103" s="1719"/>
      <c r="S103" s="1719"/>
      <c r="T103" s="1719"/>
      <c r="U103" s="1719"/>
      <c r="V103" s="1719"/>
      <c r="W103" s="1719"/>
      <c r="X103" s="1719"/>
      <c r="Y103" s="1719"/>
      <c r="Z103" s="1719"/>
      <c r="AA103" s="1719"/>
      <c r="AB103" s="1719"/>
      <c r="AC103" s="1719"/>
      <c r="AD103" s="1719"/>
      <c r="AE103" s="1719"/>
      <c r="AF103" s="1719"/>
      <c r="AG103" s="901"/>
      <c r="AH103" s="901"/>
    </row>
    <row r="104" spans="2:35" hidden="1" outlineLevel="1" x14ac:dyDescent="0.2">
      <c r="B104" s="1439">
        <v>8</v>
      </c>
      <c r="C104" s="1545" t="s">
        <v>1607</v>
      </c>
      <c r="D104" s="1733"/>
      <c r="E104" s="1440" t="s">
        <v>259</v>
      </c>
      <c r="F104" s="1441" t="s">
        <v>501</v>
      </c>
      <c r="G104" s="526"/>
      <c r="H104" s="1719"/>
      <c r="I104" s="1719"/>
      <c r="J104" s="1719"/>
      <c r="K104" s="1719"/>
      <c r="L104" s="1719"/>
      <c r="M104" s="1719"/>
      <c r="N104" s="1719"/>
      <c r="O104" s="1719"/>
      <c r="P104" s="1719"/>
      <c r="Q104" s="1719"/>
      <c r="R104" s="1719"/>
      <c r="S104" s="1719"/>
      <c r="T104" s="1719"/>
      <c r="U104" s="1719"/>
      <c r="V104" s="1719"/>
      <c r="W104" s="1719"/>
      <c r="X104" s="1719"/>
      <c r="Y104" s="1719"/>
      <c r="Z104" s="1719"/>
      <c r="AA104" s="1719"/>
      <c r="AB104" s="1719"/>
      <c r="AC104" s="1719"/>
      <c r="AD104" s="1719"/>
      <c r="AE104" s="1719"/>
      <c r="AF104" s="1719"/>
      <c r="AG104" s="901"/>
      <c r="AH104" s="901"/>
    </row>
    <row r="105" spans="2:35" ht="15" hidden="1" outlineLevel="1" thickBot="1" x14ac:dyDescent="0.25">
      <c r="B105" s="1445">
        <v>9</v>
      </c>
      <c r="C105" s="1737" t="s">
        <v>1608</v>
      </c>
      <c r="D105" s="1734"/>
      <c r="E105" s="1443" t="s">
        <v>259</v>
      </c>
      <c r="F105" s="1444" t="s">
        <v>501</v>
      </c>
      <c r="G105" s="1720"/>
      <c r="H105" s="1719"/>
      <c r="I105" s="1719"/>
      <c r="J105" s="1719"/>
      <c r="K105" s="1719"/>
      <c r="L105" s="1719"/>
      <c r="M105" s="1719"/>
      <c r="N105" s="1719"/>
      <c r="O105" s="1719"/>
      <c r="P105" s="1719"/>
      <c r="Q105" s="1719"/>
      <c r="R105" s="1719"/>
      <c r="S105" s="1719"/>
      <c r="T105" s="1719"/>
      <c r="U105" s="1719"/>
      <c r="V105" s="1719"/>
      <c r="W105" s="1719"/>
      <c r="X105" s="1719"/>
      <c r="Y105" s="1719"/>
      <c r="Z105" s="1719"/>
      <c r="AA105" s="1719"/>
      <c r="AB105" s="1719"/>
      <c r="AC105" s="1719"/>
      <c r="AD105" s="1719"/>
      <c r="AE105" s="1719"/>
      <c r="AF105" s="1719"/>
      <c r="AG105" s="901"/>
      <c r="AH105" s="901"/>
    </row>
    <row r="106" spans="2:35" hidden="1" outlineLevel="1" x14ac:dyDescent="0.2">
      <c r="B106" s="1442">
        <v>10</v>
      </c>
      <c r="C106" s="1738" t="s">
        <v>1600</v>
      </c>
      <c r="D106" s="1584"/>
      <c r="E106" s="895" t="s">
        <v>185</v>
      </c>
      <c r="F106" s="896">
        <v>2</v>
      </c>
      <c r="G106" s="625"/>
      <c r="H106" s="1710"/>
      <c r="I106" s="1711"/>
      <c r="J106" s="1711"/>
      <c r="K106" s="1711"/>
      <c r="L106" s="1712"/>
      <c r="M106" s="1721"/>
      <c r="N106" s="1711"/>
      <c r="O106" s="1711"/>
      <c r="P106" s="1711"/>
      <c r="Q106" s="1711"/>
      <c r="R106" s="1710"/>
      <c r="S106" s="1711"/>
      <c r="T106" s="1711"/>
      <c r="U106" s="1711"/>
      <c r="V106" s="1711"/>
      <c r="W106" s="1710"/>
      <c r="X106" s="1711"/>
      <c r="Y106" s="1711"/>
      <c r="Z106" s="1711"/>
      <c r="AA106" s="1711"/>
      <c r="AB106" s="1710"/>
      <c r="AC106" s="1711"/>
      <c r="AD106" s="1711"/>
      <c r="AE106" s="1711"/>
      <c r="AF106" s="1712"/>
      <c r="AG106" s="901"/>
      <c r="AH106" s="1091"/>
      <c r="AI106" s="1092"/>
    </row>
    <row r="107" spans="2:35" ht="15" hidden="1" outlineLevel="1" thickBot="1" x14ac:dyDescent="0.25">
      <c r="B107" s="1445">
        <v>11</v>
      </c>
      <c r="C107" s="1738" t="s">
        <v>1601</v>
      </c>
      <c r="D107" s="1583"/>
      <c r="E107" s="413" t="s">
        <v>185</v>
      </c>
      <c r="F107" s="414">
        <v>2</v>
      </c>
      <c r="G107" s="625"/>
      <c r="H107" s="1715"/>
      <c r="I107" s="1716"/>
      <c r="J107" s="1716"/>
      <c r="K107" s="1716"/>
      <c r="L107" s="1717"/>
      <c r="M107" s="1722"/>
      <c r="N107" s="1716"/>
      <c r="O107" s="1716"/>
      <c r="P107" s="1716"/>
      <c r="Q107" s="1716"/>
      <c r="R107" s="1715"/>
      <c r="S107" s="1716"/>
      <c r="T107" s="1716"/>
      <c r="U107" s="1716"/>
      <c r="V107" s="1716"/>
      <c r="W107" s="1715"/>
      <c r="X107" s="1716"/>
      <c r="Y107" s="1716"/>
      <c r="Z107" s="1716"/>
      <c r="AA107" s="1716"/>
      <c r="AB107" s="1715"/>
      <c r="AC107" s="1716"/>
      <c r="AD107" s="1716"/>
      <c r="AE107" s="1716"/>
      <c r="AF107" s="1717"/>
      <c r="AG107" s="901"/>
      <c r="AH107" s="1066"/>
      <c r="AI107" s="1069"/>
    </row>
    <row r="108" spans="2:35" ht="15" hidden="1" outlineLevel="1" thickBot="1" x14ac:dyDescent="0.25">
      <c r="B108" s="1446" t="s">
        <v>1609</v>
      </c>
      <c r="C108" s="529"/>
      <c r="D108" s="1992"/>
      <c r="E108" s="1992"/>
      <c r="F108" s="1993"/>
      <c r="G108" s="625"/>
      <c r="H108" s="1723"/>
      <c r="I108" s="1723"/>
      <c r="J108" s="1723"/>
      <c r="K108" s="1723"/>
      <c r="L108" s="1723"/>
      <c r="M108" s="1723"/>
      <c r="N108" s="1723"/>
      <c r="O108" s="1723"/>
      <c r="P108" s="1723"/>
      <c r="Q108" s="1723"/>
      <c r="R108" s="1723"/>
      <c r="S108" s="1723"/>
      <c r="T108" s="1723"/>
      <c r="U108" s="1723"/>
      <c r="V108" s="1723"/>
      <c r="W108" s="1723"/>
      <c r="X108" s="1723"/>
      <c r="Y108" s="1723"/>
      <c r="Z108" s="1723"/>
      <c r="AA108" s="1723"/>
      <c r="AB108" s="1723"/>
      <c r="AC108" s="1723"/>
      <c r="AD108" s="1723"/>
      <c r="AE108" s="1723"/>
      <c r="AF108" s="1723"/>
      <c r="AG108" s="901"/>
      <c r="AH108" s="901"/>
    </row>
    <row r="109" spans="2:35" hidden="1" outlineLevel="1" x14ac:dyDescent="0.2">
      <c r="B109" s="892">
        <v>12</v>
      </c>
      <c r="C109" s="1585" t="s">
        <v>1610</v>
      </c>
      <c r="D109" s="1584"/>
      <c r="E109" s="1443" t="s">
        <v>16</v>
      </c>
      <c r="F109" s="896">
        <v>3</v>
      </c>
      <c r="G109" s="625"/>
      <c r="H109" s="1697"/>
      <c r="I109" s="1713"/>
      <c r="J109" s="1713"/>
      <c r="K109" s="1713"/>
      <c r="L109" s="1714"/>
      <c r="M109" s="1697"/>
      <c r="N109" s="1713"/>
      <c r="O109" s="1713"/>
      <c r="P109" s="1713"/>
      <c r="Q109" s="1714"/>
      <c r="R109" s="1710"/>
      <c r="S109" s="1711"/>
      <c r="T109" s="1711"/>
      <c r="U109" s="1711"/>
      <c r="V109" s="1712"/>
      <c r="W109" s="1710"/>
      <c r="X109" s="1711"/>
      <c r="Y109" s="1711"/>
      <c r="Z109" s="1711"/>
      <c r="AA109" s="1712"/>
      <c r="AB109" s="1710"/>
      <c r="AC109" s="1711"/>
      <c r="AD109" s="1711"/>
      <c r="AE109" s="1711"/>
      <c r="AF109" s="1712"/>
      <c r="AG109" s="901"/>
      <c r="AH109" s="1091"/>
      <c r="AI109" s="1092"/>
    </row>
    <row r="110" spans="2:35" hidden="1" outlineLevel="1" x14ac:dyDescent="0.2">
      <c r="B110" s="892">
        <v>13</v>
      </c>
      <c r="C110" s="1585" t="s">
        <v>1611</v>
      </c>
      <c r="D110" s="1584"/>
      <c r="E110" s="1443" t="s">
        <v>16</v>
      </c>
      <c r="F110" s="896">
        <v>3</v>
      </c>
      <c r="G110" s="625"/>
      <c r="H110" s="1697"/>
      <c r="I110" s="1713"/>
      <c r="J110" s="1713"/>
      <c r="K110" s="1713"/>
      <c r="L110" s="1714"/>
      <c r="M110" s="1697"/>
      <c r="N110" s="1713"/>
      <c r="O110" s="1713"/>
      <c r="P110" s="1713"/>
      <c r="Q110" s="1714"/>
      <c r="R110" s="1697"/>
      <c r="S110" s="1713"/>
      <c r="T110" s="1713"/>
      <c r="U110" s="1713"/>
      <c r="V110" s="1714"/>
      <c r="W110" s="1697"/>
      <c r="X110" s="1713"/>
      <c r="Y110" s="1713"/>
      <c r="Z110" s="1713"/>
      <c r="AA110" s="1714"/>
      <c r="AB110" s="1697"/>
      <c r="AC110" s="1713"/>
      <c r="AD110" s="1713"/>
      <c r="AE110" s="1713"/>
      <c r="AF110" s="1714"/>
      <c r="AG110" s="901"/>
      <c r="AH110" s="1094"/>
      <c r="AI110" s="1068"/>
    </row>
    <row r="111" spans="2:35" hidden="1" outlineLevel="1" x14ac:dyDescent="0.2">
      <c r="B111" s="892">
        <v>14</v>
      </c>
      <c r="C111" s="1585" t="s">
        <v>1612</v>
      </c>
      <c r="D111" s="1584"/>
      <c r="E111" s="1443" t="s">
        <v>16</v>
      </c>
      <c r="F111" s="896">
        <v>3</v>
      </c>
      <c r="G111" s="682"/>
      <c r="H111" s="1697"/>
      <c r="I111" s="1713"/>
      <c r="J111" s="1713"/>
      <c r="K111" s="1713"/>
      <c r="L111" s="1714"/>
      <c r="M111" s="1697"/>
      <c r="N111" s="1713"/>
      <c r="O111" s="1713"/>
      <c r="P111" s="1713"/>
      <c r="Q111" s="1714"/>
      <c r="R111" s="1697"/>
      <c r="S111" s="1713"/>
      <c r="T111" s="1713"/>
      <c r="U111" s="1713"/>
      <c r="V111" s="1714"/>
      <c r="W111" s="1697"/>
      <c r="X111" s="1713"/>
      <c r="Y111" s="1713"/>
      <c r="Z111" s="1713"/>
      <c r="AA111" s="1714"/>
      <c r="AB111" s="1697"/>
      <c r="AC111" s="1713"/>
      <c r="AD111" s="1713"/>
      <c r="AE111" s="1713"/>
      <c r="AF111" s="1714"/>
      <c r="AG111" s="901"/>
      <c r="AH111" s="1094"/>
      <c r="AI111" s="1068"/>
    </row>
    <row r="112" spans="2:35" ht="15" hidden="1" outlineLevel="1" thickBot="1" x14ac:dyDescent="0.25">
      <c r="B112" s="892">
        <v>15</v>
      </c>
      <c r="C112" s="1585" t="s">
        <v>1613</v>
      </c>
      <c r="D112" s="1584"/>
      <c r="E112" s="1443" t="s">
        <v>16</v>
      </c>
      <c r="F112" s="896">
        <v>3</v>
      </c>
      <c r="G112" s="682"/>
      <c r="H112" s="1724">
        <f>SUM(H109:H111)</f>
        <v>0</v>
      </c>
      <c r="I112" s="1725">
        <f t="shared" ref="I112:L112" si="60">SUM(I109:I111)</f>
        <v>0</v>
      </c>
      <c r="J112" s="1725">
        <f t="shared" si="60"/>
        <v>0</v>
      </c>
      <c r="K112" s="1725">
        <f t="shared" si="60"/>
        <v>0</v>
      </c>
      <c r="L112" s="1726">
        <f t="shared" si="60"/>
        <v>0</v>
      </c>
      <c r="M112" s="1724">
        <f>SUM(M109:M111)</f>
        <v>0</v>
      </c>
      <c r="N112" s="1725">
        <f t="shared" ref="N112:Q112" si="61">SUM(N109:N111)</f>
        <v>0</v>
      </c>
      <c r="O112" s="1725">
        <f t="shared" si="61"/>
        <v>0</v>
      </c>
      <c r="P112" s="1725">
        <f t="shared" si="61"/>
        <v>0</v>
      </c>
      <c r="Q112" s="1726">
        <f t="shared" si="61"/>
        <v>0</v>
      </c>
      <c r="R112" s="1724">
        <f>SUM(R109:R111)</f>
        <v>0</v>
      </c>
      <c r="S112" s="1725">
        <f t="shared" ref="S112:V112" si="62">SUM(S109:S111)</f>
        <v>0</v>
      </c>
      <c r="T112" s="1725">
        <f t="shared" si="62"/>
        <v>0</v>
      </c>
      <c r="U112" s="1725">
        <f t="shared" si="62"/>
        <v>0</v>
      </c>
      <c r="V112" s="1726">
        <f t="shared" si="62"/>
        <v>0</v>
      </c>
      <c r="W112" s="1724">
        <f>SUM(W109:W111)</f>
        <v>0</v>
      </c>
      <c r="X112" s="1725">
        <f t="shared" ref="X112:AA112" si="63">SUM(X109:X111)</f>
        <v>0</v>
      </c>
      <c r="Y112" s="1725">
        <f t="shared" si="63"/>
        <v>0</v>
      </c>
      <c r="Z112" s="1725">
        <f t="shared" si="63"/>
        <v>0</v>
      </c>
      <c r="AA112" s="1726">
        <f t="shared" si="63"/>
        <v>0</v>
      </c>
      <c r="AB112" s="1724">
        <f>SUM(AB109:AB111)</f>
        <v>0</v>
      </c>
      <c r="AC112" s="1725">
        <f t="shared" ref="AC112:AF112" si="64">SUM(AC109:AC111)</f>
        <v>0</v>
      </c>
      <c r="AD112" s="1725">
        <f t="shared" si="64"/>
        <v>0</v>
      </c>
      <c r="AE112" s="1725">
        <f t="shared" si="64"/>
        <v>0</v>
      </c>
      <c r="AF112" s="1726">
        <f t="shared" si="64"/>
        <v>0</v>
      </c>
      <c r="AG112" s="901"/>
      <c r="AH112" s="1066" t="s">
        <v>1614</v>
      </c>
      <c r="AI112" s="1069"/>
    </row>
    <row r="113" spans="2:35" ht="15" hidden="1" outlineLevel="1" thickBot="1" x14ac:dyDescent="0.25">
      <c r="B113" s="1446" t="s">
        <v>1615</v>
      </c>
      <c r="C113" s="1731"/>
      <c r="D113" s="1992"/>
      <c r="E113" s="1992"/>
      <c r="F113" s="1993"/>
      <c r="G113" s="682"/>
      <c r="H113" s="1727"/>
      <c r="I113" s="1727"/>
      <c r="J113" s="1727"/>
      <c r="K113" s="1727"/>
      <c r="L113" s="1727"/>
      <c r="M113" s="1727"/>
      <c r="N113" s="1727"/>
      <c r="O113" s="1727"/>
      <c r="P113" s="1727"/>
      <c r="Q113" s="1727"/>
      <c r="R113" s="1727"/>
      <c r="S113" s="1727"/>
      <c r="T113" s="1727"/>
      <c r="U113" s="1727"/>
      <c r="V113" s="1727"/>
      <c r="W113" s="1727"/>
      <c r="X113" s="1727"/>
      <c r="Y113" s="1727"/>
      <c r="Z113" s="1727"/>
      <c r="AA113" s="1727"/>
      <c r="AB113" s="1727"/>
      <c r="AC113" s="1727"/>
      <c r="AD113" s="1727"/>
      <c r="AE113" s="1727"/>
      <c r="AF113" s="1727"/>
      <c r="AG113" s="901"/>
      <c r="AH113" s="1110"/>
      <c r="AI113" s="1110"/>
    </row>
    <row r="114" spans="2:35" hidden="1" outlineLevel="1" x14ac:dyDescent="0.2">
      <c r="B114" s="892">
        <v>16</v>
      </c>
      <c r="C114" s="1585" t="s">
        <v>1610</v>
      </c>
      <c r="D114" s="1584"/>
      <c r="E114" s="1443" t="s">
        <v>16</v>
      </c>
      <c r="F114" s="896">
        <v>3</v>
      </c>
      <c r="G114" s="682"/>
      <c r="H114" s="1710"/>
      <c r="I114" s="1711"/>
      <c r="J114" s="1711"/>
      <c r="K114" s="1711"/>
      <c r="L114" s="1712"/>
      <c r="M114" s="1710"/>
      <c r="N114" s="1711"/>
      <c r="O114" s="1711"/>
      <c r="P114" s="1711"/>
      <c r="Q114" s="1712"/>
      <c r="R114" s="1710"/>
      <c r="S114" s="1711"/>
      <c r="T114" s="1711"/>
      <c r="U114" s="1711"/>
      <c r="V114" s="1712"/>
      <c r="W114" s="1710"/>
      <c r="X114" s="1711"/>
      <c r="Y114" s="1711"/>
      <c r="Z114" s="1711"/>
      <c r="AA114" s="1712"/>
      <c r="AB114" s="1710"/>
      <c r="AC114" s="1711"/>
      <c r="AD114" s="1711"/>
      <c r="AE114" s="1711"/>
      <c r="AF114" s="1712"/>
      <c r="AG114" s="901"/>
      <c r="AH114" s="1097"/>
      <c r="AI114" s="1090"/>
    </row>
    <row r="115" spans="2:35" hidden="1" outlineLevel="1" x14ac:dyDescent="0.2">
      <c r="B115" s="892">
        <v>17</v>
      </c>
      <c r="C115" s="1585" t="s">
        <v>1611</v>
      </c>
      <c r="D115" s="1584"/>
      <c r="E115" s="1443" t="s">
        <v>16</v>
      </c>
      <c r="F115" s="896">
        <v>3</v>
      </c>
      <c r="G115" s="682"/>
      <c r="H115" s="1697"/>
      <c r="I115" s="1713"/>
      <c r="J115" s="1713"/>
      <c r="K115" s="1713"/>
      <c r="L115" s="1714"/>
      <c r="M115" s="1697"/>
      <c r="N115" s="1713"/>
      <c r="O115" s="1713"/>
      <c r="P115" s="1713"/>
      <c r="Q115" s="1714"/>
      <c r="R115" s="1697"/>
      <c r="S115" s="1713"/>
      <c r="T115" s="1713"/>
      <c r="U115" s="1713"/>
      <c r="V115" s="1714"/>
      <c r="W115" s="1697"/>
      <c r="X115" s="1713"/>
      <c r="Y115" s="1713"/>
      <c r="Z115" s="1713"/>
      <c r="AA115" s="1714"/>
      <c r="AB115" s="1697"/>
      <c r="AC115" s="1713"/>
      <c r="AD115" s="1713"/>
      <c r="AE115" s="1713"/>
      <c r="AF115" s="1714"/>
      <c r="AG115" s="901"/>
      <c r="AH115" s="1094"/>
      <c r="AI115" s="1068"/>
    </row>
    <row r="116" spans="2:35" hidden="1" outlineLevel="1" x14ac:dyDescent="0.2">
      <c r="B116" s="892">
        <v>18</v>
      </c>
      <c r="C116" s="1585" t="s">
        <v>1612</v>
      </c>
      <c r="D116" s="1584"/>
      <c r="E116" s="1443" t="s">
        <v>16</v>
      </c>
      <c r="F116" s="896">
        <v>3</v>
      </c>
      <c r="G116" s="682"/>
      <c r="H116" s="1697"/>
      <c r="I116" s="1713"/>
      <c r="J116" s="1713"/>
      <c r="K116" s="1713"/>
      <c r="L116" s="1714"/>
      <c r="M116" s="1697"/>
      <c r="N116" s="1713"/>
      <c r="O116" s="1713"/>
      <c r="P116" s="1713"/>
      <c r="Q116" s="1714"/>
      <c r="R116" s="1697"/>
      <c r="S116" s="1713"/>
      <c r="T116" s="1713"/>
      <c r="U116" s="1713"/>
      <c r="V116" s="1714"/>
      <c r="W116" s="1697"/>
      <c r="X116" s="1713"/>
      <c r="Y116" s="1713"/>
      <c r="Z116" s="1713"/>
      <c r="AA116" s="1714"/>
      <c r="AB116" s="1697"/>
      <c r="AC116" s="1713"/>
      <c r="AD116" s="1713"/>
      <c r="AE116" s="1713"/>
      <c r="AF116" s="1714"/>
      <c r="AG116" s="901"/>
      <c r="AH116" s="1094"/>
      <c r="AI116" s="1068"/>
    </row>
    <row r="117" spans="2:35" ht="15" hidden="1" outlineLevel="1" thickBot="1" x14ac:dyDescent="0.25">
      <c r="B117" s="892">
        <v>19</v>
      </c>
      <c r="C117" s="1585" t="s">
        <v>1616</v>
      </c>
      <c r="D117" s="1584"/>
      <c r="E117" s="1443" t="s">
        <v>16</v>
      </c>
      <c r="F117" s="896">
        <v>3</v>
      </c>
      <c r="G117" s="682"/>
      <c r="H117" s="1724">
        <f>SUM(H114:H116)</f>
        <v>0</v>
      </c>
      <c r="I117" s="1725">
        <f t="shared" ref="I117:L117" si="65">SUM(I114:I116)</f>
        <v>0</v>
      </c>
      <c r="J117" s="1725">
        <f t="shared" si="65"/>
        <v>0</v>
      </c>
      <c r="K117" s="1725">
        <f t="shared" si="65"/>
        <v>0</v>
      </c>
      <c r="L117" s="1726">
        <f t="shared" si="65"/>
        <v>0</v>
      </c>
      <c r="M117" s="1724">
        <f>SUM(M114:M116)</f>
        <v>0</v>
      </c>
      <c r="N117" s="1725">
        <f t="shared" ref="N117:Q117" si="66">SUM(N114:N116)</f>
        <v>0</v>
      </c>
      <c r="O117" s="1725">
        <f t="shared" si="66"/>
        <v>0</v>
      </c>
      <c r="P117" s="1725">
        <f t="shared" si="66"/>
        <v>0</v>
      </c>
      <c r="Q117" s="1726">
        <f t="shared" si="66"/>
        <v>0</v>
      </c>
      <c r="R117" s="1724">
        <f>SUM(R114:R116)</f>
        <v>0</v>
      </c>
      <c r="S117" s="1725">
        <f t="shared" ref="S117:V117" si="67">SUM(S114:S116)</f>
        <v>0</v>
      </c>
      <c r="T117" s="1725">
        <f t="shared" si="67"/>
        <v>0</v>
      </c>
      <c r="U117" s="1725">
        <f t="shared" si="67"/>
        <v>0</v>
      </c>
      <c r="V117" s="1726">
        <f t="shared" si="67"/>
        <v>0</v>
      </c>
      <c r="W117" s="1724">
        <f>SUM(W114:W116)</f>
        <v>0</v>
      </c>
      <c r="X117" s="1725">
        <f t="shared" ref="X117:AA117" si="68">SUM(X114:X116)</f>
        <v>0</v>
      </c>
      <c r="Y117" s="1725">
        <f t="shared" si="68"/>
        <v>0</v>
      </c>
      <c r="Z117" s="1725">
        <f t="shared" si="68"/>
        <v>0</v>
      </c>
      <c r="AA117" s="1726">
        <f t="shared" si="68"/>
        <v>0</v>
      </c>
      <c r="AB117" s="1724">
        <f>SUM(AB114:AB116)</f>
        <v>0</v>
      </c>
      <c r="AC117" s="1725">
        <f t="shared" ref="AC117:AF117" si="69">SUM(AC114:AC116)</f>
        <v>0</v>
      </c>
      <c r="AD117" s="1725">
        <f t="shared" si="69"/>
        <v>0</v>
      </c>
      <c r="AE117" s="1725">
        <f t="shared" si="69"/>
        <v>0</v>
      </c>
      <c r="AF117" s="1726">
        <f t="shared" si="69"/>
        <v>0</v>
      </c>
      <c r="AG117" s="901"/>
      <c r="AH117" s="1066" t="s">
        <v>1617</v>
      </c>
      <c r="AI117" s="1069"/>
    </row>
    <row r="118" spans="2:35" ht="15" hidden="1" outlineLevel="1" thickBot="1" x14ac:dyDescent="0.25">
      <c r="B118" s="1446" t="s">
        <v>1618</v>
      </c>
      <c r="C118" s="1731"/>
      <c r="D118" s="1992"/>
      <c r="E118" s="1992"/>
      <c r="F118" s="1993"/>
      <c r="G118" s="682"/>
      <c r="H118" s="1727"/>
      <c r="I118" s="1727"/>
      <c r="J118" s="1727"/>
      <c r="K118" s="1727"/>
      <c r="L118" s="1727"/>
      <c r="M118" s="1727"/>
      <c r="N118" s="1727"/>
      <c r="O118" s="1727"/>
      <c r="P118" s="1727"/>
      <c r="Q118" s="1727"/>
      <c r="R118" s="1727"/>
      <c r="S118" s="1727"/>
      <c r="T118" s="1727"/>
      <c r="U118" s="1727"/>
      <c r="V118" s="1727"/>
      <c r="W118" s="1727"/>
      <c r="X118" s="1727"/>
      <c r="Y118" s="1727"/>
      <c r="Z118" s="1727"/>
      <c r="AA118" s="1727"/>
      <c r="AB118" s="1727"/>
      <c r="AC118" s="1727"/>
      <c r="AD118" s="1727"/>
      <c r="AE118" s="1727"/>
      <c r="AF118" s="1727"/>
      <c r="AG118" s="901"/>
      <c r="AH118" s="1110"/>
      <c r="AI118" s="1110"/>
    </row>
    <row r="119" spans="2:35" hidden="1" outlineLevel="1" x14ac:dyDescent="0.2">
      <c r="B119" s="892">
        <v>20</v>
      </c>
      <c r="C119" s="1585" t="s">
        <v>1610</v>
      </c>
      <c r="D119" s="1584"/>
      <c r="E119" s="1443" t="s">
        <v>16</v>
      </c>
      <c r="F119" s="896">
        <v>3</v>
      </c>
      <c r="G119" s="682"/>
      <c r="H119" s="1710"/>
      <c r="I119" s="1711"/>
      <c r="J119" s="1711"/>
      <c r="K119" s="1711"/>
      <c r="L119" s="1712"/>
      <c r="M119" s="1710"/>
      <c r="N119" s="1711"/>
      <c r="O119" s="1711"/>
      <c r="P119" s="1711"/>
      <c r="Q119" s="1712"/>
      <c r="R119" s="1710"/>
      <c r="S119" s="1711"/>
      <c r="T119" s="1711"/>
      <c r="U119" s="1711"/>
      <c r="V119" s="1712"/>
      <c r="W119" s="1710"/>
      <c r="X119" s="1711"/>
      <c r="Y119" s="1711"/>
      <c r="Z119" s="1711"/>
      <c r="AA119" s="1712"/>
      <c r="AB119" s="1710"/>
      <c r="AC119" s="1711"/>
      <c r="AD119" s="1711"/>
      <c r="AE119" s="1711"/>
      <c r="AF119" s="1712"/>
      <c r="AG119" s="901"/>
      <c r="AH119" s="1097"/>
      <c r="AI119" s="1090"/>
    </row>
    <row r="120" spans="2:35" hidden="1" outlineLevel="1" x14ac:dyDescent="0.2">
      <c r="B120" s="892">
        <v>21</v>
      </c>
      <c r="C120" s="1585" t="s">
        <v>1611</v>
      </c>
      <c r="D120" s="1584"/>
      <c r="E120" s="1443" t="s">
        <v>16</v>
      </c>
      <c r="F120" s="896">
        <v>3</v>
      </c>
      <c r="G120" s="682"/>
      <c r="H120" s="1697"/>
      <c r="I120" s="1713"/>
      <c r="J120" s="1713"/>
      <c r="K120" s="1713"/>
      <c r="L120" s="1714"/>
      <c r="M120" s="1697"/>
      <c r="N120" s="1713"/>
      <c r="O120" s="1713"/>
      <c r="P120" s="1713"/>
      <c r="Q120" s="1714"/>
      <c r="R120" s="1697"/>
      <c r="S120" s="1713"/>
      <c r="T120" s="1713"/>
      <c r="U120" s="1713"/>
      <c r="V120" s="1714"/>
      <c r="W120" s="1697"/>
      <c r="X120" s="1713"/>
      <c r="Y120" s="1713"/>
      <c r="Z120" s="1713"/>
      <c r="AA120" s="1714"/>
      <c r="AB120" s="1697"/>
      <c r="AC120" s="1713"/>
      <c r="AD120" s="1713"/>
      <c r="AE120" s="1713"/>
      <c r="AF120" s="1714"/>
      <c r="AG120" s="901"/>
      <c r="AH120" s="1094"/>
      <c r="AI120" s="1068"/>
    </row>
    <row r="121" spans="2:35" hidden="1" outlineLevel="1" x14ac:dyDescent="0.2">
      <c r="B121" s="892">
        <v>22</v>
      </c>
      <c r="C121" s="1585" t="s">
        <v>1612</v>
      </c>
      <c r="D121" s="1584"/>
      <c r="E121" s="1443" t="s">
        <v>16</v>
      </c>
      <c r="F121" s="896">
        <v>3</v>
      </c>
      <c r="G121" s="682"/>
      <c r="H121" s="1697"/>
      <c r="I121" s="1713"/>
      <c r="J121" s="1713"/>
      <c r="K121" s="1713"/>
      <c r="L121" s="1714"/>
      <c r="M121" s="1697"/>
      <c r="N121" s="1713"/>
      <c r="O121" s="1713"/>
      <c r="P121" s="1713"/>
      <c r="Q121" s="1714"/>
      <c r="R121" s="1697"/>
      <c r="S121" s="1713"/>
      <c r="T121" s="1713"/>
      <c r="U121" s="1713"/>
      <c r="V121" s="1714"/>
      <c r="W121" s="1697"/>
      <c r="X121" s="1713"/>
      <c r="Y121" s="1713"/>
      <c r="Z121" s="1713"/>
      <c r="AA121" s="1714"/>
      <c r="AB121" s="1697"/>
      <c r="AC121" s="1713"/>
      <c r="AD121" s="1713"/>
      <c r="AE121" s="1713"/>
      <c r="AF121" s="1714"/>
      <c r="AG121" s="901"/>
      <c r="AH121" s="1094"/>
      <c r="AI121" s="1068"/>
    </row>
    <row r="122" spans="2:35" ht="15" hidden="1" outlineLevel="1" thickBot="1" x14ac:dyDescent="0.25">
      <c r="B122" s="892">
        <v>23</v>
      </c>
      <c r="C122" s="1585" t="s">
        <v>1613</v>
      </c>
      <c r="D122" s="1584"/>
      <c r="E122" s="1443" t="s">
        <v>16</v>
      </c>
      <c r="F122" s="896">
        <v>3</v>
      </c>
      <c r="G122" s="682"/>
      <c r="H122" s="1724">
        <f>SUM(H119:H121)</f>
        <v>0</v>
      </c>
      <c r="I122" s="1725">
        <f t="shared" ref="I122:L122" si="70">SUM(I119:I121)</f>
        <v>0</v>
      </c>
      <c r="J122" s="1725">
        <f t="shared" si="70"/>
        <v>0</v>
      </c>
      <c r="K122" s="1725">
        <f t="shared" si="70"/>
        <v>0</v>
      </c>
      <c r="L122" s="1726">
        <f t="shared" si="70"/>
        <v>0</v>
      </c>
      <c r="M122" s="1724">
        <f>SUM(M119:M121)</f>
        <v>0</v>
      </c>
      <c r="N122" s="1725">
        <f t="shared" ref="N122:Q122" si="71">SUM(N119:N121)</f>
        <v>0</v>
      </c>
      <c r="O122" s="1725">
        <f t="shared" si="71"/>
        <v>0</v>
      </c>
      <c r="P122" s="1725">
        <f t="shared" si="71"/>
        <v>0</v>
      </c>
      <c r="Q122" s="1726">
        <f t="shared" si="71"/>
        <v>0</v>
      </c>
      <c r="R122" s="1724">
        <f>SUM(R119:R121)</f>
        <v>0</v>
      </c>
      <c r="S122" s="1725">
        <f t="shared" ref="S122:V122" si="72">SUM(S119:S121)</f>
        <v>0</v>
      </c>
      <c r="T122" s="1725">
        <f t="shared" si="72"/>
        <v>0</v>
      </c>
      <c r="U122" s="1725">
        <f t="shared" si="72"/>
        <v>0</v>
      </c>
      <c r="V122" s="1726">
        <f t="shared" si="72"/>
        <v>0</v>
      </c>
      <c r="W122" s="1724">
        <f>SUM(W119:W121)</f>
        <v>0</v>
      </c>
      <c r="X122" s="1725">
        <f t="shared" ref="X122:AA122" si="73">SUM(X119:X121)</f>
        <v>0</v>
      </c>
      <c r="Y122" s="1725">
        <f t="shared" si="73"/>
        <v>0</v>
      </c>
      <c r="Z122" s="1725">
        <f t="shared" si="73"/>
        <v>0</v>
      </c>
      <c r="AA122" s="1726">
        <f t="shared" si="73"/>
        <v>0</v>
      </c>
      <c r="AB122" s="1724">
        <f>SUM(AB119:AB121)</f>
        <v>0</v>
      </c>
      <c r="AC122" s="1725">
        <f t="shared" ref="AC122:AF122" si="74">SUM(AC119:AC121)</f>
        <v>0</v>
      </c>
      <c r="AD122" s="1725">
        <f t="shared" si="74"/>
        <v>0</v>
      </c>
      <c r="AE122" s="1725">
        <f t="shared" si="74"/>
        <v>0</v>
      </c>
      <c r="AF122" s="1726">
        <f t="shared" si="74"/>
        <v>0</v>
      </c>
      <c r="AG122" s="901"/>
      <c r="AH122" s="1066" t="s">
        <v>1619</v>
      </c>
      <c r="AI122" s="1069"/>
    </row>
    <row r="123" spans="2:35" ht="15" hidden="1" outlineLevel="1" thickBot="1" x14ac:dyDescent="0.25">
      <c r="B123" s="1446" t="s">
        <v>1620</v>
      </c>
      <c r="C123" s="1731"/>
      <c r="D123" s="1992"/>
      <c r="E123" s="1992"/>
      <c r="F123" s="1993"/>
      <c r="G123" s="682"/>
      <c r="H123" s="1727"/>
      <c r="I123" s="1727"/>
      <c r="J123" s="1727"/>
      <c r="K123" s="1727"/>
      <c r="L123" s="1727"/>
      <c r="M123" s="1727"/>
      <c r="N123" s="1727"/>
      <c r="O123" s="1727"/>
      <c r="P123" s="1727"/>
      <c r="Q123" s="1727"/>
      <c r="R123" s="1727"/>
      <c r="S123" s="1727"/>
      <c r="T123" s="1727"/>
      <c r="U123" s="1727"/>
      <c r="V123" s="1727"/>
      <c r="W123" s="1727"/>
      <c r="X123" s="1727"/>
      <c r="Y123" s="1727"/>
      <c r="Z123" s="1727"/>
      <c r="AA123" s="1727"/>
      <c r="AB123" s="1727"/>
      <c r="AC123" s="1727"/>
      <c r="AD123" s="1727"/>
      <c r="AE123" s="1727"/>
      <c r="AF123" s="1727"/>
      <c r="AG123" s="901"/>
      <c r="AH123" s="1110"/>
      <c r="AI123" s="1110"/>
    </row>
    <row r="124" spans="2:35" hidden="1" outlineLevel="1" x14ac:dyDescent="0.2">
      <c r="B124" s="892">
        <v>24</v>
      </c>
      <c r="C124" s="1585" t="s">
        <v>1610</v>
      </c>
      <c r="D124" s="1584"/>
      <c r="E124" s="1443" t="s">
        <v>16</v>
      </c>
      <c r="F124" s="896">
        <v>3</v>
      </c>
      <c r="G124" s="682"/>
      <c r="H124" s="1710"/>
      <c r="I124" s="1711"/>
      <c r="J124" s="1711"/>
      <c r="K124" s="1711"/>
      <c r="L124" s="1712"/>
      <c r="M124" s="1710"/>
      <c r="N124" s="1711"/>
      <c r="O124" s="1711"/>
      <c r="P124" s="1711"/>
      <c r="Q124" s="1712"/>
      <c r="R124" s="1710"/>
      <c r="S124" s="1711"/>
      <c r="T124" s="1711"/>
      <c r="U124" s="1711"/>
      <c r="V124" s="1712"/>
      <c r="W124" s="1710"/>
      <c r="X124" s="1711"/>
      <c r="Y124" s="1711"/>
      <c r="Z124" s="1711"/>
      <c r="AA124" s="1712"/>
      <c r="AB124" s="1710"/>
      <c r="AC124" s="1711"/>
      <c r="AD124" s="1711"/>
      <c r="AE124" s="1711"/>
      <c r="AF124" s="1712"/>
      <c r="AG124" s="901"/>
      <c r="AH124" s="1097"/>
      <c r="AI124" s="1090"/>
    </row>
    <row r="125" spans="2:35" hidden="1" outlineLevel="1" x14ac:dyDescent="0.2">
      <c r="B125" s="892">
        <v>25</v>
      </c>
      <c r="C125" s="1585" t="s">
        <v>1611</v>
      </c>
      <c r="D125" s="1584"/>
      <c r="E125" s="1443" t="s">
        <v>16</v>
      </c>
      <c r="F125" s="896">
        <v>3</v>
      </c>
      <c r="G125" s="682"/>
      <c r="H125" s="1697"/>
      <c r="I125" s="1713"/>
      <c r="J125" s="1713"/>
      <c r="K125" s="1713"/>
      <c r="L125" s="1714"/>
      <c r="M125" s="1697"/>
      <c r="N125" s="1713"/>
      <c r="O125" s="1713"/>
      <c r="P125" s="1713"/>
      <c r="Q125" s="1714"/>
      <c r="R125" s="1697"/>
      <c r="S125" s="1713"/>
      <c r="T125" s="1713"/>
      <c r="U125" s="1713"/>
      <c r="V125" s="1714"/>
      <c r="W125" s="1697"/>
      <c r="X125" s="1713"/>
      <c r="Y125" s="1713"/>
      <c r="Z125" s="1713"/>
      <c r="AA125" s="1714"/>
      <c r="AB125" s="1697"/>
      <c r="AC125" s="1713"/>
      <c r="AD125" s="1713"/>
      <c r="AE125" s="1713"/>
      <c r="AF125" s="1714"/>
      <c r="AG125" s="901"/>
      <c r="AH125" s="1094"/>
      <c r="AI125" s="1068"/>
    </row>
    <row r="126" spans="2:35" hidden="1" outlineLevel="1" x14ac:dyDescent="0.2">
      <c r="B126" s="892">
        <v>26</v>
      </c>
      <c r="C126" s="1585" t="s">
        <v>1612</v>
      </c>
      <c r="D126" s="1584"/>
      <c r="E126" s="1443" t="s">
        <v>16</v>
      </c>
      <c r="F126" s="896">
        <v>3</v>
      </c>
      <c r="G126" s="682"/>
      <c r="H126" s="1697"/>
      <c r="I126" s="1713"/>
      <c r="J126" s="1713"/>
      <c r="K126" s="1713"/>
      <c r="L126" s="1714"/>
      <c r="M126" s="1697"/>
      <c r="N126" s="1713"/>
      <c r="O126" s="1713"/>
      <c r="P126" s="1713"/>
      <c r="Q126" s="1714"/>
      <c r="R126" s="1697"/>
      <c r="S126" s="1713"/>
      <c r="T126" s="1713"/>
      <c r="U126" s="1713"/>
      <c r="V126" s="1714"/>
      <c r="W126" s="1697"/>
      <c r="X126" s="1713"/>
      <c r="Y126" s="1713"/>
      <c r="Z126" s="1713"/>
      <c r="AA126" s="1714"/>
      <c r="AB126" s="1697"/>
      <c r="AC126" s="1713"/>
      <c r="AD126" s="1713"/>
      <c r="AE126" s="1713"/>
      <c r="AF126" s="1714"/>
      <c r="AG126" s="901"/>
      <c r="AH126" s="1094"/>
      <c r="AI126" s="1068"/>
    </row>
    <row r="127" spans="2:35" ht="15" hidden="1" outlineLevel="1" thickBot="1" x14ac:dyDescent="0.25">
      <c r="B127" s="897">
        <v>27</v>
      </c>
      <c r="C127" s="1732" t="s">
        <v>1613</v>
      </c>
      <c r="D127" s="1447"/>
      <c r="E127" s="899" t="s">
        <v>16</v>
      </c>
      <c r="F127" s="900">
        <v>3</v>
      </c>
      <c r="G127" s="682"/>
      <c r="H127" s="1724">
        <f>SUM(H124:H126)</f>
        <v>0</v>
      </c>
      <c r="I127" s="1725">
        <f>SUM(I124:I126)</f>
        <v>0</v>
      </c>
      <c r="J127" s="1725">
        <f t="shared" ref="J127:L127" si="75">SUM(J124:J126)</f>
        <v>0</v>
      </c>
      <c r="K127" s="1725">
        <f t="shared" si="75"/>
        <v>0</v>
      </c>
      <c r="L127" s="1726">
        <f t="shared" si="75"/>
        <v>0</v>
      </c>
      <c r="M127" s="1724">
        <f>SUM(M124:M126)</f>
        <v>0</v>
      </c>
      <c r="N127" s="1725">
        <f t="shared" ref="N127:Q127" si="76">SUM(N124:N126)</f>
        <v>0</v>
      </c>
      <c r="O127" s="1725">
        <f t="shared" si="76"/>
        <v>0</v>
      </c>
      <c r="P127" s="1725">
        <f t="shared" si="76"/>
        <v>0</v>
      </c>
      <c r="Q127" s="1726">
        <f t="shared" si="76"/>
        <v>0</v>
      </c>
      <c r="R127" s="1724">
        <f>SUM(R124:R126)</f>
        <v>0</v>
      </c>
      <c r="S127" s="1725">
        <f t="shared" ref="S127:V127" si="77">SUM(S124:S126)</f>
        <v>0</v>
      </c>
      <c r="T127" s="1725">
        <f t="shared" si="77"/>
        <v>0</v>
      </c>
      <c r="U127" s="1725">
        <f t="shared" si="77"/>
        <v>0</v>
      </c>
      <c r="V127" s="1726">
        <f t="shared" si="77"/>
        <v>0</v>
      </c>
      <c r="W127" s="1724">
        <f>SUM(W124:W126)</f>
        <v>0</v>
      </c>
      <c r="X127" s="1725">
        <f t="shared" ref="X127:AA127" si="78">SUM(X124:X126)</f>
        <v>0</v>
      </c>
      <c r="Y127" s="1725">
        <f t="shared" si="78"/>
        <v>0</v>
      </c>
      <c r="Z127" s="1725">
        <f t="shared" si="78"/>
        <v>0</v>
      </c>
      <c r="AA127" s="1726">
        <f t="shared" si="78"/>
        <v>0</v>
      </c>
      <c r="AB127" s="1724">
        <f>SUM(AB124:AB126)</f>
        <v>0</v>
      </c>
      <c r="AC127" s="1725">
        <f t="shared" ref="AC127:AF127" si="79">SUM(AC124:AC126)</f>
        <v>0</v>
      </c>
      <c r="AD127" s="1725">
        <f t="shared" si="79"/>
        <v>0</v>
      </c>
      <c r="AE127" s="1725">
        <f t="shared" si="79"/>
        <v>0</v>
      </c>
      <c r="AF127" s="1726">
        <f t="shared" si="79"/>
        <v>0</v>
      </c>
      <c r="AG127" s="901"/>
      <c r="AH127" s="1066" t="s">
        <v>1621</v>
      </c>
      <c r="AI127" s="1069"/>
    </row>
    <row r="128" spans="2:35" ht="15" hidden="1" outlineLevel="1" thickBot="1" x14ac:dyDescent="0.25">
      <c r="B128" s="901"/>
      <c r="C128" s="901"/>
      <c r="D128" s="901"/>
      <c r="E128" s="901"/>
      <c r="F128" s="901"/>
      <c r="G128" s="901"/>
      <c r="H128" s="1719"/>
      <c r="I128" s="1719"/>
      <c r="J128" s="1719"/>
      <c r="K128" s="1719"/>
      <c r="L128" s="1719"/>
      <c r="M128" s="1719"/>
      <c r="N128" s="1719"/>
      <c r="O128" s="1719"/>
      <c r="P128" s="1719"/>
      <c r="Q128" s="1719"/>
      <c r="R128" s="1719"/>
      <c r="S128" s="1719"/>
      <c r="T128" s="1719"/>
      <c r="U128" s="1719"/>
      <c r="V128" s="1719"/>
      <c r="W128" s="1719"/>
      <c r="X128" s="1719"/>
      <c r="Y128" s="1719"/>
      <c r="Z128" s="1719"/>
      <c r="AA128" s="1719"/>
      <c r="AB128" s="1719"/>
      <c r="AC128" s="1719"/>
      <c r="AD128" s="1719"/>
      <c r="AE128" s="1719"/>
      <c r="AF128" s="1719"/>
      <c r="AG128" s="901"/>
      <c r="AH128" s="901"/>
    </row>
    <row r="129" spans="2:35" ht="15" hidden="1" outlineLevel="1" thickBot="1" x14ac:dyDescent="0.25">
      <c r="B129" s="890" t="s">
        <v>1666</v>
      </c>
      <c r="C129" s="891" t="s">
        <v>1680</v>
      </c>
      <c r="D129" s="901"/>
      <c r="E129" s="901"/>
      <c r="F129" s="901"/>
      <c r="G129" s="901"/>
      <c r="H129" s="1719"/>
      <c r="I129" s="1719"/>
      <c r="J129" s="1719"/>
      <c r="K129" s="1719"/>
      <c r="L129" s="1719"/>
      <c r="M129" s="1719"/>
      <c r="N129" s="1719"/>
      <c r="O129" s="1719"/>
      <c r="P129" s="1719"/>
      <c r="Q129" s="1719"/>
      <c r="R129" s="1719"/>
      <c r="S129" s="1719"/>
      <c r="T129" s="1719"/>
      <c r="U129" s="1719"/>
      <c r="V129" s="1719"/>
      <c r="W129" s="1719"/>
      <c r="X129" s="1719"/>
      <c r="Y129" s="1719"/>
      <c r="Z129" s="1719"/>
      <c r="AA129" s="1719"/>
      <c r="AB129" s="1719"/>
      <c r="AC129" s="1719"/>
      <c r="AD129" s="1719"/>
      <c r="AE129" s="1719"/>
      <c r="AF129" s="1719"/>
      <c r="AG129" s="901"/>
      <c r="AH129" s="901"/>
    </row>
    <row r="130" spans="2:35" hidden="1" outlineLevel="1" x14ac:dyDescent="0.2">
      <c r="B130" s="1439">
        <v>8</v>
      </c>
      <c r="C130" s="1545" t="s">
        <v>1607</v>
      </c>
      <c r="D130" s="1733"/>
      <c r="E130" s="1440" t="s">
        <v>259</v>
      </c>
      <c r="F130" s="1441" t="s">
        <v>501</v>
      </c>
      <c r="G130" s="526"/>
      <c r="H130" s="1719"/>
      <c r="I130" s="1719"/>
      <c r="J130" s="1719"/>
      <c r="K130" s="1719"/>
      <c r="L130" s="1719"/>
      <c r="M130" s="1719"/>
      <c r="N130" s="1719"/>
      <c r="O130" s="1719"/>
      <c r="P130" s="1719"/>
      <c r="Q130" s="1719"/>
      <c r="R130" s="1719"/>
      <c r="S130" s="1719"/>
      <c r="T130" s="1719"/>
      <c r="U130" s="1719"/>
      <c r="V130" s="1719"/>
      <c r="W130" s="1719"/>
      <c r="X130" s="1719"/>
      <c r="Y130" s="1719"/>
      <c r="Z130" s="1719"/>
      <c r="AA130" s="1719"/>
      <c r="AB130" s="1719"/>
      <c r="AC130" s="1719"/>
      <c r="AD130" s="1719"/>
      <c r="AE130" s="1719"/>
      <c r="AF130" s="1719"/>
      <c r="AG130" s="901"/>
      <c r="AH130" s="901"/>
    </row>
    <row r="131" spans="2:35" ht="15" hidden="1" outlineLevel="1" thickBot="1" x14ac:dyDescent="0.25">
      <c r="B131" s="1445">
        <v>9</v>
      </c>
      <c r="C131" s="1737" t="s">
        <v>1608</v>
      </c>
      <c r="D131" s="1734"/>
      <c r="E131" s="1443" t="s">
        <v>259</v>
      </c>
      <c r="F131" s="1444" t="s">
        <v>501</v>
      </c>
      <c r="G131" s="1720"/>
      <c r="H131" s="1719"/>
      <c r="I131" s="1719"/>
      <c r="J131" s="1719"/>
      <c r="K131" s="1719"/>
      <c r="L131" s="1719"/>
      <c r="M131" s="1719"/>
      <c r="N131" s="1719"/>
      <c r="O131" s="1719"/>
      <c r="P131" s="1719"/>
      <c r="Q131" s="1719"/>
      <c r="R131" s="1719"/>
      <c r="S131" s="1719"/>
      <c r="T131" s="1719"/>
      <c r="U131" s="1719"/>
      <c r="V131" s="1719"/>
      <c r="W131" s="1719"/>
      <c r="X131" s="1719"/>
      <c r="Y131" s="1719"/>
      <c r="Z131" s="1719"/>
      <c r="AA131" s="1719"/>
      <c r="AB131" s="1719"/>
      <c r="AC131" s="1719"/>
      <c r="AD131" s="1719"/>
      <c r="AE131" s="1719"/>
      <c r="AF131" s="1719"/>
      <c r="AG131" s="901"/>
      <c r="AH131" s="901"/>
    </row>
    <row r="132" spans="2:35" hidden="1" outlineLevel="1" x14ac:dyDescent="0.2">
      <c r="B132" s="1442">
        <v>10</v>
      </c>
      <c r="C132" s="1738" t="s">
        <v>1600</v>
      </c>
      <c r="D132" s="1584"/>
      <c r="E132" s="895" t="s">
        <v>185</v>
      </c>
      <c r="F132" s="896">
        <v>2</v>
      </c>
      <c r="G132" s="625"/>
      <c r="H132" s="1710"/>
      <c r="I132" s="1711"/>
      <c r="J132" s="1711"/>
      <c r="K132" s="1711"/>
      <c r="L132" s="1712"/>
      <c r="M132" s="1721"/>
      <c r="N132" s="1711"/>
      <c r="O132" s="1711"/>
      <c r="P132" s="1711"/>
      <c r="Q132" s="1711"/>
      <c r="R132" s="1710"/>
      <c r="S132" s="1711"/>
      <c r="T132" s="1711"/>
      <c r="U132" s="1711"/>
      <c r="V132" s="1711"/>
      <c r="W132" s="1710"/>
      <c r="X132" s="1711"/>
      <c r="Y132" s="1711"/>
      <c r="Z132" s="1711"/>
      <c r="AA132" s="1711"/>
      <c r="AB132" s="1710"/>
      <c r="AC132" s="1711"/>
      <c r="AD132" s="1711"/>
      <c r="AE132" s="1711"/>
      <c r="AF132" s="1712"/>
      <c r="AG132" s="901"/>
      <c r="AH132" s="1091"/>
      <c r="AI132" s="1092"/>
    </row>
    <row r="133" spans="2:35" ht="15" hidden="1" outlineLevel="1" thickBot="1" x14ac:dyDescent="0.25">
      <c r="B133" s="1445">
        <v>11</v>
      </c>
      <c r="C133" s="1738" t="s">
        <v>1601</v>
      </c>
      <c r="D133" s="1583"/>
      <c r="E133" s="413" t="s">
        <v>185</v>
      </c>
      <c r="F133" s="414">
        <v>2</v>
      </c>
      <c r="G133" s="625"/>
      <c r="H133" s="1715"/>
      <c r="I133" s="1716"/>
      <c r="J133" s="1716"/>
      <c r="K133" s="1716"/>
      <c r="L133" s="1717"/>
      <c r="M133" s="1722"/>
      <c r="N133" s="1716"/>
      <c r="O133" s="1716"/>
      <c r="P133" s="1716"/>
      <c r="Q133" s="1716"/>
      <c r="R133" s="1715"/>
      <c r="S133" s="1716"/>
      <c r="T133" s="1716"/>
      <c r="U133" s="1716"/>
      <c r="V133" s="1716"/>
      <c r="W133" s="1715"/>
      <c r="X133" s="1716"/>
      <c r="Y133" s="1716"/>
      <c r="Z133" s="1716"/>
      <c r="AA133" s="1716"/>
      <c r="AB133" s="1715"/>
      <c r="AC133" s="1716"/>
      <c r="AD133" s="1716"/>
      <c r="AE133" s="1716"/>
      <c r="AF133" s="1717"/>
      <c r="AG133" s="901"/>
      <c r="AH133" s="1066"/>
      <c r="AI133" s="1069"/>
    </row>
    <row r="134" spans="2:35" ht="15" hidden="1" outlineLevel="1" thickBot="1" x14ac:dyDescent="0.25">
      <c r="B134" s="1446" t="s">
        <v>1609</v>
      </c>
      <c r="C134" s="529"/>
      <c r="D134" s="1992"/>
      <c r="E134" s="1992"/>
      <c r="F134" s="1993"/>
      <c r="G134" s="625"/>
      <c r="H134" s="1723"/>
      <c r="I134" s="1723"/>
      <c r="J134" s="1723"/>
      <c r="K134" s="1723"/>
      <c r="L134" s="1723"/>
      <c r="M134" s="1723"/>
      <c r="N134" s="1723"/>
      <c r="O134" s="1723"/>
      <c r="P134" s="1723"/>
      <c r="Q134" s="1723"/>
      <c r="R134" s="1723"/>
      <c r="S134" s="1723"/>
      <c r="T134" s="1723"/>
      <c r="U134" s="1723"/>
      <c r="V134" s="1723"/>
      <c r="W134" s="1723"/>
      <c r="X134" s="1723"/>
      <c r="Y134" s="1723"/>
      <c r="Z134" s="1723"/>
      <c r="AA134" s="1723"/>
      <c r="AB134" s="1723"/>
      <c r="AC134" s="1723"/>
      <c r="AD134" s="1723"/>
      <c r="AE134" s="1723"/>
      <c r="AF134" s="1723"/>
      <c r="AG134" s="901"/>
      <c r="AH134" s="901"/>
    </row>
    <row r="135" spans="2:35" hidden="1" outlineLevel="1" x14ac:dyDescent="0.2">
      <c r="B135" s="892">
        <v>12</v>
      </c>
      <c r="C135" s="1585" t="s">
        <v>1610</v>
      </c>
      <c r="D135" s="1584"/>
      <c r="E135" s="1443" t="s">
        <v>16</v>
      </c>
      <c r="F135" s="896">
        <v>3</v>
      </c>
      <c r="G135" s="625"/>
      <c r="H135" s="1697"/>
      <c r="I135" s="1713"/>
      <c r="J135" s="1713"/>
      <c r="K135" s="1713"/>
      <c r="L135" s="1714"/>
      <c r="M135" s="1697"/>
      <c r="N135" s="1713"/>
      <c r="O135" s="1713"/>
      <c r="P135" s="1713"/>
      <c r="Q135" s="1714"/>
      <c r="R135" s="1710"/>
      <c r="S135" s="1711"/>
      <c r="T135" s="1711"/>
      <c r="U135" s="1711"/>
      <c r="V135" s="1712"/>
      <c r="W135" s="1710"/>
      <c r="X135" s="1711"/>
      <c r="Y135" s="1711"/>
      <c r="Z135" s="1711"/>
      <c r="AA135" s="1712"/>
      <c r="AB135" s="1710"/>
      <c r="AC135" s="1711"/>
      <c r="AD135" s="1711"/>
      <c r="AE135" s="1711"/>
      <c r="AF135" s="1712"/>
      <c r="AG135" s="901"/>
      <c r="AH135" s="1091"/>
      <c r="AI135" s="1092"/>
    </row>
    <row r="136" spans="2:35" hidden="1" outlineLevel="1" x14ac:dyDescent="0.2">
      <c r="B136" s="892">
        <v>13</v>
      </c>
      <c r="C136" s="1585" t="s">
        <v>1611</v>
      </c>
      <c r="D136" s="1584"/>
      <c r="E136" s="1443" t="s">
        <v>16</v>
      </c>
      <c r="F136" s="896">
        <v>3</v>
      </c>
      <c r="G136" s="625"/>
      <c r="H136" s="1697"/>
      <c r="I136" s="1713"/>
      <c r="J136" s="1713"/>
      <c r="K136" s="1713"/>
      <c r="L136" s="1714"/>
      <c r="M136" s="1697"/>
      <c r="N136" s="1713"/>
      <c r="O136" s="1713"/>
      <c r="P136" s="1713"/>
      <c r="Q136" s="1714"/>
      <c r="R136" s="1697"/>
      <c r="S136" s="1713"/>
      <c r="T136" s="1713"/>
      <c r="U136" s="1713"/>
      <c r="V136" s="1714"/>
      <c r="W136" s="1697"/>
      <c r="X136" s="1713"/>
      <c r="Y136" s="1713"/>
      <c r="Z136" s="1713"/>
      <c r="AA136" s="1714"/>
      <c r="AB136" s="1697"/>
      <c r="AC136" s="1713"/>
      <c r="AD136" s="1713"/>
      <c r="AE136" s="1713"/>
      <c r="AF136" s="1714"/>
      <c r="AG136" s="901"/>
      <c r="AH136" s="1094"/>
      <c r="AI136" s="1068"/>
    </row>
    <row r="137" spans="2:35" hidden="1" outlineLevel="1" x14ac:dyDescent="0.2">
      <c r="B137" s="892">
        <v>14</v>
      </c>
      <c r="C137" s="1585" t="s">
        <v>1612</v>
      </c>
      <c r="D137" s="1584"/>
      <c r="E137" s="1443" t="s">
        <v>16</v>
      </c>
      <c r="F137" s="896">
        <v>3</v>
      </c>
      <c r="G137" s="682"/>
      <c r="H137" s="1697"/>
      <c r="I137" s="1713"/>
      <c r="J137" s="1713"/>
      <c r="K137" s="1713"/>
      <c r="L137" s="1714"/>
      <c r="M137" s="1697"/>
      <c r="N137" s="1713"/>
      <c r="O137" s="1713"/>
      <c r="P137" s="1713"/>
      <c r="Q137" s="1714"/>
      <c r="R137" s="1697"/>
      <c r="S137" s="1713"/>
      <c r="T137" s="1713"/>
      <c r="U137" s="1713"/>
      <c r="V137" s="1714"/>
      <c r="W137" s="1697"/>
      <c r="X137" s="1713"/>
      <c r="Y137" s="1713"/>
      <c r="Z137" s="1713"/>
      <c r="AA137" s="1714"/>
      <c r="AB137" s="1697"/>
      <c r="AC137" s="1713"/>
      <c r="AD137" s="1713"/>
      <c r="AE137" s="1713"/>
      <c r="AF137" s="1714"/>
      <c r="AG137" s="901"/>
      <c r="AH137" s="1094"/>
      <c r="AI137" s="1068"/>
    </row>
    <row r="138" spans="2:35" ht="15" hidden="1" outlineLevel="1" thickBot="1" x14ac:dyDescent="0.25">
      <c r="B138" s="892">
        <v>15</v>
      </c>
      <c r="C138" s="1585" t="s">
        <v>1613</v>
      </c>
      <c r="D138" s="1584"/>
      <c r="E138" s="1443" t="s">
        <v>16</v>
      </c>
      <c r="F138" s="896">
        <v>3</v>
      </c>
      <c r="G138" s="682"/>
      <c r="H138" s="1724">
        <f>SUM(H135:H137)</f>
        <v>0</v>
      </c>
      <c r="I138" s="1725">
        <f t="shared" ref="I138:L138" si="80">SUM(I135:I137)</f>
        <v>0</v>
      </c>
      <c r="J138" s="1725">
        <f t="shared" si="80"/>
        <v>0</v>
      </c>
      <c r="K138" s="1725">
        <f t="shared" si="80"/>
        <v>0</v>
      </c>
      <c r="L138" s="1726">
        <f t="shared" si="80"/>
        <v>0</v>
      </c>
      <c r="M138" s="1724">
        <f>SUM(M135:M137)</f>
        <v>0</v>
      </c>
      <c r="N138" s="1725">
        <f t="shared" ref="N138:Q138" si="81">SUM(N135:N137)</f>
        <v>0</v>
      </c>
      <c r="O138" s="1725">
        <f t="shared" si="81"/>
        <v>0</v>
      </c>
      <c r="P138" s="1725">
        <f t="shared" si="81"/>
        <v>0</v>
      </c>
      <c r="Q138" s="1726">
        <f t="shared" si="81"/>
        <v>0</v>
      </c>
      <c r="R138" s="1724">
        <f>SUM(R135:R137)</f>
        <v>0</v>
      </c>
      <c r="S138" s="1725">
        <f t="shared" ref="S138:V138" si="82">SUM(S135:S137)</f>
        <v>0</v>
      </c>
      <c r="T138" s="1725">
        <f t="shared" si="82"/>
        <v>0</v>
      </c>
      <c r="U138" s="1725">
        <f t="shared" si="82"/>
        <v>0</v>
      </c>
      <c r="V138" s="1726">
        <f t="shared" si="82"/>
        <v>0</v>
      </c>
      <c r="W138" s="1724">
        <f>SUM(W135:W137)</f>
        <v>0</v>
      </c>
      <c r="X138" s="1725">
        <f t="shared" ref="X138:AA138" si="83">SUM(X135:X137)</f>
        <v>0</v>
      </c>
      <c r="Y138" s="1725">
        <f t="shared" si="83"/>
        <v>0</v>
      </c>
      <c r="Z138" s="1725">
        <f t="shared" si="83"/>
        <v>0</v>
      </c>
      <c r="AA138" s="1726">
        <f t="shared" si="83"/>
        <v>0</v>
      </c>
      <c r="AB138" s="1724">
        <f>SUM(AB135:AB137)</f>
        <v>0</v>
      </c>
      <c r="AC138" s="1725">
        <f t="shared" ref="AC138:AF138" si="84">SUM(AC135:AC137)</f>
        <v>0</v>
      </c>
      <c r="AD138" s="1725">
        <f t="shared" si="84"/>
        <v>0</v>
      </c>
      <c r="AE138" s="1725">
        <f t="shared" si="84"/>
        <v>0</v>
      </c>
      <c r="AF138" s="1726">
        <f t="shared" si="84"/>
        <v>0</v>
      </c>
      <c r="AG138" s="901"/>
      <c r="AH138" s="1066" t="s">
        <v>1614</v>
      </c>
      <c r="AI138" s="1069"/>
    </row>
    <row r="139" spans="2:35" ht="15" hidden="1" outlineLevel="1" thickBot="1" x14ac:dyDescent="0.25">
      <c r="B139" s="1446" t="s">
        <v>1615</v>
      </c>
      <c r="C139" s="1731"/>
      <c r="D139" s="1992"/>
      <c r="E139" s="1992"/>
      <c r="F139" s="1993"/>
      <c r="G139" s="682"/>
      <c r="H139" s="1727"/>
      <c r="I139" s="1727"/>
      <c r="J139" s="1727"/>
      <c r="K139" s="1727"/>
      <c r="L139" s="1727"/>
      <c r="M139" s="1727"/>
      <c r="N139" s="1727"/>
      <c r="O139" s="1727"/>
      <c r="P139" s="1727"/>
      <c r="Q139" s="1727"/>
      <c r="R139" s="1727"/>
      <c r="S139" s="1727"/>
      <c r="T139" s="1727"/>
      <c r="U139" s="1727"/>
      <c r="V139" s="1727"/>
      <c r="W139" s="1727"/>
      <c r="X139" s="1727"/>
      <c r="Y139" s="1727"/>
      <c r="Z139" s="1727"/>
      <c r="AA139" s="1727"/>
      <c r="AB139" s="1727"/>
      <c r="AC139" s="1727"/>
      <c r="AD139" s="1727"/>
      <c r="AE139" s="1727"/>
      <c r="AF139" s="1727"/>
      <c r="AG139" s="901"/>
      <c r="AH139" s="1110"/>
      <c r="AI139" s="1110"/>
    </row>
    <row r="140" spans="2:35" hidden="1" outlineLevel="1" x14ac:dyDescent="0.2">
      <c r="B140" s="892">
        <v>16</v>
      </c>
      <c r="C140" s="1585" t="s">
        <v>1610</v>
      </c>
      <c r="D140" s="1584"/>
      <c r="E140" s="1443" t="s">
        <v>16</v>
      </c>
      <c r="F140" s="896">
        <v>3</v>
      </c>
      <c r="G140" s="682"/>
      <c r="H140" s="1710"/>
      <c r="I140" s="1711"/>
      <c r="J140" s="1711"/>
      <c r="K140" s="1711"/>
      <c r="L140" s="1712"/>
      <c r="M140" s="1710"/>
      <c r="N140" s="1711"/>
      <c r="O140" s="1711"/>
      <c r="P140" s="1711"/>
      <c r="Q140" s="1712"/>
      <c r="R140" s="1710"/>
      <c r="S140" s="1711"/>
      <c r="T140" s="1711"/>
      <c r="U140" s="1711"/>
      <c r="V140" s="1712"/>
      <c r="W140" s="1710"/>
      <c r="X140" s="1711"/>
      <c r="Y140" s="1711"/>
      <c r="Z140" s="1711"/>
      <c r="AA140" s="1712"/>
      <c r="AB140" s="1710"/>
      <c r="AC140" s="1711"/>
      <c r="AD140" s="1711"/>
      <c r="AE140" s="1711"/>
      <c r="AF140" s="1712"/>
      <c r="AG140" s="901"/>
      <c r="AH140" s="1097"/>
      <c r="AI140" s="1090"/>
    </row>
    <row r="141" spans="2:35" hidden="1" outlineLevel="1" x14ac:dyDescent="0.2">
      <c r="B141" s="892">
        <v>17</v>
      </c>
      <c r="C141" s="1585" t="s">
        <v>1611</v>
      </c>
      <c r="D141" s="1584"/>
      <c r="E141" s="1443" t="s">
        <v>16</v>
      </c>
      <c r="F141" s="896">
        <v>3</v>
      </c>
      <c r="G141" s="682"/>
      <c r="H141" s="1697"/>
      <c r="I141" s="1713"/>
      <c r="J141" s="1713"/>
      <c r="K141" s="1713"/>
      <c r="L141" s="1714"/>
      <c r="M141" s="1697"/>
      <c r="N141" s="1713"/>
      <c r="O141" s="1713"/>
      <c r="P141" s="1713"/>
      <c r="Q141" s="1714"/>
      <c r="R141" s="1697"/>
      <c r="S141" s="1713"/>
      <c r="T141" s="1713"/>
      <c r="U141" s="1713"/>
      <c r="V141" s="1714"/>
      <c r="W141" s="1697"/>
      <c r="X141" s="1713"/>
      <c r="Y141" s="1713"/>
      <c r="Z141" s="1713"/>
      <c r="AA141" s="1714"/>
      <c r="AB141" s="1697"/>
      <c r="AC141" s="1713"/>
      <c r="AD141" s="1713"/>
      <c r="AE141" s="1713"/>
      <c r="AF141" s="1714"/>
      <c r="AG141" s="901"/>
      <c r="AH141" s="1094"/>
      <c r="AI141" s="1068"/>
    </row>
    <row r="142" spans="2:35" hidden="1" outlineLevel="1" x14ac:dyDescent="0.2">
      <c r="B142" s="892">
        <v>18</v>
      </c>
      <c r="C142" s="1585" t="s">
        <v>1612</v>
      </c>
      <c r="D142" s="1584"/>
      <c r="E142" s="1443" t="s">
        <v>16</v>
      </c>
      <c r="F142" s="896">
        <v>3</v>
      </c>
      <c r="G142" s="682"/>
      <c r="H142" s="1697"/>
      <c r="I142" s="1713"/>
      <c r="J142" s="1713"/>
      <c r="K142" s="1713"/>
      <c r="L142" s="1714"/>
      <c r="M142" s="1697"/>
      <c r="N142" s="1713"/>
      <c r="O142" s="1713"/>
      <c r="P142" s="1713"/>
      <c r="Q142" s="1714"/>
      <c r="R142" s="1697"/>
      <c r="S142" s="1713"/>
      <c r="T142" s="1713"/>
      <c r="U142" s="1713"/>
      <c r="V142" s="1714"/>
      <c r="W142" s="1697"/>
      <c r="X142" s="1713"/>
      <c r="Y142" s="1713"/>
      <c r="Z142" s="1713"/>
      <c r="AA142" s="1714"/>
      <c r="AB142" s="1697"/>
      <c r="AC142" s="1713"/>
      <c r="AD142" s="1713"/>
      <c r="AE142" s="1713"/>
      <c r="AF142" s="1714"/>
      <c r="AG142" s="901"/>
      <c r="AH142" s="1094"/>
      <c r="AI142" s="1068"/>
    </row>
    <row r="143" spans="2:35" ht="15" hidden="1" outlineLevel="1" thickBot="1" x14ac:dyDescent="0.25">
      <c r="B143" s="892">
        <v>19</v>
      </c>
      <c r="C143" s="1585" t="s">
        <v>1616</v>
      </c>
      <c r="D143" s="1584"/>
      <c r="E143" s="1443" t="s">
        <v>16</v>
      </c>
      <c r="F143" s="896">
        <v>3</v>
      </c>
      <c r="G143" s="682"/>
      <c r="H143" s="1724">
        <f>SUM(H140:H142)</f>
        <v>0</v>
      </c>
      <c r="I143" s="1725">
        <f t="shared" ref="I143:L143" si="85">SUM(I140:I142)</f>
        <v>0</v>
      </c>
      <c r="J143" s="1725">
        <f t="shared" si="85"/>
        <v>0</v>
      </c>
      <c r="K143" s="1725">
        <f t="shared" si="85"/>
        <v>0</v>
      </c>
      <c r="L143" s="1726">
        <f t="shared" si="85"/>
        <v>0</v>
      </c>
      <c r="M143" s="1724">
        <f>SUM(M140:M142)</f>
        <v>0</v>
      </c>
      <c r="N143" s="1725">
        <f t="shared" ref="N143:Q143" si="86">SUM(N140:N142)</f>
        <v>0</v>
      </c>
      <c r="O143" s="1725">
        <f t="shared" si="86"/>
        <v>0</v>
      </c>
      <c r="P143" s="1725">
        <f t="shared" si="86"/>
        <v>0</v>
      </c>
      <c r="Q143" s="1726">
        <f t="shared" si="86"/>
        <v>0</v>
      </c>
      <c r="R143" s="1724">
        <f>SUM(R140:R142)</f>
        <v>0</v>
      </c>
      <c r="S143" s="1725">
        <f t="shared" ref="S143:V143" si="87">SUM(S140:S142)</f>
        <v>0</v>
      </c>
      <c r="T143" s="1725">
        <f t="shared" si="87"/>
        <v>0</v>
      </c>
      <c r="U143" s="1725">
        <f t="shared" si="87"/>
        <v>0</v>
      </c>
      <c r="V143" s="1726">
        <f t="shared" si="87"/>
        <v>0</v>
      </c>
      <c r="W143" s="1724">
        <f>SUM(W140:W142)</f>
        <v>0</v>
      </c>
      <c r="X143" s="1725">
        <f t="shared" ref="X143:AA143" si="88">SUM(X140:X142)</f>
        <v>0</v>
      </c>
      <c r="Y143" s="1725">
        <f t="shared" si="88"/>
        <v>0</v>
      </c>
      <c r="Z143" s="1725">
        <f t="shared" si="88"/>
        <v>0</v>
      </c>
      <c r="AA143" s="1726">
        <f t="shared" si="88"/>
        <v>0</v>
      </c>
      <c r="AB143" s="1724">
        <f>SUM(AB140:AB142)</f>
        <v>0</v>
      </c>
      <c r="AC143" s="1725">
        <f t="shared" ref="AC143:AF143" si="89">SUM(AC140:AC142)</f>
        <v>0</v>
      </c>
      <c r="AD143" s="1725">
        <f t="shared" si="89"/>
        <v>0</v>
      </c>
      <c r="AE143" s="1725">
        <f t="shared" si="89"/>
        <v>0</v>
      </c>
      <c r="AF143" s="1726">
        <f t="shared" si="89"/>
        <v>0</v>
      </c>
      <c r="AG143" s="901"/>
      <c r="AH143" s="1066" t="s">
        <v>1617</v>
      </c>
      <c r="AI143" s="1069"/>
    </row>
    <row r="144" spans="2:35" ht="15" hidden="1" outlineLevel="1" thickBot="1" x14ac:dyDescent="0.25">
      <c r="B144" s="1446" t="s">
        <v>1618</v>
      </c>
      <c r="C144" s="1731"/>
      <c r="D144" s="1992"/>
      <c r="E144" s="1992"/>
      <c r="F144" s="1993"/>
      <c r="G144" s="682"/>
      <c r="H144" s="1727"/>
      <c r="I144" s="1727"/>
      <c r="J144" s="1727"/>
      <c r="K144" s="1727"/>
      <c r="L144" s="1727"/>
      <c r="M144" s="1727"/>
      <c r="N144" s="1727"/>
      <c r="O144" s="1727"/>
      <c r="P144" s="1727"/>
      <c r="Q144" s="1727"/>
      <c r="R144" s="1727"/>
      <c r="S144" s="1727"/>
      <c r="T144" s="1727"/>
      <c r="U144" s="1727"/>
      <c r="V144" s="1727"/>
      <c r="W144" s="1727"/>
      <c r="X144" s="1727"/>
      <c r="Y144" s="1727"/>
      <c r="Z144" s="1727"/>
      <c r="AA144" s="1727"/>
      <c r="AB144" s="1727"/>
      <c r="AC144" s="1727"/>
      <c r="AD144" s="1727"/>
      <c r="AE144" s="1727"/>
      <c r="AF144" s="1727"/>
      <c r="AG144" s="901"/>
      <c r="AH144" s="1110"/>
      <c r="AI144" s="1110"/>
    </row>
    <row r="145" spans="2:35" hidden="1" outlineLevel="1" x14ac:dyDescent="0.2">
      <c r="B145" s="892">
        <v>20</v>
      </c>
      <c r="C145" s="1585" t="s">
        <v>1610</v>
      </c>
      <c r="D145" s="1584"/>
      <c r="E145" s="1443" t="s">
        <v>16</v>
      </c>
      <c r="F145" s="896">
        <v>3</v>
      </c>
      <c r="G145" s="682"/>
      <c r="H145" s="1710"/>
      <c r="I145" s="1711"/>
      <c r="J145" s="1711"/>
      <c r="K145" s="1711"/>
      <c r="L145" s="1712"/>
      <c r="M145" s="1710"/>
      <c r="N145" s="1711"/>
      <c r="O145" s="1711"/>
      <c r="P145" s="1711"/>
      <c r="Q145" s="1712"/>
      <c r="R145" s="1710"/>
      <c r="S145" s="1711"/>
      <c r="T145" s="1711"/>
      <c r="U145" s="1711"/>
      <c r="V145" s="1712"/>
      <c r="W145" s="1710"/>
      <c r="X145" s="1711"/>
      <c r="Y145" s="1711"/>
      <c r="Z145" s="1711"/>
      <c r="AA145" s="1712"/>
      <c r="AB145" s="1710"/>
      <c r="AC145" s="1711"/>
      <c r="AD145" s="1711"/>
      <c r="AE145" s="1711"/>
      <c r="AF145" s="1712"/>
      <c r="AG145" s="901"/>
      <c r="AH145" s="1097"/>
      <c r="AI145" s="1090"/>
    </row>
    <row r="146" spans="2:35" hidden="1" outlineLevel="1" x14ac:dyDescent="0.2">
      <c r="B146" s="892">
        <v>21</v>
      </c>
      <c r="C146" s="1585" t="s">
        <v>1611</v>
      </c>
      <c r="D146" s="1584"/>
      <c r="E146" s="1443" t="s">
        <v>16</v>
      </c>
      <c r="F146" s="896">
        <v>3</v>
      </c>
      <c r="G146" s="682"/>
      <c r="H146" s="1697"/>
      <c r="I146" s="1713"/>
      <c r="J146" s="1713"/>
      <c r="K146" s="1713"/>
      <c r="L146" s="1714"/>
      <c r="M146" s="1697"/>
      <c r="N146" s="1713"/>
      <c r="O146" s="1713"/>
      <c r="P146" s="1713"/>
      <c r="Q146" s="1714"/>
      <c r="R146" s="1697"/>
      <c r="S146" s="1713"/>
      <c r="T146" s="1713"/>
      <c r="U146" s="1713"/>
      <c r="V146" s="1714"/>
      <c r="W146" s="1697"/>
      <c r="X146" s="1713"/>
      <c r="Y146" s="1713"/>
      <c r="Z146" s="1713"/>
      <c r="AA146" s="1714"/>
      <c r="AB146" s="1697"/>
      <c r="AC146" s="1713"/>
      <c r="AD146" s="1713"/>
      <c r="AE146" s="1713"/>
      <c r="AF146" s="1714"/>
      <c r="AG146" s="901"/>
      <c r="AH146" s="1094"/>
      <c r="AI146" s="1068"/>
    </row>
    <row r="147" spans="2:35" hidden="1" outlineLevel="1" x14ac:dyDescent="0.2">
      <c r="B147" s="892">
        <v>22</v>
      </c>
      <c r="C147" s="1585" t="s">
        <v>1612</v>
      </c>
      <c r="D147" s="1584"/>
      <c r="E147" s="1443" t="s">
        <v>16</v>
      </c>
      <c r="F147" s="896">
        <v>3</v>
      </c>
      <c r="G147" s="682"/>
      <c r="H147" s="1697"/>
      <c r="I147" s="1713"/>
      <c r="J147" s="1713"/>
      <c r="K147" s="1713"/>
      <c r="L147" s="1714"/>
      <c r="M147" s="1697"/>
      <c r="N147" s="1713"/>
      <c r="O147" s="1713"/>
      <c r="P147" s="1713"/>
      <c r="Q147" s="1714"/>
      <c r="R147" s="1697"/>
      <c r="S147" s="1713"/>
      <c r="T147" s="1713"/>
      <c r="U147" s="1713"/>
      <c r="V147" s="1714"/>
      <c r="W147" s="1697"/>
      <c r="X147" s="1713"/>
      <c r="Y147" s="1713"/>
      <c r="Z147" s="1713"/>
      <c r="AA147" s="1714"/>
      <c r="AB147" s="1697"/>
      <c r="AC147" s="1713"/>
      <c r="AD147" s="1713"/>
      <c r="AE147" s="1713"/>
      <c r="AF147" s="1714"/>
      <c r="AG147" s="901"/>
      <c r="AH147" s="1094"/>
      <c r="AI147" s="1068"/>
    </row>
    <row r="148" spans="2:35" ht="15" hidden="1" outlineLevel="1" thickBot="1" x14ac:dyDescent="0.25">
      <c r="B148" s="892">
        <v>23</v>
      </c>
      <c r="C148" s="1585" t="s">
        <v>1613</v>
      </c>
      <c r="D148" s="1584"/>
      <c r="E148" s="1443" t="s">
        <v>16</v>
      </c>
      <c r="F148" s="896">
        <v>3</v>
      </c>
      <c r="G148" s="682"/>
      <c r="H148" s="1724">
        <f>SUM(H145:H147)</f>
        <v>0</v>
      </c>
      <c r="I148" s="1725">
        <f t="shared" ref="I148:L148" si="90">SUM(I145:I147)</f>
        <v>0</v>
      </c>
      <c r="J148" s="1725">
        <f t="shared" si="90"/>
        <v>0</v>
      </c>
      <c r="K148" s="1725">
        <f t="shared" si="90"/>
        <v>0</v>
      </c>
      <c r="L148" s="1726">
        <f t="shared" si="90"/>
        <v>0</v>
      </c>
      <c r="M148" s="1724">
        <f>SUM(M145:M147)</f>
        <v>0</v>
      </c>
      <c r="N148" s="1725">
        <f t="shared" ref="N148:Q148" si="91">SUM(N145:N147)</f>
        <v>0</v>
      </c>
      <c r="O148" s="1725">
        <f t="shared" si="91"/>
        <v>0</v>
      </c>
      <c r="P148" s="1725">
        <f t="shared" si="91"/>
        <v>0</v>
      </c>
      <c r="Q148" s="1726">
        <f t="shared" si="91"/>
        <v>0</v>
      </c>
      <c r="R148" s="1724">
        <f>SUM(R145:R147)</f>
        <v>0</v>
      </c>
      <c r="S148" s="1725">
        <f t="shared" ref="S148:V148" si="92">SUM(S145:S147)</f>
        <v>0</v>
      </c>
      <c r="T148" s="1725">
        <f t="shared" si="92"/>
        <v>0</v>
      </c>
      <c r="U148" s="1725">
        <f t="shared" si="92"/>
        <v>0</v>
      </c>
      <c r="V148" s="1726">
        <f t="shared" si="92"/>
        <v>0</v>
      </c>
      <c r="W148" s="1724">
        <f>SUM(W145:W147)</f>
        <v>0</v>
      </c>
      <c r="X148" s="1725">
        <f t="shared" ref="X148:AA148" si="93">SUM(X145:X147)</f>
        <v>0</v>
      </c>
      <c r="Y148" s="1725">
        <f t="shared" si="93"/>
        <v>0</v>
      </c>
      <c r="Z148" s="1725">
        <f t="shared" si="93"/>
        <v>0</v>
      </c>
      <c r="AA148" s="1726">
        <f t="shared" si="93"/>
        <v>0</v>
      </c>
      <c r="AB148" s="1724">
        <f>SUM(AB145:AB147)</f>
        <v>0</v>
      </c>
      <c r="AC148" s="1725">
        <f t="shared" ref="AC148:AF148" si="94">SUM(AC145:AC147)</f>
        <v>0</v>
      </c>
      <c r="AD148" s="1725">
        <f t="shared" si="94"/>
        <v>0</v>
      </c>
      <c r="AE148" s="1725">
        <f t="shared" si="94"/>
        <v>0</v>
      </c>
      <c r="AF148" s="1726">
        <f t="shared" si="94"/>
        <v>0</v>
      </c>
      <c r="AG148" s="901"/>
      <c r="AH148" s="1066" t="s">
        <v>1619</v>
      </c>
      <c r="AI148" s="1069"/>
    </row>
    <row r="149" spans="2:35" ht="15" hidden="1" outlineLevel="1" thickBot="1" x14ac:dyDescent="0.25">
      <c r="B149" s="1446" t="s">
        <v>1620</v>
      </c>
      <c r="C149" s="1731"/>
      <c r="D149" s="1992"/>
      <c r="E149" s="1992"/>
      <c r="F149" s="1993"/>
      <c r="G149" s="682"/>
      <c r="H149" s="1727"/>
      <c r="I149" s="1727"/>
      <c r="J149" s="1727"/>
      <c r="K149" s="1727"/>
      <c r="L149" s="1727"/>
      <c r="M149" s="1727"/>
      <c r="N149" s="1727"/>
      <c r="O149" s="1727"/>
      <c r="P149" s="1727"/>
      <c r="Q149" s="1727"/>
      <c r="R149" s="1727"/>
      <c r="S149" s="1727"/>
      <c r="T149" s="1727"/>
      <c r="U149" s="1727"/>
      <c r="V149" s="1727"/>
      <c r="W149" s="1727"/>
      <c r="X149" s="1727"/>
      <c r="Y149" s="1727"/>
      <c r="Z149" s="1727"/>
      <c r="AA149" s="1727"/>
      <c r="AB149" s="1727"/>
      <c r="AC149" s="1727"/>
      <c r="AD149" s="1727"/>
      <c r="AE149" s="1727"/>
      <c r="AF149" s="1727"/>
      <c r="AG149" s="901"/>
      <c r="AH149" s="1110"/>
      <c r="AI149" s="1110"/>
    </row>
    <row r="150" spans="2:35" hidden="1" outlineLevel="1" x14ac:dyDescent="0.2">
      <c r="B150" s="892">
        <v>24</v>
      </c>
      <c r="C150" s="1585" t="s">
        <v>1610</v>
      </c>
      <c r="D150" s="1584"/>
      <c r="E150" s="1443" t="s">
        <v>16</v>
      </c>
      <c r="F150" s="896">
        <v>3</v>
      </c>
      <c r="G150" s="682"/>
      <c r="H150" s="1710"/>
      <c r="I150" s="1711"/>
      <c r="J150" s="1711"/>
      <c r="K150" s="1711"/>
      <c r="L150" s="1712"/>
      <c r="M150" s="1710"/>
      <c r="N150" s="1711"/>
      <c r="O150" s="1711"/>
      <c r="P150" s="1711"/>
      <c r="Q150" s="1712"/>
      <c r="R150" s="1710"/>
      <c r="S150" s="1711"/>
      <c r="T150" s="1711"/>
      <c r="U150" s="1711"/>
      <c r="V150" s="1712"/>
      <c r="W150" s="1710"/>
      <c r="X150" s="1711"/>
      <c r="Y150" s="1711"/>
      <c r="Z150" s="1711"/>
      <c r="AA150" s="1712"/>
      <c r="AB150" s="1710"/>
      <c r="AC150" s="1711"/>
      <c r="AD150" s="1711"/>
      <c r="AE150" s="1711"/>
      <c r="AF150" s="1712"/>
      <c r="AG150" s="901"/>
      <c r="AH150" s="1097"/>
      <c r="AI150" s="1090"/>
    </row>
    <row r="151" spans="2:35" hidden="1" outlineLevel="1" x14ac:dyDescent="0.2">
      <c r="B151" s="892">
        <v>25</v>
      </c>
      <c r="C151" s="1585" t="s">
        <v>1611</v>
      </c>
      <c r="D151" s="1584"/>
      <c r="E151" s="1443" t="s">
        <v>16</v>
      </c>
      <c r="F151" s="896">
        <v>3</v>
      </c>
      <c r="G151" s="682"/>
      <c r="H151" s="1697"/>
      <c r="I151" s="1713"/>
      <c r="J151" s="1713"/>
      <c r="K151" s="1713"/>
      <c r="L151" s="1714"/>
      <c r="M151" s="1697"/>
      <c r="N151" s="1713"/>
      <c r="O151" s="1713"/>
      <c r="P151" s="1713"/>
      <c r="Q151" s="1714"/>
      <c r="R151" s="1697"/>
      <c r="S151" s="1713"/>
      <c r="T151" s="1713"/>
      <c r="U151" s="1713"/>
      <c r="V151" s="1714"/>
      <c r="W151" s="1697"/>
      <c r="X151" s="1713"/>
      <c r="Y151" s="1713"/>
      <c r="Z151" s="1713"/>
      <c r="AA151" s="1714"/>
      <c r="AB151" s="1697"/>
      <c r="AC151" s="1713"/>
      <c r="AD151" s="1713"/>
      <c r="AE151" s="1713"/>
      <c r="AF151" s="1714"/>
      <c r="AG151" s="901"/>
      <c r="AH151" s="1094"/>
      <c r="AI151" s="1068"/>
    </row>
    <row r="152" spans="2:35" hidden="1" outlineLevel="1" x14ac:dyDescent="0.2">
      <c r="B152" s="892">
        <v>26</v>
      </c>
      <c r="C152" s="1585" t="s">
        <v>1612</v>
      </c>
      <c r="D152" s="1584"/>
      <c r="E152" s="1443" t="s">
        <v>16</v>
      </c>
      <c r="F152" s="896">
        <v>3</v>
      </c>
      <c r="G152" s="682"/>
      <c r="H152" s="1697"/>
      <c r="I152" s="1713"/>
      <c r="J152" s="1713"/>
      <c r="K152" s="1713"/>
      <c r="L152" s="1714"/>
      <c r="M152" s="1697"/>
      <c r="N152" s="1713"/>
      <c r="O152" s="1713"/>
      <c r="P152" s="1713"/>
      <c r="Q152" s="1714"/>
      <c r="R152" s="1697"/>
      <c r="S152" s="1713"/>
      <c r="T152" s="1713"/>
      <c r="U152" s="1713"/>
      <c r="V152" s="1714"/>
      <c r="W152" s="1697"/>
      <c r="X152" s="1713"/>
      <c r="Y152" s="1713"/>
      <c r="Z152" s="1713"/>
      <c r="AA152" s="1714"/>
      <c r="AB152" s="1697"/>
      <c r="AC152" s="1713"/>
      <c r="AD152" s="1713"/>
      <c r="AE152" s="1713"/>
      <c r="AF152" s="1714"/>
      <c r="AG152" s="901"/>
      <c r="AH152" s="1094"/>
      <c r="AI152" s="1068"/>
    </row>
    <row r="153" spans="2:35" ht="15" hidden="1" outlineLevel="1" thickBot="1" x14ac:dyDescent="0.25">
      <c r="B153" s="897">
        <v>27</v>
      </c>
      <c r="C153" s="1732" t="s">
        <v>1613</v>
      </c>
      <c r="D153" s="1447"/>
      <c r="E153" s="899" t="s">
        <v>16</v>
      </c>
      <c r="F153" s="900">
        <v>3</v>
      </c>
      <c r="G153" s="682"/>
      <c r="H153" s="1724">
        <f>SUM(H150:H152)</f>
        <v>0</v>
      </c>
      <c r="I153" s="1725">
        <f>SUM(I150:I152)</f>
        <v>0</v>
      </c>
      <c r="J153" s="1725">
        <f t="shared" ref="J153:L153" si="95">SUM(J150:J152)</f>
        <v>0</v>
      </c>
      <c r="K153" s="1725">
        <f t="shared" si="95"/>
        <v>0</v>
      </c>
      <c r="L153" s="1726">
        <f t="shared" si="95"/>
        <v>0</v>
      </c>
      <c r="M153" s="1724">
        <f>SUM(M150:M152)</f>
        <v>0</v>
      </c>
      <c r="N153" s="1725">
        <f t="shared" ref="N153:Q153" si="96">SUM(N150:N152)</f>
        <v>0</v>
      </c>
      <c r="O153" s="1725">
        <f t="shared" si="96"/>
        <v>0</v>
      </c>
      <c r="P153" s="1725">
        <f t="shared" si="96"/>
        <v>0</v>
      </c>
      <c r="Q153" s="1726">
        <f t="shared" si="96"/>
        <v>0</v>
      </c>
      <c r="R153" s="1724">
        <f>SUM(R150:R152)</f>
        <v>0</v>
      </c>
      <c r="S153" s="1725">
        <f t="shared" ref="S153:V153" si="97">SUM(S150:S152)</f>
        <v>0</v>
      </c>
      <c r="T153" s="1725">
        <f t="shared" si="97"/>
        <v>0</v>
      </c>
      <c r="U153" s="1725">
        <f t="shared" si="97"/>
        <v>0</v>
      </c>
      <c r="V153" s="1726">
        <f t="shared" si="97"/>
        <v>0</v>
      </c>
      <c r="W153" s="1724">
        <f>SUM(W150:W152)</f>
        <v>0</v>
      </c>
      <c r="X153" s="1725">
        <f t="shared" ref="X153:AA153" si="98">SUM(X150:X152)</f>
        <v>0</v>
      </c>
      <c r="Y153" s="1725">
        <f t="shared" si="98"/>
        <v>0</v>
      </c>
      <c r="Z153" s="1725">
        <f t="shared" si="98"/>
        <v>0</v>
      </c>
      <c r="AA153" s="1726">
        <f t="shared" si="98"/>
        <v>0</v>
      </c>
      <c r="AB153" s="1724">
        <f>SUM(AB150:AB152)</f>
        <v>0</v>
      </c>
      <c r="AC153" s="1725">
        <f t="shared" ref="AC153:AF153" si="99">SUM(AC150:AC152)</f>
        <v>0</v>
      </c>
      <c r="AD153" s="1725">
        <f t="shared" si="99"/>
        <v>0</v>
      </c>
      <c r="AE153" s="1725">
        <f t="shared" si="99"/>
        <v>0</v>
      </c>
      <c r="AF153" s="1726">
        <f t="shared" si="99"/>
        <v>0</v>
      </c>
      <c r="AG153" s="901"/>
      <c r="AH153" s="1066" t="s">
        <v>1621</v>
      </c>
      <c r="AI153" s="1069"/>
    </row>
    <row r="154" spans="2:35" ht="15" hidden="1" outlineLevel="1" thickBot="1" x14ac:dyDescent="0.25">
      <c r="B154" s="901"/>
      <c r="C154" s="901"/>
      <c r="D154" s="901"/>
      <c r="E154" s="901"/>
      <c r="F154" s="901"/>
      <c r="G154" s="901"/>
      <c r="H154" s="1719"/>
      <c r="I154" s="1719"/>
      <c r="J154" s="1719"/>
      <c r="K154" s="1719"/>
      <c r="L154" s="1719"/>
      <c r="M154" s="1719"/>
      <c r="N154" s="1719"/>
      <c r="O154" s="1719"/>
      <c r="P154" s="1719"/>
      <c r="Q154" s="1719"/>
      <c r="R154" s="1719"/>
      <c r="S154" s="1719"/>
      <c r="T154" s="1719"/>
      <c r="U154" s="1719"/>
      <c r="V154" s="1719"/>
      <c r="W154" s="1719"/>
      <c r="X154" s="1719"/>
      <c r="Y154" s="1719"/>
      <c r="Z154" s="1719"/>
      <c r="AA154" s="1719"/>
      <c r="AB154" s="1719"/>
      <c r="AC154" s="1719"/>
      <c r="AD154" s="1719"/>
      <c r="AE154" s="1719"/>
      <c r="AF154" s="1719"/>
      <c r="AG154" s="901"/>
      <c r="AH154" s="901"/>
    </row>
    <row r="155" spans="2:35" ht="15" hidden="1" outlineLevel="1" thickBot="1" x14ac:dyDescent="0.25">
      <c r="B155" s="890" t="s">
        <v>1667</v>
      </c>
      <c r="C155" s="891" t="s">
        <v>1681</v>
      </c>
      <c r="D155" s="901"/>
      <c r="E155" s="901"/>
      <c r="F155" s="901"/>
      <c r="G155" s="901"/>
      <c r="H155" s="1719"/>
      <c r="I155" s="1719"/>
      <c r="J155" s="1719"/>
      <c r="K155" s="1719"/>
      <c r="L155" s="1719"/>
      <c r="M155" s="1719"/>
      <c r="N155" s="1719"/>
      <c r="O155" s="1719"/>
      <c r="P155" s="1719"/>
      <c r="Q155" s="1719"/>
      <c r="R155" s="1719"/>
      <c r="S155" s="1719"/>
      <c r="T155" s="1719"/>
      <c r="U155" s="1719"/>
      <c r="V155" s="1719"/>
      <c r="W155" s="1719"/>
      <c r="X155" s="1719"/>
      <c r="Y155" s="1719"/>
      <c r="Z155" s="1719"/>
      <c r="AA155" s="1719"/>
      <c r="AB155" s="1719"/>
      <c r="AC155" s="1719"/>
      <c r="AD155" s="1719"/>
      <c r="AE155" s="1719"/>
      <c r="AF155" s="1719"/>
      <c r="AG155" s="901"/>
      <c r="AH155" s="901"/>
    </row>
    <row r="156" spans="2:35" hidden="1" outlineLevel="1" x14ac:dyDescent="0.2">
      <c r="B156" s="1439">
        <v>8</v>
      </c>
      <c r="C156" s="1545" t="s">
        <v>1607</v>
      </c>
      <c r="D156" s="1733"/>
      <c r="E156" s="1440" t="s">
        <v>259</v>
      </c>
      <c r="F156" s="1441" t="s">
        <v>501</v>
      </c>
      <c r="G156" s="526"/>
      <c r="H156" s="1719"/>
      <c r="I156" s="1719"/>
      <c r="J156" s="1719"/>
      <c r="K156" s="1719"/>
      <c r="L156" s="1719"/>
      <c r="M156" s="1719"/>
      <c r="N156" s="1719"/>
      <c r="O156" s="1719"/>
      <c r="P156" s="1719"/>
      <c r="Q156" s="1719"/>
      <c r="R156" s="1719"/>
      <c r="S156" s="1719"/>
      <c r="T156" s="1719"/>
      <c r="U156" s="1719"/>
      <c r="V156" s="1719"/>
      <c r="W156" s="1719"/>
      <c r="X156" s="1719"/>
      <c r="Y156" s="1719"/>
      <c r="Z156" s="1719"/>
      <c r="AA156" s="1719"/>
      <c r="AB156" s="1719"/>
      <c r="AC156" s="1719"/>
      <c r="AD156" s="1719"/>
      <c r="AE156" s="1719"/>
      <c r="AF156" s="1719"/>
      <c r="AG156" s="901"/>
      <c r="AH156" s="901"/>
    </row>
    <row r="157" spans="2:35" ht="15" hidden="1" outlineLevel="1" thickBot="1" x14ac:dyDescent="0.25">
      <c r="B157" s="1445">
        <v>9</v>
      </c>
      <c r="C157" s="1737" t="s">
        <v>1608</v>
      </c>
      <c r="D157" s="1734"/>
      <c r="E157" s="1443" t="s">
        <v>259</v>
      </c>
      <c r="F157" s="1444" t="s">
        <v>501</v>
      </c>
      <c r="G157" s="1720"/>
      <c r="H157" s="1719"/>
      <c r="I157" s="1719"/>
      <c r="J157" s="1719"/>
      <c r="K157" s="1719"/>
      <c r="L157" s="1719"/>
      <c r="M157" s="1719"/>
      <c r="N157" s="1719"/>
      <c r="O157" s="1719"/>
      <c r="P157" s="1719"/>
      <c r="Q157" s="1719"/>
      <c r="R157" s="1719"/>
      <c r="S157" s="1719"/>
      <c r="T157" s="1719"/>
      <c r="U157" s="1719"/>
      <c r="V157" s="1719"/>
      <c r="W157" s="1719"/>
      <c r="X157" s="1719"/>
      <c r="Y157" s="1719"/>
      <c r="Z157" s="1719"/>
      <c r="AA157" s="1719"/>
      <c r="AB157" s="1719"/>
      <c r="AC157" s="1719"/>
      <c r="AD157" s="1719"/>
      <c r="AE157" s="1719"/>
      <c r="AF157" s="1719"/>
      <c r="AG157" s="901"/>
      <c r="AH157" s="901"/>
    </row>
    <row r="158" spans="2:35" hidden="1" outlineLevel="1" x14ac:dyDescent="0.2">
      <c r="B158" s="1442">
        <v>10</v>
      </c>
      <c r="C158" s="1738" t="s">
        <v>1600</v>
      </c>
      <c r="D158" s="1584"/>
      <c r="E158" s="895" t="s">
        <v>185</v>
      </c>
      <c r="F158" s="896">
        <v>2</v>
      </c>
      <c r="G158" s="625"/>
      <c r="H158" s="1710"/>
      <c r="I158" s="1711"/>
      <c r="J158" s="1711"/>
      <c r="K158" s="1711"/>
      <c r="L158" s="1712"/>
      <c r="M158" s="1721"/>
      <c r="N158" s="1711"/>
      <c r="O158" s="1711"/>
      <c r="P158" s="1711"/>
      <c r="Q158" s="1711"/>
      <c r="R158" s="1710"/>
      <c r="S158" s="1711"/>
      <c r="T158" s="1711"/>
      <c r="U158" s="1711"/>
      <c r="V158" s="1711"/>
      <c r="W158" s="1710"/>
      <c r="X158" s="1711"/>
      <c r="Y158" s="1711"/>
      <c r="Z158" s="1711"/>
      <c r="AA158" s="1711"/>
      <c r="AB158" s="1710"/>
      <c r="AC158" s="1711"/>
      <c r="AD158" s="1711"/>
      <c r="AE158" s="1711"/>
      <c r="AF158" s="1712"/>
      <c r="AG158" s="901"/>
      <c r="AH158" s="1091"/>
      <c r="AI158" s="1092"/>
    </row>
    <row r="159" spans="2:35" ht="15" hidden="1" outlineLevel="1" thickBot="1" x14ac:dyDescent="0.25">
      <c r="B159" s="1445">
        <v>11</v>
      </c>
      <c r="C159" s="1738" t="s">
        <v>1601</v>
      </c>
      <c r="D159" s="1583"/>
      <c r="E159" s="413" t="s">
        <v>185</v>
      </c>
      <c r="F159" s="414">
        <v>2</v>
      </c>
      <c r="G159" s="625"/>
      <c r="H159" s="1715"/>
      <c r="I159" s="1716"/>
      <c r="J159" s="1716"/>
      <c r="K159" s="1716"/>
      <c r="L159" s="1717"/>
      <c r="M159" s="1722"/>
      <c r="N159" s="1716"/>
      <c r="O159" s="1716"/>
      <c r="P159" s="1716"/>
      <c r="Q159" s="1716"/>
      <c r="R159" s="1715"/>
      <c r="S159" s="1716"/>
      <c r="T159" s="1716"/>
      <c r="U159" s="1716"/>
      <c r="V159" s="1716"/>
      <c r="W159" s="1715"/>
      <c r="X159" s="1716"/>
      <c r="Y159" s="1716"/>
      <c r="Z159" s="1716"/>
      <c r="AA159" s="1716"/>
      <c r="AB159" s="1715"/>
      <c r="AC159" s="1716"/>
      <c r="AD159" s="1716"/>
      <c r="AE159" s="1716"/>
      <c r="AF159" s="1717"/>
      <c r="AG159" s="901"/>
      <c r="AH159" s="1066"/>
      <c r="AI159" s="1069"/>
    </row>
    <row r="160" spans="2:35" ht="15" hidden="1" outlineLevel="1" thickBot="1" x14ac:dyDescent="0.25">
      <c r="B160" s="1446" t="s">
        <v>1609</v>
      </c>
      <c r="C160" s="529"/>
      <c r="D160" s="1992"/>
      <c r="E160" s="1992"/>
      <c r="F160" s="1993"/>
      <c r="G160" s="625"/>
      <c r="H160" s="1723"/>
      <c r="I160" s="1723"/>
      <c r="J160" s="1723"/>
      <c r="K160" s="1723"/>
      <c r="L160" s="1723"/>
      <c r="M160" s="1723"/>
      <c r="N160" s="1723"/>
      <c r="O160" s="1723"/>
      <c r="P160" s="1723"/>
      <c r="Q160" s="1723"/>
      <c r="R160" s="1723"/>
      <c r="S160" s="1723"/>
      <c r="T160" s="1723"/>
      <c r="U160" s="1723"/>
      <c r="V160" s="1723"/>
      <c r="W160" s="1723"/>
      <c r="X160" s="1723"/>
      <c r="Y160" s="1723"/>
      <c r="Z160" s="1723"/>
      <c r="AA160" s="1723"/>
      <c r="AB160" s="1723"/>
      <c r="AC160" s="1723"/>
      <c r="AD160" s="1723"/>
      <c r="AE160" s="1723"/>
      <c r="AF160" s="1723"/>
      <c r="AG160" s="901"/>
      <c r="AH160" s="901"/>
    </row>
    <row r="161" spans="2:35" hidden="1" outlineLevel="1" x14ac:dyDescent="0.2">
      <c r="B161" s="892">
        <v>12</v>
      </c>
      <c r="C161" s="1585" t="s">
        <v>1610</v>
      </c>
      <c r="D161" s="1584"/>
      <c r="E161" s="1443" t="s">
        <v>16</v>
      </c>
      <c r="F161" s="896">
        <v>3</v>
      </c>
      <c r="G161" s="625"/>
      <c r="H161" s="1697"/>
      <c r="I161" s="1713"/>
      <c r="J161" s="1713"/>
      <c r="K161" s="1713"/>
      <c r="L161" s="1714"/>
      <c r="M161" s="1697"/>
      <c r="N161" s="1713"/>
      <c r="O161" s="1713"/>
      <c r="P161" s="1713"/>
      <c r="Q161" s="1714"/>
      <c r="R161" s="1710"/>
      <c r="S161" s="1711"/>
      <c r="T161" s="1711"/>
      <c r="U161" s="1711"/>
      <c r="V161" s="1712"/>
      <c r="W161" s="1710"/>
      <c r="X161" s="1711"/>
      <c r="Y161" s="1711"/>
      <c r="Z161" s="1711"/>
      <c r="AA161" s="1712"/>
      <c r="AB161" s="1710"/>
      <c r="AC161" s="1711"/>
      <c r="AD161" s="1711"/>
      <c r="AE161" s="1711"/>
      <c r="AF161" s="1712"/>
      <c r="AG161" s="901"/>
      <c r="AH161" s="1091"/>
      <c r="AI161" s="1092"/>
    </row>
    <row r="162" spans="2:35" hidden="1" outlineLevel="1" x14ac:dyDescent="0.2">
      <c r="B162" s="892">
        <v>13</v>
      </c>
      <c r="C162" s="1585" t="s">
        <v>1611</v>
      </c>
      <c r="D162" s="1584"/>
      <c r="E162" s="1443" t="s">
        <v>16</v>
      </c>
      <c r="F162" s="896">
        <v>3</v>
      </c>
      <c r="G162" s="625"/>
      <c r="H162" s="1697"/>
      <c r="I162" s="1713"/>
      <c r="J162" s="1713"/>
      <c r="K162" s="1713"/>
      <c r="L162" s="1714"/>
      <c r="M162" s="1697"/>
      <c r="N162" s="1713"/>
      <c r="O162" s="1713"/>
      <c r="P162" s="1713"/>
      <c r="Q162" s="1714"/>
      <c r="R162" s="1697"/>
      <c r="S162" s="1713"/>
      <c r="T162" s="1713"/>
      <c r="U162" s="1713"/>
      <c r="V162" s="1714"/>
      <c r="W162" s="1697"/>
      <c r="X162" s="1713"/>
      <c r="Y162" s="1713"/>
      <c r="Z162" s="1713"/>
      <c r="AA162" s="1714"/>
      <c r="AB162" s="1697"/>
      <c r="AC162" s="1713"/>
      <c r="AD162" s="1713"/>
      <c r="AE162" s="1713"/>
      <c r="AF162" s="1714"/>
      <c r="AG162" s="901"/>
      <c r="AH162" s="1094"/>
      <c r="AI162" s="1068"/>
    </row>
    <row r="163" spans="2:35" hidden="1" outlineLevel="1" x14ac:dyDescent="0.2">
      <c r="B163" s="892">
        <v>14</v>
      </c>
      <c r="C163" s="1585" t="s">
        <v>1612</v>
      </c>
      <c r="D163" s="1584"/>
      <c r="E163" s="1443" t="s">
        <v>16</v>
      </c>
      <c r="F163" s="896">
        <v>3</v>
      </c>
      <c r="G163" s="682"/>
      <c r="H163" s="1697"/>
      <c r="I163" s="1713"/>
      <c r="J163" s="1713"/>
      <c r="K163" s="1713"/>
      <c r="L163" s="1714"/>
      <c r="M163" s="1697"/>
      <c r="N163" s="1713"/>
      <c r="O163" s="1713"/>
      <c r="P163" s="1713"/>
      <c r="Q163" s="1714"/>
      <c r="R163" s="1697"/>
      <c r="S163" s="1713"/>
      <c r="T163" s="1713"/>
      <c r="U163" s="1713"/>
      <c r="V163" s="1714"/>
      <c r="W163" s="1697"/>
      <c r="X163" s="1713"/>
      <c r="Y163" s="1713"/>
      <c r="Z163" s="1713"/>
      <c r="AA163" s="1714"/>
      <c r="AB163" s="1697"/>
      <c r="AC163" s="1713"/>
      <c r="AD163" s="1713"/>
      <c r="AE163" s="1713"/>
      <c r="AF163" s="1714"/>
      <c r="AG163" s="901"/>
      <c r="AH163" s="1094"/>
      <c r="AI163" s="1068"/>
    </row>
    <row r="164" spans="2:35" ht="15" hidden="1" outlineLevel="1" thickBot="1" x14ac:dyDescent="0.25">
      <c r="B164" s="892">
        <v>15</v>
      </c>
      <c r="C164" s="1585" t="s">
        <v>1613</v>
      </c>
      <c r="D164" s="1584"/>
      <c r="E164" s="1443" t="s">
        <v>16</v>
      </c>
      <c r="F164" s="896">
        <v>3</v>
      </c>
      <c r="G164" s="682"/>
      <c r="H164" s="1724">
        <f>SUM(H161:H163)</f>
        <v>0</v>
      </c>
      <c r="I164" s="1725">
        <f t="shared" ref="I164:L164" si="100">SUM(I161:I163)</f>
        <v>0</v>
      </c>
      <c r="J164" s="1725">
        <f t="shared" si="100"/>
        <v>0</v>
      </c>
      <c r="K164" s="1725">
        <f t="shared" si="100"/>
        <v>0</v>
      </c>
      <c r="L164" s="1726">
        <f t="shared" si="100"/>
        <v>0</v>
      </c>
      <c r="M164" s="1724">
        <f>SUM(M161:M163)</f>
        <v>0</v>
      </c>
      <c r="N164" s="1725">
        <f t="shared" ref="N164:Q164" si="101">SUM(N161:N163)</f>
        <v>0</v>
      </c>
      <c r="O164" s="1725">
        <f t="shared" si="101"/>
        <v>0</v>
      </c>
      <c r="P164" s="1725">
        <f t="shared" si="101"/>
        <v>0</v>
      </c>
      <c r="Q164" s="1726">
        <f t="shared" si="101"/>
        <v>0</v>
      </c>
      <c r="R164" s="1724">
        <f>SUM(R161:R163)</f>
        <v>0</v>
      </c>
      <c r="S164" s="1725">
        <f t="shared" ref="S164:V164" si="102">SUM(S161:S163)</f>
        <v>0</v>
      </c>
      <c r="T164" s="1725">
        <f t="shared" si="102"/>
        <v>0</v>
      </c>
      <c r="U164" s="1725">
        <f t="shared" si="102"/>
        <v>0</v>
      </c>
      <c r="V164" s="1726">
        <f t="shared" si="102"/>
        <v>0</v>
      </c>
      <c r="W164" s="1724">
        <f>SUM(W161:W163)</f>
        <v>0</v>
      </c>
      <c r="X164" s="1725">
        <f t="shared" ref="X164:AA164" si="103">SUM(X161:X163)</f>
        <v>0</v>
      </c>
      <c r="Y164" s="1725">
        <f t="shared" si="103"/>
        <v>0</v>
      </c>
      <c r="Z164" s="1725">
        <f t="shared" si="103"/>
        <v>0</v>
      </c>
      <c r="AA164" s="1726">
        <f t="shared" si="103"/>
        <v>0</v>
      </c>
      <c r="AB164" s="1724">
        <f>SUM(AB161:AB163)</f>
        <v>0</v>
      </c>
      <c r="AC164" s="1725">
        <f t="shared" ref="AC164:AF164" si="104">SUM(AC161:AC163)</f>
        <v>0</v>
      </c>
      <c r="AD164" s="1725">
        <f t="shared" si="104"/>
        <v>0</v>
      </c>
      <c r="AE164" s="1725">
        <f t="shared" si="104"/>
        <v>0</v>
      </c>
      <c r="AF164" s="1726">
        <f t="shared" si="104"/>
        <v>0</v>
      </c>
      <c r="AG164" s="901"/>
      <c r="AH164" s="1066" t="s">
        <v>1614</v>
      </c>
      <c r="AI164" s="1069"/>
    </row>
    <row r="165" spans="2:35" ht="15" hidden="1" outlineLevel="1" thickBot="1" x14ac:dyDescent="0.25">
      <c r="B165" s="1446" t="s">
        <v>1615</v>
      </c>
      <c r="C165" s="1731"/>
      <c r="D165" s="1992"/>
      <c r="E165" s="1992"/>
      <c r="F165" s="1993"/>
      <c r="G165" s="682"/>
      <c r="H165" s="1727"/>
      <c r="I165" s="1727"/>
      <c r="J165" s="1727"/>
      <c r="K165" s="1727"/>
      <c r="L165" s="1727"/>
      <c r="M165" s="1727"/>
      <c r="N165" s="1727"/>
      <c r="O165" s="1727"/>
      <c r="P165" s="1727"/>
      <c r="Q165" s="1727"/>
      <c r="R165" s="1727"/>
      <c r="S165" s="1727"/>
      <c r="T165" s="1727"/>
      <c r="U165" s="1727"/>
      <c r="V165" s="1727"/>
      <c r="W165" s="1727"/>
      <c r="X165" s="1727"/>
      <c r="Y165" s="1727"/>
      <c r="Z165" s="1727"/>
      <c r="AA165" s="1727"/>
      <c r="AB165" s="1727"/>
      <c r="AC165" s="1727"/>
      <c r="AD165" s="1727"/>
      <c r="AE165" s="1727"/>
      <c r="AF165" s="1727"/>
      <c r="AG165" s="901"/>
      <c r="AH165" s="1110"/>
      <c r="AI165" s="1110"/>
    </row>
    <row r="166" spans="2:35" hidden="1" outlineLevel="1" x14ac:dyDescent="0.2">
      <c r="B166" s="892">
        <v>16</v>
      </c>
      <c r="C166" s="1585" t="s">
        <v>1610</v>
      </c>
      <c r="D166" s="1584"/>
      <c r="E166" s="1443" t="s">
        <v>16</v>
      </c>
      <c r="F166" s="896">
        <v>3</v>
      </c>
      <c r="G166" s="682"/>
      <c r="H166" s="1710"/>
      <c r="I166" s="1711"/>
      <c r="J166" s="1711"/>
      <c r="K166" s="1711"/>
      <c r="L166" s="1712"/>
      <c r="M166" s="1710"/>
      <c r="N166" s="1711"/>
      <c r="O166" s="1711"/>
      <c r="P166" s="1711"/>
      <c r="Q166" s="1712"/>
      <c r="R166" s="1710"/>
      <c r="S166" s="1711"/>
      <c r="T166" s="1711"/>
      <c r="U166" s="1711"/>
      <c r="V166" s="1712"/>
      <c r="W166" s="1710"/>
      <c r="X166" s="1711"/>
      <c r="Y166" s="1711"/>
      <c r="Z166" s="1711"/>
      <c r="AA166" s="1712"/>
      <c r="AB166" s="1710"/>
      <c r="AC166" s="1711"/>
      <c r="AD166" s="1711"/>
      <c r="AE166" s="1711"/>
      <c r="AF166" s="1712"/>
      <c r="AG166" s="901"/>
      <c r="AH166" s="1097"/>
      <c r="AI166" s="1090"/>
    </row>
    <row r="167" spans="2:35" hidden="1" outlineLevel="1" x14ac:dyDescent="0.2">
      <c r="B167" s="892">
        <v>17</v>
      </c>
      <c r="C167" s="1585" t="s">
        <v>1611</v>
      </c>
      <c r="D167" s="1584"/>
      <c r="E167" s="1443" t="s">
        <v>16</v>
      </c>
      <c r="F167" s="896">
        <v>3</v>
      </c>
      <c r="G167" s="682"/>
      <c r="H167" s="1697"/>
      <c r="I167" s="1713"/>
      <c r="J167" s="1713"/>
      <c r="K167" s="1713"/>
      <c r="L167" s="1714"/>
      <c r="M167" s="1697"/>
      <c r="N167" s="1713"/>
      <c r="O167" s="1713"/>
      <c r="P167" s="1713"/>
      <c r="Q167" s="1714"/>
      <c r="R167" s="1697"/>
      <c r="S167" s="1713"/>
      <c r="T167" s="1713"/>
      <c r="U167" s="1713"/>
      <c r="V167" s="1714"/>
      <c r="W167" s="1697"/>
      <c r="X167" s="1713"/>
      <c r="Y167" s="1713"/>
      <c r="Z167" s="1713"/>
      <c r="AA167" s="1714"/>
      <c r="AB167" s="1697"/>
      <c r="AC167" s="1713"/>
      <c r="AD167" s="1713"/>
      <c r="AE167" s="1713"/>
      <c r="AF167" s="1714"/>
      <c r="AG167" s="901"/>
      <c r="AH167" s="1094"/>
      <c r="AI167" s="1068"/>
    </row>
    <row r="168" spans="2:35" hidden="1" outlineLevel="1" x14ac:dyDescent="0.2">
      <c r="B168" s="892">
        <v>18</v>
      </c>
      <c r="C168" s="1585" t="s">
        <v>1612</v>
      </c>
      <c r="D168" s="1584"/>
      <c r="E168" s="1443" t="s">
        <v>16</v>
      </c>
      <c r="F168" s="896">
        <v>3</v>
      </c>
      <c r="G168" s="682"/>
      <c r="H168" s="1697"/>
      <c r="I168" s="1713"/>
      <c r="J168" s="1713"/>
      <c r="K168" s="1713"/>
      <c r="L168" s="1714"/>
      <c r="M168" s="1697"/>
      <c r="N168" s="1713"/>
      <c r="O168" s="1713"/>
      <c r="P168" s="1713"/>
      <c r="Q168" s="1714"/>
      <c r="R168" s="1697"/>
      <c r="S168" s="1713"/>
      <c r="T168" s="1713"/>
      <c r="U168" s="1713"/>
      <c r="V168" s="1714"/>
      <c r="W168" s="1697"/>
      <c r="X168" s="1713"/>
      <c r="Y168" s="1713"/>
      <c r="Z168" s="1713"/>
      <c r="AA168" s="1714"/>
      <c r="AB168" s="1697"/>
      <c r="AC168" s="1713"/>
      <c r="AD168" s="1713"/>
      <c r="AE168" s="1713"/>
      <c r="AF168" s="1714"/>
      <c r="AG168" s="901"/>
      <c r="AH168" s="1094"/>
      <c r="AI168" s="1068"/>
    </row>
    <row r="169" spans="2:35" ht="15" hidden="1" outlineLevel="1" thickBot="1" x14ac:dyDescent="0.25">
      <c r="B169" s="892">
        <v>19</v>
      </c>
      <c r="C169" s="1585" t="s">
        <v>1616</v>
      </c>
      <c r="D169" s="1584"/>
      <c r="E169" s="1443" t="s">
        <v>16</v>
      </c>
      <c r="F169" s="896">
        <v>3</v>
      </c>
      <c r="G169" s="682"/>
      <c r="H169" s="1724">
        <f>SUM(H166:H168)</f>
        <v>0</v>
      </c>
      <c r="I169" s="1725">
        <f t="shared" ref="I169:L169" si="105">SUM(I166:I168)</f>
        <v>0</v>
      </c>
      <c r="J169" s="1725">
        <f t="shared" si="105"/>
        <v>0</v>
      </c>
      <c r="K169" s="1725">
        <f t="shared" si="105"/>
        <v>0</v>
      </c>
      <c r="L169" s="1726">
        <f t="shared" si="105"/>
        <v>0</v>
      </c>
      <c r="M169" s="1724">
        <f>SUM(M166:M168)</f>
        <v>0</v>
      </c>
      <c r="N169" s="1725">
        <f t="shared" ref="N169:Q169" si="106">SUM(N166:N168)</f>
        <v>0</v>
      </c>
      <c r="O169" s="1725">
        <f t="shared" si="106"/>
        <v>0</v>
      </c>
      <c r="P169" s="1725">
        <f t="shared" si="106"/>
        <v>0</v>
      </c>
      <c r="Q169" s="1726">
        <f t="shared" si="106"/>
        <v>0</v>
      </c>
      <c r="R169" s="1724">
        <f>SUM(R166:R168)</f>
        <v>0</v>
      </c>
      <c r="S169" s="1725">
        <f t="shared" ref="S169:V169" si="107">SUM(S166:S168)</f>
        <v>0</v>
      </c>
      <c r="T169" s="1725">
        <f t="shared" si="107"/>
        <v>0</v>
      </c>
      <c r="U169" s="1725">
        <f t="shared" si="107"/>
        <v>0</v>
      </c>
      <c r="V169" s="1726">
        <f t="shared" si="107"/>
        <v>0</v>
      </c>
      <c r="W169" s="1724">
        <f>SUM(W166:W168)</f>
        <v>0</v>
      </c>
      <c r="X169" s="1725">
        <f t="shared" ref="X169:AA169" si="108">SUM(X166:X168)</f>
        <v>0</v>
      </c>
      <c r="Y169" s="1725">
        <f t="shared" si="108"/>
        <v>0</v>
      </c>
      <c r="Z169" s="1725">
        <f t="shared" si="108"/>
        <v>0</v>
      </c>
      <c r="AA169" s="1726">
        <f t="shared" si="108"/>
        <v>0</v>
      </c>
      <c r="AB169" s="1724">
        <f>SUM(AB166:AB168)</f>
        <v>0</v>
      </c>
      <c r="AC169" s="1725">
        <f t="shared" ref="AC169:AF169" si="109">SUM(AC166:AC168)</f>
        <v>0</v>
      </c>
      <c r="AD169" s="1725">
        <f t="shared" si="109"/>
        <v>0</v>
      </c>
      <c r="AE169" s="1725">
        <f t="shared" si="109"/>
        <v>0</v>
      </c>
      <c r="AF169" s="1726">
        <f t="shared" si="109"/>
        <v>0</v>
      </c>
      <c r="AG169" s="901"/>
      <c r="AH169" s="1066" t="s">
        <v>1617</v>
      </c>
      <c r="AI169" s="1069"/>
    </row>
    <row r="170" spans="2:35" ht="15" hidden="1" outlineLevel="1" thickBot="1" x14ac:dyDescent="0.25">
      <c r="B170" s="1446" t="s">
        <v>1618</v>
      </c>
      <c r="C170" s="1731"/>
      <c r="D170" s="1992"/>
      <c r="E170" s="1992"/>
      <c r="F170" s="1993"/>
      <c r="G170" s="682"/>
      <c r="H170" s="1727"/>
      <c r="I170" s="1727"/>
      <c r="J170" s="1727"/>
      <c r="K170" s="1727"/>
      <c r="L170" s="1727"/>
      <c r="M170" s="1727"/>
      <c r="N170" s="1727"/>
      <c r="O170" s="1727"/>
      <c r="P170" s="1727"/>
      <c r="Q170" s="1727"/>
      <c r="R170" s="1727"/>
      <c r="S170" s="1727"/>
      <c r="T170" s="1727"/>
      <c r="U170" s="1727"/>
      <c r="V170" s="1727"/>
      <c r="W170" s="1727"/>
      <c r="X170" s="1727"/>
      <c r="Y170" s="1727"/>
      <c r="Z170" s="1727"/>
      <c r="AA170" s="1727"/>
      <c r="AB170" s="1727"/>
      <c r="AC170" s="1727"/>
      <c r="AD170" s="1727"/>
      <c r="AE170" s="1727"/>
      <c r="AF170" s="1727"/>
      <c r="AG170" s="901"/>
      <c r="AH170" s="1110"/>
      <c r="AI170" s="1110"/>
    </row>
    <row r="171" spans="2:35" hidden="1" outlineLevel="1" x14ac:dyDescent="0.2">
      <c r="B171" s="892">
        <v>20</v>
      </c>
      <c r="C171" s="1585" t="s">
        <v>1610</v>
      </c>
      <c r="D171" s="1584"/>
      <c r="E171" s="1443" t="s">
        <v>16</v>
      </c>
      <c r="F171" s="896">
        <v>3</v>
      </c>
      <c r="G171" s="682"/>
      <c r="H171" s="1710"/>
      <c r="I171" s="1711"/>
      <c r="J171" s="1711"/>
      <c r="K171" s="1711"/>
      <c r="L171" s="1712"/>
      <c r="M171" s="1710"/>
      <c r="N171" s="1711"/>
      <c r="O171" s="1711"/>
      <c r="P171" s="1711"/>
      <c r="Q171" s="1712"/>
      <c r="R171" s="1710"/>
      <c r="S171" s="1711"/>
      <c r="T171" s="1711"/>
      <c r="U171" s="1711"/>
      <c r="V171" s="1712"/>
      <c r="W171" s="1710"/>
      <c r="X171" s="1711"/>
      <c r="Y171" s="1711"/>
      <c r="Z171" s="1711"/>
      <c r="AA171" s="1712"/>
      <c r="AB171" s="1710"/>
      <c r="AC171" s="1711"/>
      <c r="AD171" s="1711"/>
      <c r="AE171" s="1711"/>
      <c r="AF171" s="1712"/>
      <c r="AG171" s="901"/>
      <c r="AH171" s="1097"/>
      <c r="AI171" s="1090"/>
    </row>
    <row r="172" spans="2:35" hidden="1" outlineLevel="1" x14ac:dyDescent="0.2">
      <c r="B172" s="892">
        <v>21</v>
      </c>
      <c r="C172" s="1585" t="s">
        <v>1611</v>
      </c>
      <c r="D172" s="1584"/>
      <c r="E172" s="1443" t="s">
        <v>16</v>
      </c>
      <c r="F172" s="896">
        <v>3</v>
      </c>
      <c r="G172" s="682"/>
      <c r="H172" s="1697"/>
      <c r="I172" s="1713"/>
      <c r="J172" s="1713"/>
      <c r="K172" s="1713"/>
      <c r="L172" s="1714"/>
      <c r="M172" s="1697"/>
      <c r="N172" s="1713"/>
      <c r="O172" s="1713"/>
      <c r="P172" s="1713"/>
      <c r="Q172" s="1714"/>
      <c r="R172" s="1697"/>
      <c r="S172" s="1713"/>
      <c r="T172" s="1713"/>
      <c r="U172" s="1713"/>
      <c r="V172" s="1714"/>
      <c r="W172" s="1697"/>
      <c r="X172" s="1713"/>
      <c r="Y172" s="1713"/>
      <c r="Z172" s="1713"/>
      <c r="AA172" s="1714"/>
      <c r="AB172" s="1697"/>
      <c r="AC172" s="1713"/>
      <c r="AD172" s="1713"/>
      <c r="AE172" s="1713"/>
      <c r="AF172" s="1714"/>
      <c r="AG172" s="901"/>
      <c r="AH172" s="1094"/>
      <c r="AI172" s="1068"/>
    </row>
    <row r="173" spans="2:35" hidden="1" outlineLevel="1" x14ac:dyDescent="0.2">
      <c r="B173" s="892">
        <v>22</v>
      </c>
      <c r="C173" s="1585" t="s">
        <v>1612</v>
      </c>
      <c r="D173" s="1584"/>
      <c r="E173" s="1443" t="s">
        <v>16</v>
      </c>
      <c r="F173" s="896">
        <v>3</v>
      </c>
      <c r="G173" s="682"/>
      <c r="H173" s="1697"/>
      <c r="I173" s="1713"/>
      <c r="J173" s="1713"/>
      <c r="K173" s="1713"/>
      <c r="L173" s="1714"/>
      <c r="M173" s="1697"/>
      <c r="N173" s="1713"/>
      <c r="O173" s="1713"/>
      <c r="P173" s="1713"/>
      <c r="Q173" s="1714"/>
      <c r="R173" s="1697"/>
      <c r="S173" s="1713"/>
      <c r="T173" s="1713"/>
      <c r="U173" s="1713"/>
      <c r="V173" s="1714"/>
      <c r="W173" s="1697"/>
      <c r="X173" s="1713"/>
      <c r="Y173" s="1713"/>
      <c r="Z173" s="1713"/>
      <c r="AA173" s="1714"/>
      <c r="AB173" s="1697"/>
      <c r="AC173" s="1713"/>
      <c r="AD173" s="1713"/>
      <c r="AE173" s="1713"/>
      <c r="AF173" s="1714"/>
      <c r="AG173" s="901"/>
      <c r="AH173" s="1094"/>
      <c r="AI173" s="1068"/>
    </row>
    <row r="174" spans="2:35" ht="15" hidden="1" outlineLevel="1" thickBot="1" x14ac:dyDescent="0.25">
      <c r="B174" s="892">
        <v>23</v>
      </c>
      <c r="C174" s="1585" t="s">
        <v>1613</v>
      </c>
      <c r="D174" s="1584"/>
      <c r="E174" s="1443" t="s">
        <v>16</v>
      </c>
      <c r="F174" s="896">
        <v>3</v>
      </c>
      <c r="G174" s="682"/>
      <c r="H174" s="1724">
        <f>SUM(H171:H173)</f>
        <v>0</v>
      </c>
      <c r="I174" s="1725">
        <f t="shared" ref="I174:L174" si="110">SUM(I171:I173)</f>
        <v>0</v>
      </c>
      <c r="J174" s="1725">
        <f t="shared" si="110"/>
        <v>0</v>
      </c>
      <c r="K174" s="1725">
        <f t="shared" si="110"/>
        <v>0</v>
      </c>
      <c r="L174" s="1726">
        <f t="shared" si="110"/>
        <v>0</v>
      </c>
      <c r="M174" s="1724">
        <f>SUM(M171:M173)</f>
        <v>0</v>
      </c>
      <c r="N174" s="1725">
        <f t="shared" ref="N174:Q174" si="111">SUM(N171:N173)</f>
        <v>0</v>
      </c>
      <c r="O174" s="1725">
        <f t="shared" si="111"/>
        <v>0</v>
      </c>
      <c r="P174" s="1725">
        <f t="shared" si="111"/>
        <v>0</v>
      </c>
      <c r="Q174" s="1726">
        <f t="shared" si="111"/>
        <v>0</v>
      </c>
      <c r="R174" s="1724">
        <f>SUM(R171:R173)</f>
        <v>0</v>
      </c>
      <c r="S174" s="1725">
        <f t="shared" ref="S174:V174" si="112">SUM(S171:S173)</f>
        <v>0</v>
      </c>
      <c r="T174" s="1725">
        <f t="shared" si="112"/>
        <v>0</v>
      </c>
      <c r="U174" s="1725">
        <f t="shared" si="112"/>
        <v>0</v>
      </c>
      <c r="V174" s="1726">
        <f t="shared" si="112"/>
        <v>0</v>
      </c>
      <c r="W174" s="1724">
        <f>SUM(W171:W173)</f>
        <v>0</v>
      </c>
      <c r="X174" s="1725">
        <f t="shared" ref="X174:AA174" si="113">SUM(X171:X173)</f>
        <v>0</v>
      </c>
      <c r="Y174" s="1725">
        <f t="shared" si="113"/>
        <v>0</v>
      </c>
      <c r="Z174" s="1725">
        <f t="shared" si="113"/>
        <v>0</v>
      </c>
      <c r="AA174" s="1726">
        <f t="shared" si="113"/>
        <v>0</v>
      </c>
      <c r="AB174" s="1724">
        <f>SUM(AB171:AB173)</f>
        <v>0</v>
      </c>
      <c r="AC174" s="1725">
        <f t="shared" ref="AC174:AF174" si="114">SUM(AC171:AC173)</f>
        <v>0</v>
      </c>
      <c r="AD174" s="1725">
        <f t="shared" si="114"/>
        <v>0</v>
      </c>
      <c r="AE174" s="1725">
        <f t="shared" si="114"/>
        <v>0</v>
      </c>
      <c r="AF174" s="1726">
        <f t="shared" si="114"/>
        <v>0</v>
      </c>
      <c r="AG174" s="901"/>
      <c r="AH174" s="1066" t="s">
        <v>1619</v>
      </c>
      <c r="AI174" s="1069"/>
    </row>
    <row r="175" spans="2:35" ht="15" hidden="1" outlineLevel="1" thickBot="1" x14ac:dyDescent="0.25">
      <c r="B175" s="1446" t="s">
        <v>1620</v>
      </c>
      <c r="C175" s="1731"/>
      <c r="D175" s="1992"/>
      <c r="E175" s="1992"/>
      <c r="F175" s="1993"/>
      <c r="G175" s="682"/>
      <c r="H175" s="1727"/>
      <c r="I175" s="1727"/>
      <c r="J175" s="1727"/>
      <c r="K175" s="1727"/>
      <c r="L175" s="1727"/>
      <c r="M175" s="1727"/>
      <c r="N175" s="1727"/>
      <c r="O175" s="1727"/>
      <c r="P175" s="1727"/>
      <c r="Q175" s="1727"/>
      <c r="R175" s="1727"/>
      <c r="S175" s="1727"/>
      <c r="T175" s="1727"/>
      <c r="U175" s="1727"/>
      <c r="V175" s="1727"/>
      <c r="W175" s="1727"/>
      <c r="X175" s="1727"/>
      <c r="Y175" s="1727"/>
      <c r="Z175" s="1727"/>
      <c r="AA175" s="1727"/>
      <c r="AB175" s="1727"/>
      <c r="AC175" s="1727"/>
      <c r="AD175" s="1727"/>
      <c r="AE175" s="1727"/>
      <c r="AF175" s="1727"/>
      <c r="AG175" s="901"/>
      <c r="AH175" s="1110"/>
      <c r="AI175" s="1110"/>
    </row>
    <row r="176" spans="2:35" hidden="1" outlineLevel="1" x14ac:dyDescent="0.2">
      <c r="B176" s="892">
        <v>24</v>
      </c>
      <c r="C176" s="1585" t="s">
        <v>1610</v>
      </c>
      <c r="D176" s="1584"/>
      <c r="E176" s="1443" t="s">
        <v>16</v>
      </c>
      <c r="F176" s="896">
        <v>3</v>
      </c>
      <c r="G176" s="682"/>
      <c r="H176" s="1710"/>
      <c r="I176" s="1711"/>
      <c r="J176" s="1711"/>
      <c r="K176" s="1711"/>
      <c r="L176" s="1712"/>
      <c r="M176" s="1710"/>
      <c r="N176" s="1711"/>
      <c r="O176" s="1711"/>
      <c r="P176" s="1711"/>
      <c r="Q176" s="1712"/>
      <c r="R176" s="1710"/>
      <c r="S176" s="1711"/>
      <c r="T176" s="1711"/>
      <c r="U176" s="1711"/>
      <c r="V176" s="1712"/>
      <c r="W176" s="1710"/>
      <c r="X176" s="1711"/>
      <c r="Y176" s="1711"/>
      <c r="Z176" s="1711"/>
      <c r="AA176" s="1712"/>
      <c r="AB176" s="1710"/>
      <c r="AC176" s="1711"/>
      <c r="AD176" s="1711"/>
      <c r="AE176" s="1711"/>
      <c r="AF176" s="1712"/>
      <c r="AG176" s="901"/>
      <c r="AH176" s="1097"/>
      <c r="AI176" s="1090"/>
    </row>
    <row r="177" spans="2:35" hidden="1" outlineLevel="1" x14ac:dyDescent="0.2">
      <c r="B177" s="892">
        <v>25</v>
      </c>
      <c r="C177" s="1585" t="s">
        <v>1611</v>
      </c>
      <c r="D177" s="1584"/>
      <c r="E177" s="1443" t="s">
        <v>16</v>
      </c>
      <c r="F177" s="896">
        <v>3</v>
      </c>
      <c r="G177" s="682"/>
      <c r="H177" s="1697"/>
      <c r="I177" s="1713"/>
      <c r="J177" s="1713"/>
      <c r="K177" s="1713"/>
      <c r="L177" s="1714"/>
      <c r="M177" s="1697"/>
      <c r="N177" s="1713"/>
      <c r="O177" s="1713"/>
      <c r="P177" s="1713"/>
      <c r="Q177" s="1714"/>
      <c r="R177" s="1697"/>
      <c r="S177" s="1713"/>
      <c r="T177" s="1713"/>
      <c r="U177" s="1713"/>
      <c r="V177" s="1714"/>
      <c r="W177" s="1697"/>
      <c r="X177" s="1713"/>
      <c r="Y177" s="1713"/>
      <c r="Z177" s="1713"/>
      <c r="AA177" s="1714"/>
      <c r="AB177" s="1697"/>
      <c r="AC177" s="1713"/>
      <c r="AD177" s="1713"/>
      <c r="AE177" s="1713"/>
      <c r="AF177" s="1714"/>
      <c r="AG177" s="901"/>
      <c r="AH177" s="1094"/>
      <c r="AI177" s="1068"/>
    </row>
    <row r="178" spans="2:35" hidden="1" outlineLevel="1" x14ac:dyDescent="0.2">
      <c r="B178" s="892">
        <v>26</v>
      </c>
      <c r="C178" s="1585" t="s">
        <v>1612</v>
      </c>
      <c r="D178" s="1584"/>
      <c r="E178" s="1443" t="s">
        <v>16</v>
      </c>
      <c r="F178" s="896">
        <v>3</v>
      </c>
      <c r="G178" s="682"/>
      <c r="H178" s="1697"/>
      <c r="I178" s="1713"/>
      <c r="J178" s="1713"/>
      <c r="K178" s="1713"/>
      <c r="L178" s="1714"/>
      <c r="M178" s="1697"/>
      <c r="N178" s="1713"/>
      <c r="O178" s="1713"/>
      <c r="P178" s="1713"/>
      <c r="Q178" s="1714"/>
      <c r="R178" s="1697"/>
      <c r="S178" s="1713"/>
      <c r="T178" s="1713"/>
      <c r="U178" s="1713"/>
      <c r="V178" s="1714"/>
      <c r="W178" s="1697"/>
      <c r="X178" s="1713"/>
      <c r="Y178" s="1713"/>
      <c r="Z178" s="1713"/>
      <c r="AA178" s="1714"/>
      <c r="AB178" s="1697"/>
      <c r="AC178" s="1713"/>
      <c r="AD178" s="1713"/>
      <c r="AE178" s="1713"/>
      <c r="AF178" s="1714"/>
      <c r="AG178" s="901"/>
      <c r="AH178" s="1094"/>
      <c r="AI178" s="1068"/>
    </row>
    <row r="179" spans="2:35" ht="15" hidden="1" outlineLevel="1" thickBot="1" x14ac:dyDescent="0.25">
      <c r="B179" s="897">
        <v>27</v>
      </c>
      <c r="C179" s="1732" t="s">
        <v>1613</v>
      </c>
      <c r="D179" s="1447"/>
      <c r="E179" s="899" t="s">
        <v>16</v>
      </c>
      <c r="F179" s="900">
        <v>3</v>
      </c>
      <c r="G179" s="682"/>
      <c r="H179" s="1724">
        <f>SUM(H176:H178)</f>
        <v>0</v>
      </c>
      <c r="I179" s="1725">
        <f>SUM(I176:I178)</f>
        <v>0</v>
      </c>
      <c r="J179" s="1725">
        <f t="shared" ref="J179:L179" si="115">SUM(J176:J178)</f>
        <v>0</v>
      </c>
      <c r="K179" s="1725">
        <f t="shared" si="115"/>
        <v>0</v>
      </c>
      <c r="L179" s="1726">
        <f t="shared" si="115"/>
        <v>0</v>
      </c>
      <c r="M179" s="1724">
        <f>SUM(M176:M178)</f>
        <v>0</v>
      </c>
      <c r="N179" s="1725">
        <f t="shared" ref="N179:Q179" si="116">SUM(N176:N178)</f>
        <v>0</v>
      </c>
      <c r="O179" s="1725">
        <f t="shared" si="116"/>
        <v>0</v>
      </c>
      <c r="P179" s="1725">
        <f t="shared" si="116"/>
        <v>0</v>
      </c>
      <c r="Q179" s="1726">
        <f t="shared" si="116"/>
        <v>0</v>
      </c>
      <c r="R179" s="1724">
        <f>SUM(R176:R178)</f>
        <v>0</v>
      </c>
      <c r="S179" s="1725">
        <f t="shared" ref="S179:V179" si="117">SUM(S176:S178)</f>
        <v>0</v>
      </c>
      <c r="T179" s="1725">
        <f t="shared" si="117"/>
        <v>0</v>
      </c>
      <c r="U179" s="1725">
        <f t="shared" si="117"/>
        <v>0</v>
      </c>
      <c r="V179" s="1726">
        <f t="shared" si="117"/>
        <v>0</v>
      </c>
      <c r="W179" s="1724">
        <f>SUM(W176:W178)</f>
        <v>0</v>
      </c>
      <c r="X179" s="1725">
        <f t="shared" ref="X179:AA179" si="118">SUM(X176:X178)</f>
        <v>0</v>
      </c>
      <c r="Y179" s="1725">
        <f t="shared" si="118"/>
        <v>0</v>
      </c>
      <c r="Z179" s="1725">
        <f t="shared" si="118"/>
        <v>0</v>
      </c>
      <c r="AA179" s="1726">
        <f t="shared" si="118"/>
        <v>0</v>
      </c>
      <c r="AB179" s="1724">
        <f>SUM(AB176:AB178)</f>
        <v>0</v>
      </c>
      <c r="AC179" s="1725">
        <f t="shared" ref="AC179:AF179" si="119">SUM(AC176:AC178)</f>
        <v>0</v>
      </c>
      <c r="AD179" s="1725">
        <f t="shared" si="119"/>
        <v>0</v>
      </c>
      <c r="AE179" s="1725">
        <f t="shared" si="119"/>
        <v>0</v>
      </c>
      <c r="AF179" s="1726">
        <f t="shared" si="119"/>
        <v>0</v>
      </c>
      <c r="AG179" s="901"/>
      <c r="AH179" s="1066" t="s">
        <v>1621</v>
      </c>
      <c r="AI179" s="1069"/>
    </row>
    <row r="180" spans="2:35" collapsed="1" x14ac:dyDescent="0.2">
      <c r="B180" s="901"/>
      <c r="C180" s="901"/>
      <c r="D180" s="901"/>
      <c r="E180" s="901"/>
      <c r="F180" s="901"/>
      <c r="G180" s="901"/>
      <c r="H180" s="1719"/>
      <c r="I180" s="1719"/>
      <c r="J180" s="1719"/>
      <c r="K180" s="1719"/>
      <c r="L180" s="1719"/>
      <c r="M180" s="1719"/>
      <c r="N180" s="1719"/>
      <c r="O180" s="1719"/>
      <c r="P180" s="1719"/>
      <c r="Q180" s="1719"/>
      <c r="R180" s="1719"/>
      <c r="S180" s="1719"/>
      <c r="T180" s="1719"/>
      <c r="U180" s="1719"/>
      <c r="V180" s="1719"/>
      <c r="W180" s="1719"/>
      <c r="X180" s="1719"/>
      <c r="Y180" s="1719"/>
      <c r="Z180" s="1719"/>
      <c r="AA180" s="1719"/>
      <c r="AB180" s="1719"/>
      <c r="AC180" s="1719"/>
      <c r="AD180" s="1719"/>
      <c r="AE180" s="1719"/>
      <c r="AF180" s="1719"/>
      <c r="AG180" s="901"/>
      <c r="AH180" s="901"/>
    </row>
    <row r="181" spans="2:35" ht="15" hidden="1" outlineLevel="1" thickBot="1" x14ac:dyDescent="0.25">
      <c r="B181" s="890" t="s">
        <v>18</v>
      </c>
      <c r="C181" s="891" t="s">
        <v>1599</v>
      </c>
      <c r="D181" s="901"/>
      <c r="E181" s="901"/>
      <c r="F181" s="901"/>
      <c r="G181" s="901"/>
      <c r="H181" s="1719"/>
      <c r="I181" s="1719"/>
      <c r="J181" s="1719"/>
      <c r="K181" s="1719"/>
      <c r="L181" s="1719"/>
      <c r="M181" s="1719"/>
      <c r="N181" s="1719"/>
      <c r="O181" s="1719"/>
      <c r="P181" s="1719"/>
      <c r="Q181" s="1719"/>
      <c r="R181" s="1719"/>
      <c r="S181" s="1719"/>
      <c r="T181" s="1719"/>
      <c r="U181" s="1719"/>
      <c r="V181" s="1719"/>
      <c r="W181" s="1719"/>
      <c r="X181" s="1719"/>
      <c r="Y181" s="1719"/>
      <c r="Z181" s="1719"/>
      <c r="AA181" s="1719"/>
      <c r="AB181" s="1719"/>
      <c r="AC181" s="1719"/>
      <c r="AD181" s="1719"/>
      <c r="AE181" s="1719"/>
      <c r="AF181" s="1719"/>
      <c r="AG181" s="901"/>
      <c r="AH181" s="901"/>
    </row>
    <row r="182" spans="2:35" ht="15" hidden="1" outlineLevel="1" thickBot="1" x14ac:dyDescent="0.25">
      <c r="B182" s="1439">
        <v>1</v>
      </c>
      <c r="C182" s="1545" t="s">
        <v>1561</v>
      </c>
      <c r="D182" s="1440"/>
      <c r="E182" s="1440" t="s">
        <v>259</v>
      </c>
      <c r="F182" s="1441" t="s">
        <v>501</v>
      </c>
      <c r="G182" s="1543"/>
      <c r="H182" s="1719"/>
      <c r="I182" s="1719"/>
      <c r="J182" s="1719"/>
      <c r="K182" s="1719"/>
      <c r="L182" s="1719"/>
      <c r="M182" s="1719"/>
      <c r="N182" s="1719"/>
      <c r="O182" s="1719"/>
      <c r="P182" s="1719"/>
      <c r="Q182" s="1719"/>
      <c r="R182" s="1719"/>
      <c r="S182" s="1719"/>
      <c r="T182" s="1719"/>
      <c r="U182" s="1719"/>
      <c r="V182" s="1719"/>
      <c r="W182" s="1719"/>
      <c r="X182" s="1719"/>
      <c r="Y182" s="1719"/>
      <c r="Z182" s="1719"/>
      <c r="AA182" s="1719"/>
      <c r="AB182" s="1719"/>
      <c r="AC182" s="1719"/>
      <c r="AD182" s="1719"/>
      <c r="AE182" s="1719"/>
      <c r="AF182" s="1719"/>
      <c r="AG182" s="901"/>
      <c r="AH182" s="901"/>
    </row>
    <row r="183" spans="2:35" hidden="1" outlineLevel="1" x14ac:dyDescent="0.2">
      <c r="B183" s="1445">
        <v>2</v>
      </c>
      <c r="C183" s="1735" t="s">
        <v>1600</v>
      </c>
      <c r="D183" s="1443"/>
      <c r="E183" s="1443" t="s">
        <v>185</v>
      </c>
      <c r="F183" s="1444">
        <v>2</v>
      </c>
      <c r="G183" s="625"/>
      <c r="H183" s="1710"/>
      <c r="I183" s="1711"/>
      <c r="J183" s="1711"/>
      <c r="K183" s="1711"/>
      <c r="L183" s="1712"/>
      <c r="M183" s="1710"/>
      <c r="N183" s="1711"/>
      <c r="O183" s="1711"/>
      <c r="P183" s="1711"/>
      <c r="Q183" s="1712"/>
      <c r="R183" s="1710"/>
      <c r="S183" s="1711"/>
      <c r="T183" s="1711"/>
      <c r="U183" s="1711"/>
      <c r="V183" s="1712"/>
      <c r="W183" s="1710"/>
      <c r="X183" s="1711"/>
      <c r="Y183" s="1711"/>
      <c r="Z183" s="1711"/>
      <c r="AA183" s="1712"/>
      <c r="AB183" s="1710"/>
      <c r="AC183" s="1711"/>
      <c r="AD183" s="1711"/>
      <c r="AE183" s="1711"/>
      <c r="AF183" s="1712"/>
      <c r="AG183" s="901"/>
      <c r="AH183" s="1091"/>
      <c r="AI183" s="1092"/>
    </row>
    <row r="184" spans="2:35" hidden="1" outlineLevel="1" x14ac:dyDescent="0.2">
      <c r="B184" s="1445">
        <v>3</v>
      </c>
      <c r="C184" s="1735" t="s">
        <v>1601</v>
      </c>
      <c r="D184" s="413"/>
      <c r="E184" s="413" t="s">
        <v>185</v>
      </c>
      <c r="F184" s="414">
        <v>2</v>
      </c>
      <c r="G184" s="625"/>
      <c r="H184" s="1697"/>
      <c r="I184" s="1713"/>
      <c r="J184" s="1713"/>
      <c r="K184" s="1713"/>
      <c r="L184" s="1714"/>
      <c r="M184" s="1697"/>
      <c r="N184" s="1713"/>
      <c r="O184" s="1713"/>
      <c r="P184" s="1713"/>
      <c r="Q184" s="1714"/>
      <c r="R184" s="1697"/>
      <c r="S184" s="1713"/>
      <c r="T184" s="1713"/>
      <c r="U184" s="1713"/>
      <c r="V184" s="1714"/>
      <c r="W184" s="1697"/>
      <c r="X184" s="1713"/>
      <c r="Y184" s="1713"/>
      <c r="Z184" s="1713"/>
      <c r="AA184" s="1714"/>
      <c r="AB184" s="1697"/>
      <c r="AC184" s="1713"/>
      <c r="AD184" s="1713"/>
      <c r="AE184" s="1713"/>
      <c r="AF184" s="1714"/>
      <c r="AG184" s="901"/>
      <c r="AH184" s="1094"/>
      <c r="AI184" s="1068"/>
    </row>
    <row r="185" spans="2:35" hidden="1" outlineLevel="1" x14ac:dyDescent="0.2">
      <c r="B185" s="1445">
        <v>4</v>
      </c>
      <c r="C185" s="1735" t="s">
        <v>1602</v>
      </c>
      <c r="D185" s="1443"/>
      <c r="E185" s="1443" t="s">
        <v>16</v>
      </c>
      <c r="F185" s="1444">
        <v>3</v>
      </c>
      <c r="G185" s="901"/>
      <c r="H185" s="1697"/>
      <c r="I185" s="1713"/>
      <c r="J185" s="1713"/>
      <c r="K185" s="1713"/>
      <c r="L185" s="1714"/>
      <c r="M185" s="1697"/>
      <c r="N185" s="1713"/>
      <c r="O185" s="1713"/>
      <c r="P185" s="1713"/>
      <c r="Q185" s="1714"/>
      <c r="R185" s="1697"/>
      <c r="S185" s="1713"/>
      <c r="T185" s="1713"/>
      <c r="U185" s="1713"/>
      <c r="V185" s="1714"/>
      <c r="W185" s="1697"/>
      <c r="X185" s="1713"/>
      <c r="Y185" s="1713"/>
      <c r="Z185" s="1713"/>
      <c r="AA185" s="1714"/>
      <c r="AB185" s="1697"/>
      <c r="AC185" s="1713"/>
      <c r="AD185" s="1713"/>
      <c r="AE185" s="1713"/>
      <c r="AF185" s="1714"/>
      <c r="AG185" s="901"/>
      <c r="AH185" s="1094"/>
      <c r="AI185" s="1068"/>
    </row>
    <row r="186" spans="2:35" hidden="1" outlineLevel="1" x14ac:dyDescent="0.2">
      <c r="B186" s="1445">
        <v>5</v>
      </c>
      <c r="C186" s="1735" t="s">
        <v>1603</v>
      </c>
      <c r="D186" s="413"/>
      <c r="E186" s="413" t="s">
        <v>16</v>
      </c>
      <c r="F186" s="414">
        <v>3</v>
      </c>
      <c r="G186" s="901"/>
      <c r="H186" s="1697"/>
      <c r="I186" s="1713"/>
      <c r="J186" s="1713"/>
      <c r="K186" s="1713"/>
      <c r="L186" s="1714"/>
      <c r="M186" s="1697"/>
      <c r="N186" s="1713"/>
      <c r="O186" s="1713"/>
      <c r="P186" s="1713"/>
      <c r="Q186" s="1714"/>
      <c r="R186" s="1697"/>
      <c r="S186" s="1713"/>
      <c r="T186" s="1713"/>
      <c r="U186" s="1713"/>
      <c r="V186" s="1714"/>
      <c r="W186" s="1697"/>
      <c r="X186" s="1713"/>
      <c r="Y186" s="1713"/>
      <c r="Z186" s="1713"/>
      <c r="AA186" s="1714"/>
      <c r="AB186" s="1697"/>
      <c r="AC186" s="1713"/>
      <c r="AD186" s="1713"/>
      <c r="AE186" s="1713"/>
      <c r="AF186" s="1714"/>
      <c r="AG186" s="901"/>
      <c r="AH186" s="1094"/>
      <c r="AI186" s="1068"/>
    </row>
    <row r="187" spans="2:35" hidden="1" outlineLevel="1" x14ac:dyDescent="0.2">
      <c r="B187" s="1445">
        <v>6</v>
      </c>
      <c r="C187" s="1735" t="s">
        <v>1604</v>
      </c>
      <c r="D187" s="1443"/>
      <c r="E187" s="1443" t="s">
        <v>1605</v>
      </c>
      <c r="F187" s="1444">
        <v>3</v>
      </c>
      <c r="G187" s="901"/>
      <c r="H187" s="1697"/>
      <c r="I187" s="1713"/>
      <c r="J187" s="1713"/>
      <c r="K187" s="1713"/>
      <c r="L187" s="1714"/>
      <c r="M187" s="1697"/>
      <c r="N187" s="1713"/>
      <c r="O187" s="1713"/>
      <c r="P187" s="1713"/>
      <c r="Q187" s="1714"/>
      <c r="R187" s="1697"/>
      <c r="S187" s="1713"/>
      <c r="T187" s="1713"/>
      <c r="U187" s="1713"/>
      <c r="V187" s="1714"/>
      <c r="W187" s="1697"/>
      <c r="X187" s="1713"/>
      <c r="Y187" s="1713"/>
      <c r="Z187" s="1713"/>
      <c r="AA187" s="1714"/>
      <c r="AB187" s="1697"/>
      <c r="AC187" s="1713"/>
      <c r="AD187" s="1713"/>
      <c r="AE187" s="1713"/>
      <c r="AF187" s="1714"/>
      <c r="AG187" s="901"/>
      <c r="AH187" s="1094"/>
      <c r="AI187" s="1068"/>
    </row>
    <row r="188" spans="2:35" ht="15" hidden="1" outlineLevel="1" thickBot="1" x14ac:dyDescent="0.25">
      <c r="B188" s="897">
        <v>7</v>
      </c>
      <c r="C188" s="1728" t="s">
        <v>1606</v>
      </c>
      <c r="D188" s="1447"/>
      <c r="E188" s="899" t="s">
        <v>1605</v>
      </c>
      <c r="F188" s="900">
        <v>3</v>
      </c>
      <c r="G188" s="901"/>
      <c r="H188" s="1715"/>
      <c r="I188" s="1716"/>
      <c r="J188" s="1716"/>
      <c r="K188" s="1716"/>
      <c r="L188" s="1717"/>
      <c r="M188" s="1715"/>
      <c r="N188" s="1716"/>
      <c r="O188" s="1716"/>
      <c r="P188" s="1716"/>
      <c r="Q188" s="1717"/>
      <c r="R188" s="1715"/>
      <c r="S188" s="1716"/>
      <c r="T188" s="1716"/>
      <c r="U188" s="1716"/>
      <c r="V188" s="1717"/>
      <c r="W188" s="1715"/>
      <c r="X188" s="1716"/>
      <c r="Y188" s="1716"/>
      <c r="Z188" s="1716"/>
      <c r="AA188" s="1717"/>
      <c r="AB188" s="1715"/>
      <c r="AC188" s="1716"/>
      <c r="AD188" s="1716"/>
      <c r="AE188" s="1716"/>
      <c r="AF188" s="1717"/>
      <c r="AG188" s="901"/>
      <c r="AH188" s="1066"/>
      <c r="AI188" s="1069"/>
    </row>
    <row r="189" spans="2:35" ht="15" hidden="1" outlineLevel="1" thickBot="1" x14ac:dyDescent="0.25">
      <c r="B189" s="1"/>
      <c r="C189" s="1"/>
      <c r="D189" s="1"/>
      <c r="E189" s="1"/>
      <c r="F189" s="1"/>
      <c r="G189" s="1"/>
      <c r="H189" s="1718"/>
      <c r="I189" s="1718"/>
      <c r="J189" s="1718"/>
      <c r="K189" s="1718"/>
      <c r="L189" s="1718"/>
      <c r="M189" s="1718"/>
      <c r="N189" s="1718"/>
      <c r="O189" s="1718"/>
      <c r="P189" s="1718"/>
      <c r="Q189" s="1718"/>
      <c r="R189" s="1718"/>
      <c r="S189" s="1718"/>
      <c r="T189" s="1718"/>
      <c r="U189" s="1718"/>
      <c r="V189" s="1718"/>
      <c r="W189" s="1718"/>
      <c r="X189" s="1718"/>
      <c r="Y189" s="1718"/>
      <c r="Z189" s="1718"/>
      <c r="AA189" s="1718"/>
      <c r="AB189" s="1718"/>
      <c r="AC189" s="1718"/>
      <c r="AD189" s="1718"/>
      <c r="AE189" s="1718"/>
      <c r="AF189" s="1718"/>
      <c r="AG189" s="1"/>
      <c r="AH189" s="1"/>
      <c r="AI189" s="1"/>
    </row>
    <row r="190" spans="2:35" ht="15" hidden="1" outlineLevel="1" thickBot="1" x14ac:dyDescent="0.25">
      <c r="B190" s="890" t="s">
        <v>1668</v>
      </c>
      <c r="C190" s="891" t="s">
        <v>1679</v>
      </c>
      <c r="D190" s="901"/>
      <c r="E190" s="901"/>
      <c r="F190" s="901"/>
      <c r="G190" s="901"/>
      <c r="H190" s="1719"/>
      <c r="I190" s="1719"/>
      <c r="J190" s="1719"/>
      <c r="K190" s="1719"/>
      <c r="L190" s="1719"/>
      <c r="M190" s="1719"/>
      <c r="N190" s="1719"/>
      <c r="O190" s="1719"/>
      <c r="P190" s="1719"/>
      <c r="Q190" s="1719"/>
      <c r="R190" s="1719"/>
      <c r="S190" s="1719"/>
      <c r="T190" s="1719"/>
      <c r="U190" s="1719"/>
      <c r="V190" s="1719"/>
      <c r="W190" s="1719"/>
      <c r="X190" s="1719"/>
      <c r="Y190" s="1719"/>
      <c r="Z190" s="1719"/>
      <c r="AA190" s="1719"/>
      <c r="AB190" s="1719"/>
      <c r="AC190" s="1719"/>
      <c r="AD190" s="1719"/>
      <c r="AE190" s="1719"/>
      <c r="AF190" s="1719"/>
      <c r="AG190" s="901"/>
      <c r="AH190" s="901"/>
    </row>
    <row r="191" spans="2:35" hidden="1" outlineLevel="1" x14ac:dyDescent="0.2">
      <c r="B191" s="1439">
        <v>8</v>
      </c>
      <c r="C191" s="1545" t="s">
        <v>1607</v>
      </c>
      <c r="D191" s="1733"/>
      <c r="E191" s="1440" t="s">
        <v>259</v>
      </c>
      <c r="F191" s="1441" t="s">
        <v>501</v>
      </c>
      <c r="G191" s="526"/>
      <c r="H191" s="1719"/>
      <c r="I191" s="1719"/>
      <c r="J191" s="1719"/>
      <c r="K191" s="1719"/>
      <c r="L191" s="1719"/>
      <c r="M191" s="1719"/>
      <c r="N191" s="1719"/>
      <c r="O191" s="1719"/>
      <c r="P191" s="1719"/>
      <c r="Q191" s="1719"/>
      <c r="R191" s="1719"/>
      <c r="S191" s="1719"/>
      <c r="T191" s="1719"/>
      <c r="U191" s="1719"/>
      <c r="V191" s="1719"/>
      <c r="W191" s="1719"/>
      <c r="X191" s="1719"/>
      <c r="Y191" s="1719"/>
      <c r="Z191" s="1719"/>
      <c r="AA191" s="1719"/>
      <c r="AB191" s="1719"/>
      <c r="AC191" s="1719"/>
      <c r="AD191" s="1719"/>
      <c r="AE191" s="1719"/>
      <c r="AF191" s="1719"/>
      <c r="AG191" s="901"/>
      <c r="AH191" s="901"/>
    </row>
    <row r="192" spans="2:35" ht="15" hidden="1" outlineLevel="1" thickBot="1" x14ac:dyDescent="0.25">
      <c r="B192" s="1445">
        <v>9</v>
      </c>
      <c r="C192" s="1737" t="s">
        <v>1608</v>
      </c>
      <c r="D192" s="1734"/>
      <c r="E192" s="1443" t="s">
        <v>259</v>
      </c>
      <c r="F192" s="1444" t="s">
        <v>501</v>
      </c>
      <c r="G192" s="1720"/>
      <c r="H192" s="1719"/>
      <c r="I192" s="1719"/>
      <c r="J192" s="1719"/>
      <c r="K192" s="1719"/>
      <c r="L192" s="1719"/>
      <c r="M192" s="1719"/>
      <c r="N192" s="1719"/>
      <c r="O192" s="1719"/>
      <c r="P192" s="1719"/>
      <c r="Q192" s="1719"/>
      <c r="R192" s="1719"/>
      <c r="S192" s="1719"/>
      <c r="T192" s="1719"/>
      <c r="U192" s="1719"/>
      <c r="V192" s="1719"/>
      <c r="W192" s="1719"/>
      <c r="X192" s="1719"/>
      <c r="Y192" s="1719"/>
      <c r="Z192" s="1719"/>
      <c r="AA192" s="1719"/>
      <c r="AB192" s="1719"/>
      <c r="AC192" s="1719"/>
      <c r="AD192" s="1719"/>
      <c r="AE192" s="1719"/>
      <c r="AF192" s="1719"/>
      <c r="AG192" s="901"/>
      <c r="AH192" s="901"/>
    </row>
    <row r="193" spans="2:35" hidden="1" outlineLevel="1" x14ac:dyDescent="0.2">
      <c r="B193" s="1442">
        <v>10</v>
      </c>
      <c r="C193" s="1738" t="s">
        <v>1600</v>
      </c>
      <c r="D193" s="1584"/>
      <c r="E193" s="895" t="s">
        <v>185</v>
      </c>
      <c r="F193" s="896">
        <v>2</v>
      </c>
      <c r="G193" s="625"/>
      <c r="H193" s="1710"/>
      <c r="I193" s="1711"/>
      <c r="J193" s="1711"/>
      <c r="K193" s="1711"/>
      <c r="L193" s="1712"/>
      <c r="M193" s="1721"/>
      <c r="N193" s="1711"/>
      <c r="O193" s="1711"/>
      <c r="P193" s="1711"/>
      <c r="Q193" s="1711"/>
      <c r="R193" s="1710"/>
      <c r="S193" s="1711"/>
      <c r="T193" s="1711"/>
      <c r="U193" s="1711"/>
      <c r="V193" s="1711"/>
      <c r="W193" s="1710"/>
      <c r="X193" s="1711"/>
      <c r="Y193" s="1711"/>
      <c r="Z193" s="1711"/>
      <c r="AA193" s="1711"/>
      <c r="AB193" s="1710"/>
      <c r="AC193" s="1711"/>
      <c r="AD193" s="1711"/>
      <c r="AE193" s="1711"/>
      <c r="AF193" s="1712"/>
      <c r="AG193" s="901"/>
      <c r="AH193" s="1091"/>
      <c r="AI193" s="1092"/>
    </row>
    <row r="194" spans="2:35" ht="15" hidden="1" outlineLevel="1" thickBot="1" x14ac:dyDescent="0.25">
      <c r="B194" s="1445">
        <v>11</v>
      </c>
      <c r="C194" s="1738" t="s">
        <v>1601</v>
      </c>
      <c r="D194" s="1583"/>
      <c r="E194" s="413" t="s">
        <v>185</v>
      </c>
      <c r="F194" s="414">
        <v>2</v>
      </c>
      <c r="G194" s="625"/>
      <c r="H194" s="1715"/>
      <c r="I194" s="1716"/>
      <c r="J194" s="1716"/>
      <c r="K194" s="1716"/>
      <c r="L194" s="1717"/>
      <c r="M194" s="1722"/>
      <c r="N194" s="1716"/>
      <c r="O194" s="1716"/>
      <c r="P194" s="1716"/>
      <c r="Q194" s="1716"/>
      <c r="R194" s="1715"/>
      <c r="S194" s="1716"/>
      <c r="T194" s="1716"/>
      <c r="U194" s="1716"/>
      <c r="V194" s="1716"/>
      <c r="W194" s="1715"/>
      <c r="X194" s="1716"/>
      <c r="Y194" s="1716"/>
      <c r="Z194" s="1716"/>
      <c r="AA194" s="1716"/>
      <c r="AB194" s="1715"/>
      <c r="AC194" s="1716"/>
      <c r="AD194" s="1716"/>
      <c r="AE194" s="1716"/>
      <c r="AF194" s="1717"/>
      <c r="AG194" s="901"/>
      <c r="AH194" s="1066"/>
      <c r="AI194" s="1069"/>
    </row>
    <row r="195" spans="2:35" ht="15" hidden="1" outlineLevel="1" thickBot="1" x14ac:dyDescent="0.25">
      <c r="B195" s="1446" t="s">
        <v>1609</v>
      </c>
      <c r="C195" s="529"/>
      <c r="D195" s="1992"/>
      <c r="E195" s="1992"/>
      <c r="F195" s="1993"/>
      <c r="G195" s="625"/>
      <c r="H195" s="1723"/>
      <c r="I195" s="1723"/>
      <c r="J195" s="1723"/>
      <c r="K195" s="1723"/>
      <c r="L195" s="1723"/>
      <c r="M195" s="1723"/>
      <c r="N195" s="1723"/>
      <c r="O195" s="1723"/>
      <c r="P195" s="1723"/>
      <c r="Q195" s="1723"/>
      <c r="R195" s="1723"/>
      <c r="S195" s="1723"/>
      <c r="T195" s="1723"/>
      <c r="U195" s="1723"/>
      <c r="V195" s="1723"/>
      <c r="W195" s="1723"/>
      <c r="X195" s="1723"/>
      <c r="Y195" s="1723"/>
      <c r="Z195" s="1723"/>
      <c r="AA195" s="1723"/>
      <c r="AB195" s="1723"/>
      <c r="AC195" s="1723"/>
      <c r="AD195" s="1723"/>
      <c r="AE195" s="1723"/>
      <c r="AF195" s="1723"/>
      <c r="AG195" s="901"/>
      <c r="AH195" s="901"/>
    </row>
    <row r="196" spans="2:35" hidden="1" outlineLevel="1" x14ac:dyDescent="0.2">
      <c r="B196" s="892">
        <v>12</v>
      </c>
      <c r="C196" s="1585" t="s">
        <v>1610</v>
      </c>
      <c r="D196" s="1584"/>
      <c r="E196" s="1443" t="s">
        <v>16</v>
      </c>
      <c r="F196" s="896">
        <v>3</v>
      </c>
      <c r="G196" s="625"/>
      <c r="H196" s="1697"/>
      <c r="I196" s="1713"/>
      <c r="J196" s="1713"/>
      <c r="K196" s="1713"/>
      <c r="L196" s="1714"/>
      <c r="M196" s="1697"/>
      <c r="N196" s="1713"/>
      <c r="O196" s="1713"/>
      <c r="P196" s="1713"/>
      <c r="Q196" s="1714"/>
      <c r="R196" s="1710"/>
      <c r="S196" s="1711"/>
      <c r="T196" s="1711"/>
      <c r="U196" s="1711"/>
      <c r="V196" s="1712"/>
      <c r="W196" s="1710"/>
      <c r="X196" s="1711"/>
      <c r="Y196" s="1711"/>
      <c r="Z196" s="1711"/>
      <c r="AA196" s="1712"/>
      <c r="AB196" s="1710"/>
      <c r="AC196" s="1711"/>
      <c r="AD196" s="1711"/>
      <c r="AE196" s="1711"/>
      <c r="AF196" s="1712"/>
      <c r="AG196" s="901"/>
      <c r="AH196" s="1091"/>
      <c r="AI196" s="1092"/>
    </row>
    <row r="197" spans="2:35" hidden="1" outlineLevel="1" x14ac:dyDescent="0.2">
      <c r="B197" s="892">
        <v>13</v>
      </c>
      <c r="C197" s="1585" t="s">
        <v>1611</v>
      </c>
      <c r="D197" s="1584"/>
      <c r="E197" s="1443" t="s">
        <v>16</v>
      </c>
      <c r="F197" s="896">
        <v>3</v>
      </c>
      <c r="G197" s="625"/>
      <c r="H197" s="1697"/>
      <c r="I197" s="1713"/>
      <c r="J197" s="1713"/>
      <c r="K197" s="1713"/>
      <c r="L197" s="1714"/>
      <c r="M197" s="1697"/>
      <c r="N197" s="1713"/>
      <c r="O197" s="1713"/>
      <c r="P197" s="1713"/>
      <c r="Q197" s="1714"/>
      <c r="R197" s="1697"/>
      <c r="S197" s="1713"/>
      <c r="T197" s="1713"/>
      <c r="U197" s="1713"/>
      <c r="V197" s="1714"/>
      <c r="W197" s="1697"/>
      <c r="X197" s="1713"/>
      <c r="Y197" s="1713"/>
      <c r="Z197" s="1713"/>
      <c r="AA197" s="1714"/>
      <c r="AB197" s="1697"/>
      <c r="AC197" s="1713"/>
      <c r="AD197" s="1713"/>
      <c r="AE197" s="1713"/>
      <c r="AF197" s="1714"/>
      <c r="AG197" s="901"/>
      <c r="AH197" s="1094"/>
      <c r="AI197" s="1068"/>
    </row>
    <row r="198" spans="2:35" hidden="1" outlineLevel="1" x14ac:dyDescent="0.2">
      <c r="B198" s="892">
        <v>14</v>
      </c>
      <c r="C198" s="1585" t="s">
        <v>1612</v>
      </c>
      <c r="D198" s="1584"/>
      <c r="E198" s="1443" t="s">
        <v>16</v>
      </c>
      <c r="F198" s="896">
        <v>3</v>
      </c>
      <c r="G198" s="682"/>
      <c r="H198" s="1697"/>
      <c r="I198" s="1713"/>
      <c r="J198" s="1713"/>
      <c r="K198" s="1713"/>
      <c r="L198" s="1714"/>
      <c r="M198" s="1697"/>
      <c r="N198" s="1713"/>
      <c r="O198" s="1713"/>
      <c r="P198" s="1713"/>
      <c r="Q198" s="1714"/>
      <c r="R198" s="1697"/>
      <c r="S198" s="1713"/>
      <c r="T198" s="1713"/>
      <c r="U198" s="1713"/>
      <c r="V198" s="1714"/>
      <c r="W198" s="1697"/>
      <c r="X198" s="1713"/>
      <c r="Y198" s="1713"/>
      <c r="Z198" s="1713"/>
      <c r="AA198" s="1714"/>
      <c r="AB198" s="1697"/>
      <c r="AC198" s="1713"/>
      <c r="AD198" s="1713"/>
      <c r="AE198" s="1713"/>
      <c r="AF198" s="1714"/>
      <c r="AG198" s="901"/>
      <c r="AH198" s="1094"/>
      <c r="AI198" s="1068"/>
    </row>
    <row r="199" spans="2:35" ht="15" hidden="1" outlineLevel="1" thickBot="1" x14ac:dyDescent="0.25">
      <c r="B199" s="892">
        <v>15</v>
      </c>
      <c r="C199" s="1585" t="s">
        <v>1613</v>
      </c>
      <c r="D199" s="1584"/>
      <c r="E199" s="1443" t="s">
        <v>16</v>
      </c>
      <c r="F199" s="896">
        <v>3</v>
      </c>
      <c r="G199" s="682"/>
      <c r="H199" s="1724">
        <f>SUM(H196:H198)</f>
        <v>0</v>
      </c>
      <c r="I199" s="1725">
        <f t="shared" ref="I199:L199" si="120">SUM(I196:I198)</f>
        <v>0</v>
      </c>
      <c r="J199" s="1725">
        <f t="shared" si="120"/>
        <v>0</v>
      </c>
      <c r="K199" s="1725">
        <f t="shared" si="120"/>
        <v>0</v>
      </c>
      <c r="L199" s="1726">
        <f t="shared" si="120"/>
        <v>0</v>
      </c>
      <c r="M199" s="1724">
        <f>SUM(M196:M198)</f>
        <v>0</v>
      </c>
      <c r="N199" s="1725">
        <f t="shared" ref="N199:Q199" si="121">SUM(N196:N198)</f>
        <v>0</v>
      </c>
      <c r="O199" s="1725">
        <f t="shared" si="121"/>
        <v>0</v>
      </c>
      <c r="P199" s="1725">
        <f t="shared" si="121"/>
        <v>0</v>
      </c>
      <c r="Q199" s="1726">
        <f t="shared" si="121"/>
        <v>0</v>
      </c>
      <c r="R199" s="1724">
        <f>SUM(R196:R198)</f>
        <v>0</v>
      </c>
      <c r="S199" s="1725">
        <f t="shared" ref="S199:V199" si="122">SUM(S196:S198)</f>
        <v>0</v>
      </c>
      <c r="T199" s="1725">
        <f t="shared" si="122"/>
        <v>0</v>
      </c>
      <c r="U199" s="1725">
        <f t="shared" si="122"/>
        <v>0</v>
      </c>
      <c r="V199" s="1726">
        <f t="shared" si="122"/>
        <v>0</v>
      </c>
      <c r="W199" s="1724">
        <f>SUM(W196:W198)</f>
        <v>0</v>
      </c>
      <c r="X199" s="1725">
        <f t="shared" ref="X199:AA199" si="123">SUM(X196:X198)</f>
        <v>0</v>
      </c>
      <c r="Y199" s="1725">
        <f t="shared" si="123"/>
        <v>0</v>
      </c>
      <c r="Z199" s="1725">
        <f t="shared" si="123"/>
        <v>0</v>
      </c>
      <c r="AA199" s="1726">
        <f t="shared" si="123"/>
        <v>0</v>
      </c>
      <c r="AB199" s="1724">
        <f>SUM(AB196:AB198)</f>
        <v>0</v>
      </c>
      <c r="AC199" s="1725">
        <f t="shared" ref="AC199:AF199" si="124">SUM(AC196:AC198)</f>
        <v>0</v>
      </c>
      <c r="AD199" s="1725">
        <f t="shared" si="124"/>
        <v>0</v>
      </c>
      <c r="AE199" s="1725">
        <f t="shared" si="124"/>
        <v>0</v>
      </c>
      <c r="AF199" s="1726">
        <f t="shared" si="124"/>
        <v>0</v>
      </c>
      <c r="AG199" s="901"/>
      <c r="AH199" s="1066" t="s">
        <v>1614</v>
      </c>
      <c r="AI199" s="1069"/>
    </row>
    <row r="200" spans="2:35" ht="15" hidden="1" outlineLevel="1" thickBot="1" x14ac:dyDescent="0.25">
      <c r="B200" s="1446" t="s">
        <v>1615</v>
      </c>
      <c r="C200" s="1731"/>
      <c r="D200" s="1992"/>
      <c r="E200" s="1992"/>
      <c r="F200" s="1993"/>
      <c r="G200" s="682"/>
      <c r="H200" s="1727"/>
      <c r="I200" s="1727"/>
      <c r="J200" s="1727"/>
      <c r="K200" s="1727"/>
      <c r="L200" s="1727"/>
      <c r="M200" s="1727"/>
      <c r="N200" s="1727"/>
      <c r="O200" s="1727"/>
      <c r="P200" s="1727"/>
      <c r="Q200" s="1727"/>
      <c r="R200" s="1727"/>
      <c r="S200" s="1727"/>
      <c r="T200" s="1727"/>
      <c r="U200" s="1727"/>
      <c r="V200" s="1727"/>
      <c r="W200" s="1727"/>
      <c r="X200" s="1727"/>
      <c r="Y200" s="1727"/>
      <c r="Z200" s="1727"/>
      <c r="AA200" s="1727"/>
      <c r="AB200" s="1727"/>
      <c r="AC200" s="1727"/>
      <c r="AD200" s="1727"/>
      <c r="AE200" s="1727"/>
      <c r="AF200" s="1727"/>
      <c r="AG200" s="901"/>
      <c r="AH200" s="1110"/>
      <c r="AI200" s="1110"/>
    </row>
    <row r="201" spans="2:35" hidden="1" outlineLevel="1" x14ac:dyDescent="0.2">
      <c r="B201" s="892">
        <v>16</v>
      </c>
      <c r="C201" s="1585" t="s">
        <v>1610</v>
      </c>
      <c r="D201" s="1584"/>
      <c r="E201" s="1443" t="s">
        <v>16</v>
      </c>
      <c r="F201" s="896">
        <v>3</v>
      </c>
      <c r="G201" s="682"/>
      <c r="H201" s="1710"/>
      <c r="I201" s="1711"/>
      <c r="J201" s="1711"/>
      <c r="K201" s="1711"/>
      <c r="L201" s="1712"/>
      <c r="M201" s="1710"/>
      <c r="N201" s="1711"/>
      <c r="O201" s="1711"/>
      <c r="P201" s="1711"/>
      <c r="Q201" s="1712"/>
      <c r="R201" s="1710"/>
      <c r="S201" s="1711"/>
      <c r="T201" s="1711"/>
      <c r="U201" s="1711"/>
      <c r="V201" s="1712"/>
      <c r="W201" s="1710"/>
      <c r="X201" s="1711"/>
      <c r="Y201" s="1711"/>
      <c r="Z201" s="1711"/>
      <c r="AA201" s="1712"/>
      <c r="AB201" s="1710"/>
      <c r="AC201" s="1711"/>
      <c r="AD201" s="1711"/>
      <c r="AE201" s="1711"/>
      <c r="AF201" s="1712"/>
      <c r="AG201" s="901"/>
      <c r="AH201" s="1097"/>
      <c r="AI201" s="1090"/>
    </row>
    <row r="202" spans="2:35" hidden="1" outlineLevel="1" x14ac:dyDescent="0.2">
      <c r="B202" s="892">
        <v>17</v>
      </c>
      <c r="C202" s="1585" t="s">
        <v>1611</v>
      </c>
      <c r="D202" s="1584"/>
      <c r="E202" s="1443" t="s">
        <v>16</v>
      </c>
      <c r="F202" s="896">
        <v>3</v>
      </c>
      <c r="G202" s="682"/>
      <c r="H202" s="1697"/>
      <c r="I202" s="1713"/>
      <c r="J202" s="1713"/>
      <c r="K202" s="1713"/>
      <c r="L202" s="1714"/>
      <c r="M202" s="1697"/>
      <c r="N202" s="1713"/>
      <c r="O202" s="1713"/>
      <c r="P202" s="1713"/>
      <c r="Q202" s="1714"/>
      <c r="R202" s="1697"/>
      <c r="S202" s="1713"/>
      <c r="T202" s="1713"/>
      <c r="U202" s="1713"/>
      <c r="V202" s="1714"/>
      <c r="W202" s="1697"/>
      <c r="X202" s="1713"/>
      <c r="Y202" s="1713"/>
      <c r="Z202" s="1713"/>
      <c r="AA202" s="1714"/>
      <c r="AB202" s="1697"/>
      <c r="AC202" s="1713"/>
      <c r="AD202" s="1713"/>
      <c r="AE202" s="1713"/>
      <c r="AF202" s="1714"/>
      <c r="AG202" s="901"/>
      <c r="AH202" s="1094"/>
      <c r="AI202" s="1068"/>
    </row>
    <row r="203" spans="2:35" hidden="1" outlineLevel="1" x14ac:dyDescent="0.2">
      <c r="B203" s="892">
        <v>18</v>
      </c>
      <c r="C203" s="1585" t="s">
        <v>1612</v>
      </c>
      <c r="D203" s="1584"/>
      <c r="E203" s="1443" t="s">
        <v>16</v>
      </c>
      <c r="F203" s="896">
        <v>3</v>
      </c>
      <c r="G203" s="682"/>
      <c r="H203" s="1697"/>
      <c r="I203" s="1713"/>
      <c r="J203" s="1713"/>
      <c r="K203" s="1713"/>
      <c r="L203" s="1714"/>
      <c r="M203" s="1697"/>
      <c r="N203" s="1713"/>
      <c r="O203" s="1713"/>
      <c r="P203" s="1713"/>
      <c r="Q203" s="1714"/>
      <c r="R203" s="1697"/>
      <c r="S203" s="1713"/>
      <c r="T203" s="1713"/>
      <c r="U203" s="1713"/>
      <c r="V203" s="1714"/>
      <c r="W203" s="1697"/>
      <c r="X203" s="1713"/>
      <c r="Y203" s="1713"/>
      <c r="Z203" s="1713"/>
      <c r="AA203" s="1714"/>
      <c r="AB203" s="1697"/>
      <c r="AC203" s="1713"/>
      <c r="AD203" s="1713"/>
      <c r="AE203" s="1713"/>
      <c r="AF203" s="1714"/>
      <c r="AG203" s="901"/>
      <c r="AH203" s="1094"/>
      <c r="AI203" s="1068"/>
    </row>
    <row r="204" spans="2:35" ht="15" hidden="1" outlineLevel="1" thickBot="1" x14ac:dyDescent="0.25">
      <c r="B204" s="892">
        <v>19</v>
      </c>
      <c r="C204" s="1585" t="s">
        <v>1616</v>
      </c>
      <c r="D204" s="1584"/>
      <c r="E204" s="1443" t="s">
        <v>16</v>
      </c>
      <c r="F204" s="896">
        <v>3</v>
      </c>
      <c r="G204" s="682"/>
      <c r="H204" s="1724">
        <f>SUM(H201:H203)</f>
        <v>0</v>
      </c>
      <c r="I204" s="1725">
        <f t="shared" ref="I204:L204" si="125">SUM(I201:I203)</f>
        <v>0</v>
      </c>
      <c r="J204" s="1725">
        <f t="shared" si="125"/>
        <v>0</v>
      </c>
      <c r="K204" s="1725">
        <f t="shared" si="125"/>
        <v>0</v>
      </c>
      <c r="L204" s="1726">
        <f t="shared" si="125"/>
        <v>0</v>
      </c>
      <c r="M204" s="1724">
        <f>SUM(M201:M203)</f>
        <v>0</v>
      </c>
      <c r="N204" s="1725">
        <f t="shared" ref="N204:Q204" si="126">SUM(N201:N203)</f>
        <v>0</v>
      </c>
      <c r="O204" s="1725">
        <f t="shared" si="126"/>
        <v>0</v>
      </c>
      <c r="P204" s="1725">
        <f t="shared" si="126"/>
        <v>0</v>
      </c>
      <c r="Q204" s="1726">
        <f t="shared" si="126"/>
        <v>0</v>
      </c>
      <c r="R204" s="1724">
        <f>SUM(R201:R203)</f>
        <v>0</v>
      </c>
      <c r="S204" s="1725">
        <f t="shared" ref="S204:V204" si="127">SUM(S201:S203)</f>
        <v>0</v>
      </c>
      <c r="T204" s="1725">
        <f t="shared" si="127"/>
        <v>0</v>
      </c>
      <c r="U204" s="1725">
        <f t="shared" si="127"/>
        <v>0</v>
      </c>
      <c r="V204" s="1726">
        <f t="shared" si="127"/>
        <v>0</v>
      </c>
      <c r="W204" s="1724">
        <f>SUM(W201:W203)</f>
        <v>0</v>
      </c>
      <c r="X204" s="1725">
        <f t="shared" ref="X204:AA204" si="128">SUM(X201:X203)</f>
        <v>0</v>
      </c>
      <c r="Y204" s="1725">
        <f t="shared" si="128"/>
        <v>0</v>
      </c>
      <c r="Z204" s="1725">
        <f t="shared" si="128"/>
        <v>0</v>
      </c>
      <c r="AA204" s="1726">
        <f t="shared" si="128"/>
        <v>0</v>
      </c>
      <c r="AB204" s="1724">
        <f>SUM(AB201:AB203)</f>
        <v>0</v>
      </c>
      <c r="AC204" s="1725">
        <f t="shared" ref="AC204:AF204" si="129">SUM(AC201:AC203)</f>
        <v>0</v>
      </c>
      <c r="AD204" s="1725">
        <f t="shared" si="129"/>
        <v>0</v>
      </c>
      <c r="AE204" s="1725">
        <f t="shared" si="129"/>
        <v>0</v>
      </c>
      <c r="AF204" s="1726">
        <f t="shared" si="129"/>
        <v>0</v>
      </c>
      <c r="AG204" s="901"/>
      <c r="AH204" s="1066" t="s">
        <v>1617</v>
      </c>
      <c r="AI204" s="1069"/>
    </row>
    <row r="205" spans="2:35" ht="15" hidden="1" outlineLevel="1" thickBot="1" x14ac:dyDescent="0.25">
      <c r="B205" s="1446" t="s">
        <v>1618</v>
      </c>
      <c r="C205" s="1731"/>
      <c r="D205" s="1992"/>
      <c r="E205" s="1992"/>
      <c r="F205" s="1993"/>
      <c r="G205" s="682"/>
      <c r="H205" s="1727"/>
      <c r="I205" s="1727"/>
      <c r="J205" s="1727"/>
      <c r="K205" s="1727"/>
      <c r="L205" s="1727"/>
      <c r="M205" s="1727"/>
      <c r="N205" s="1727"/>
      <c r="O205" s="1727"/>
      <c r="P205" s="1727"/>
      <c r="Q205" s="1727"/>
      <c r="R205" s="1727"/>
      <c r="S205" s="1727"/>
      <c r="T205" s="1727"/>
      <c r="U205" s="1727"/>
      <c r="V205" s="1727"/>
      <c r="W205" s="1727"/>
      <c r="X205" s="1727"/>
      <c r="Y205" s="1727"/>
      <c r="Z205" s="1727"/>
      <c r="AA205" s="1727"/>
      <c r="AB205" s="1727"/>
      <c r="AC205" s="1727"/>
      <c r="AD205" s="1727"/>
      <c r="AE205" s="1727"/>
      <c r="AF205" s="1727"/>
      <c r="AG205" s="901"/>
      <c r="AH205" s="1110"/>
      <c r="AI205" s="1110"/>
    </row>
    <row r="206" spans="2:35" hidden="1" outlineLevel="1" x14ac:dyDescent="0.2">
      <c r="B206" s="892">
        <v>20</v>
      </c>
      <c r="C206" s="1585" t="s">
        <v>1610</v>
      </c>
      <c r="D206" s="1584"/>
      <c r="E206" s="1443" t="s">
        <v>16</v>
      </c>
      <c r="F206" s="896">
        <v>3</v>
      </c>
      <c r="G206" s="682"/>
      <c r="H206" s="1710"/>
      <c r="I206" s="1711"/>
      <c r="J206" s="1711"/>
      <c r="K206" s="1711"/>
      <c r="L206" s="1712"/>
      <c r="M206" s="1710"/>
      <c r="N206" s="1711"/>
      <c r="O206" s="1711"/>
      <c r="P206" s="1711"/>
      <c r="Q206" s="1712"/>
      <c r="R206" s="1710"/>
      <c r="S206" s="1711"/>
      <c r="T206" s="1711"/>
      <c r="U206" s="1711"/>
      <c r="V206" s="1712"/>
      <c r="W206" s="1710"/>
      <c r="X206" s="1711"/>
      <c r="Y206" s="1711"/>
      <c r="Z206" s="1711"/>
      <c r="AA206" s="1712"/>
      <c r="AB206" s="1710"/>
      <c r="AC206" s="1711"/>
      <c r="AD206" s="1711"/>
      <c r="AE206" s="1711"/>
      <c r="AF206" s="1712"/>
      <c r="AG206" s="901"/>
      <c r="AH206" s="1097"/>
      <c r="AI206" s="1090"/>
    </row>
    <row r="207" spans="2:35" hidden="1" outlineLevel="1" x14ac:dyDescent="0.2">
      <c r="B207" s="892">
        <v>21</v>
      </c>
      <c r="C207" s="1585" t="s">
        <v>1611</v>
      </c>
      <c r="D207" s="1584"/>
      <c r="E207" s="1443" t="s">
        <v>16</v>
      </c>
      <c r="F207" s="896">
        <v>3</v>
      </c>
      <c r="G207" s="682"/>
      <c r="H207" s="1697"/>
      <c r="I207" s="1713"/>
      <c r="J207" s="1713"/>
      <c r="K207" s="1713"/>
      <c r="L207" s="1714"/>
      <c r="M207" s="1697"/>
      <c r="N207" s="1713"/>
      <c r="O207" s="1713"/>
      <c r="P207" s="1713"/>
      <c r="Q207" s="1714"/>
      <c r="R207" s="1697"/>
      <c r="S207" s="1713"/>
      <c r="T207" s="1713"/>
      <c r="U207" s="1713"/>
      <c r="V207" s="1714"/>
      <c r="W207" s="1697"/>
      <c r="X207" s="1713"/>
      <c r="Y207" s="1713"/>
      <c r="Z207" s="1713"/>
      <c r="AA207" s="1714"/>
      <c r="AB207" s="1697"/>
      <c r="AC207" s="1713"/>
      <c r="AD207" s="1713"/>
      <c r="AE207" s="1713"/>
      <c r="AF207" s="1714"/>
      <c r="AG207" s="901"/>
      <c r="AH207" s="1094"/>
      <c r="AI207" s="1068"/>
    </row>
    <row r="208" spans="2:35" hidden="1" outlineLevel="1" x14ac:dyDescent="0.2">
      <c r="B208" s="892">
        <v>22</v>
      </c>
      <c r="C208" s="1585" t="s">
        <v>1612</v>
      </c>
      <c r="D208" s="1584"/>
      <c r="E208" s="1443" t="s">
        <v>16</v>
      </c>
      <c r="F208" s="896">
        <v>3</v>
      </c>
      <c r="G208" s="682"/>
      <c r="H208" s="1697"/>
      <c r="I208" s="1713"/>
      <c r="J208" s="1713"/>
      <c r="K208" s="1713"/>
      <c r="L208" s="1714"/>
      <c r="M208" s="1697"/>
      <c r="N208" s="1713"/>
      <c r="O208" s="1713"/>
      <c r="P208" s="1713"/>
      <c r="Q208" s="1714"/>
      <c r="R208" s="1697"/>
      <c r="S208" s="1713"/>
      <c r="T208" s="1713"/>
      <c r="U208" s="1713"/>
      <c r="V208" s="1714"/>
      <c r="W208" s="1697"/>
      <c r="X208" s="1713"/>
      <c r="Y208" s="1713"/>
      <c r="Z208" s="1713"/>
      <c r="AA208" s="1714"/>
      <c r="AB208" s="1697"/>
      <c r="AC208" s="1713"/>
      <c r="AD208" s="1713"/>
      <c r="AE208" s="1713"/>
      <c r="AF208" s="1714"/>
      <c r="AG208" s="901"/>
      <c r="AH208" s="1094"/>
      <c r="AI208" s="1068"/>
    </row>
    <row r="209" spans="2:35" ht="15" hidden="1" outlineLevel="1" thickBot="1" x14ac:dyDescent="0.25">
      <c r="B209" s="892">
        <v>23</v>
      </c>
      <c r="C209" s="1585" t="s">
        <v>1613</v>
      </c>
      <c r="D209" s="1584"/>
      <c r="E209" s="1443" t="s">
        <v>16</v>
      </c>
      <c r="F209" s="896">
        <v>3</v>
      </c>
      <c r="G209" s="682"/>
      <c r="H209" s="1724">
        <f>SUM(H206:H208)</f>
        <v>0</v>
      </c>
      <c r="I209" s="1725">
        <f t="shared" ref="I209:L209" si="130">SUM(I206:I208)</f>
        <v>0</v>
      </c>
      <c r="J209" s="1725">
        <f t="shared" si="130"/>
        <v>0</v>
      </c>
      <c r="K209" s="1725">
        <f t="shared" si="130"/>
        <v>0</v>
      </c>
      <c r="L209" s="1726">
        <f t="shared" si="130"/>
        <v>0</v>
      </c>
      <c r="M209" s="1724">
        <f>SUM(M206:M208)</f>
        <v>0</v>
      </c>
      <c r="N209" s="1725">
        <f t="shared" ref="N209:Q209" si="131">SUM(N206:N208)</f>
        <v>0</v>
      </c>
      <c r="O209" s="1725">
        <f t="shared" si="131"/>
        <v>0</v>
      </c>
      <c r="P209" s="1725">
        <f t="shared" si="131"/>
        <v>0</v>
      </c>
      <c r="Q209" s="1726">
        <f t="shared" si="131"/>
        <v>0</v>
      </c>
      <c r="R209" s="1724">
        <f>SUM(R206:R208)</f>
        <v>0</v>
      </c>
      <c r="S209" s="1725">
        <f t="shared" ref="S209:V209" si="132">SUM(S206:S208)</f>
        <v>0</v>
      </c>
      <c r="T209" s="1725">
        <f t="shared" si="132"/>
        <v>0</v>
      </c>
      <c r="U209" s="1725">
        <f t="shared" si="132"/>
        <v>0</v>
      </c>
      <c r="V209" s="1726">
        <f t="shared" si="132"/>
        <v>0</v>
      </c>
      <c r="W209" s="1724">
        <f>SUM(W206:W208)</f>
        <v>0</v>
      </c>
      <c r="X209" s="1725">
        <f t="shared" ref="X209:AA209" si="133">SUM(X206:X208)</f>
        <v>0</v>
      </c>
      <c r="Y209" s="1725">
        <f t="shared" si="133"/>
        <v>0</v>
      </c>
      <c r="Z209" s="1725">
        <f t="shared" si="133"/>
        <v>0</v>
      </c>
      <c r="AA209" s="1726">
        <f t="shared" si="133"/>
        <v>0</v>
      </c>
      <c r="AB209" s="1724">
        <f>SUM(AB206:AB208)</f>
        <v>0</v>
      </c>
      <c r="AC209" s="1725">
        <f t="shared" ref="AC209:AF209" si="134">SUM(AC206:AC208)</f>
        <v>0</v>
      </c>
      <c r="AD209" s="1725">
        <f t="shared" si="134"/>
        <v>0</v>
      </c>
      <c r="AE209" s="1725">
        <f t="shared" si="134"/>
        <v>0</v>
      </c>
      <c r="AF209" s="1726">
        <f t="shared" si="134"/>
        <v>0</v>
      </c>
      <c r="AG209" s="901"/>
      <c r="AH209" s="1066" t="s">
        <v>1619</v>
      </c>
      <c r="AI209" s="1069"/>
    </row>
    <row r="210" spans="2:35" ht="15" hidden="1" outlineLevel="1" thickBot="1" x14ac:dyDescent="0.25">
      <c r="B210" s="1446" t="s">
        <v>1620</v>
      </c>
      <c r="C210" s="1731"/>
      <c r="D210" s="1992"/>
      <c r="E210" s="1992"/>
      <c r="F210" s="1993"/>
      <c r="G210" s="682"/>
      <c r="H210" s="1727"/>
      <c r="I210" s="1727"/>
      <c r="J210" s="1727"/>
      <c r="K210" s="1727"/>
      <c r="L210" s="1727"/>
      <c r="M210" s="1727"/>
      <c r="N210" s="1727"/>
      <c r="O210" s="1727"/>
      <c r="P210" s="1727"/>
      <c r="Q210" s="1727"/>
      <c r="R210" s="1727"/>
      <c r="S210" s="1727"/>
      <c r="T210" s="1727"/>
      <c r="U210" s="1727"/>
      <c r="V210" s="1727"/>
      <c r="W210" s="1727"/>
      <c r="X210" s="1727"/>
      <c r="Y210" s="1727"/>
      <c r="Z210" s="1727"/>
      <c r="AA210" s="1727"/>
      <c r="AB210" s="1727"/>
      <c r="AC210" s="1727"/>
      <c r="AD210" s="1727"/>
      <c r="AE210" s="1727"/>
      <c r="AF210" s="1727"/>
      <c r="AG210" s="901"/>
      <c r="AH210" s="1110"/>
      <c r="AI210" s="1110"/>
    </row>
    <row r="211" spans="2:35" hidden="1" outlineLevel="1" x14ac:dyDescent="0.2">
      <c r="B211" s="892">
        <v>24</v>
      </c>
      <c r="C211" s="1585" t="s">
        <v>1610</v>
      </c>
      <c r="D211" s="1584"/>
      <c r="E211" s="1443" t="s">
        <v>16</v>
      </c>
      <c r="F211" s="896">
        <v>3</v>
      </c>
      <c r="G211" s="682"/>
      <c r="H211" s="1710"/>
      <c r="I211" s="1711"/>
      <c r="J211" s="1711"/>
      <c r="K211" s="1711"/>
      <c r="L211" s="1712"/>
      <c r="M211" s="1710"/>
      <c r="N211" s="1711"/>
      <c r="O211" s="1711"/>
      <c r="P211" s="1711"/>
      <c r="Q211" s="1712"/>
      <c r="R211" s="1710"/>
      <c r="S211" s="1711"/>
      <c r="T211" s="1711"/>
      <c r="U211" s="1711"/>
      <c r="V211" s="1712"/>
      <c r="W211" s="1710"/>
      <c r="X211" s="1711"/>
      <c r="Y211" s="1711"/>
      <c r="Z211" s="1711"/>
      <c r="AA211" s="1712"/>
      <c r="AB211" s="1710"/>
      <c r="AC211" s="1711"/>
      <c r="AD211" s="1711"/>
      <c r="AE211" s="1711"/>
      <c r="AF211" s="1712"/>
      <c r="AG211" s="901"/>
      <c r="AH211" s="1097"/>
      <c r="AI211" s="1090"/>
    </row>
    <row r="212" spans="2:35" hidden="1" outlineLevel="1" x14ac:dyDescent="0.2">
      <c r="B212" s="892">
        <v>25</v>
      </c>
      <c r="C212" s="1585" t="s">
        <v>1611</v>
      </c>
      <c r="D212" s="1584"/>
      <c r="E212" s="1443" t="s">
        <v>16</v>
      </c>
      <c r="F212" s="896">
        <v>3</v>
      </c>
      <c r="G212" s="682"/>
      <c r="H212" s="1697"/>
      <c r="I212" s="1713"/>
      <c r="J212" s="1713"/>
      <c r="K212" s="1713"/>
      <c r="L212" s="1714"/>
      <c r="M212" s="1697"/>
      <c r="N212" s="1713"/>
      <c r="O212" s="1713"/>
      <c r="P212" s="1713"/>
      <c r="Q212" s="1714"/>
      <c r="R212" s="1697"/>
      <c r="S212" s="1713"/>
      <c r="T212" s="1713"/>
      <c r="U212" s="1713"/>
      <c r="V212" s="1714"/>
      <c r="W212" s="1697"/>
      <c r="X212" s="1713"/>
      <c r="Y212" s="1713"/>
      <c r="Z212" s="1713"/>
      <c r="AA212" s="1714"/>
      <c r="AB212" s="1697"/>
      <c r="AC212" s="1713"/>
      <c r="AD212" s="1713"/>
      <c r="AE212" s="1713"/>
      <c r="AF212" s="1714"/>
      <c r="AG212" s="901"/>
      <c r="AH212" s="1094"/>
      <c r="AI212" s="1068"/>
    </row>
    <row r="213" spans="2:35" hidden="1" outlineLevel="1" x14ac:dyDescent="0.2">
      <c r="B213" s="892">
        <v>26</v>
      </c>
      <c r="C213" s="1585" t="s">
        <v>1612</v>
      </c>
      <c r="D213" s="1584"/>
      <c r="E213" s="1443" t="s">
        <v>16</v>
      </c>
      <c r="F213" s="896">
        <v>3</v>
      </c>
      <c r="G213" s="682"/>
      <c r="H213" s="1697"/>
      <c r="I213" s="1713"/>
      <c r="J213" s="1713"/>
      <c r="K213" s="1713"/>
      <c r="L213" s="1714"/>
      <c r="M213" s="1697"/>
      <c r="N213" s="1713"/>
      <c r="O213" s="1713"/>
      <c r="P213" s="1713"/>
      <c r="Q213" s="1714"/>
      <c r="R213" s="1697"/>
      <c r="S213" s="1713"/>
      <c r="T213" s="1713"/>
      <c r="U213" s="1713"/>
      <c r="V213" s="1714"/>
      <c r="W213" s="1697"/>
      <c r="X213" s="1713"/>
      <c r="Y213" s="1713"/>
      <c r="Z213" s="1713"/>
      <c r="AA213" s="1714"/>
      <c r="AB213" s="1697"/>
      <c r="AC213" s="1713"/>
      <c r="AD213" s="1713"/>
      <c r="AE213" s="1713"/>
      <c r="AF213" s="1714"/>
      <c r="AG213" s="901"/>
      <c r="AH213" s="1094"/>
      <c r="AI213" s="1068"/>
    </row>
    <row r="214" spans="2:35" ht="15" hidden="1" outlineLevel="1" thickBot="1" x14ac:dyDescent="0.25">
      <c r="B214" s="897">
        <v>27</v>
      </c>
      <c r="C214" s="1732" t="s">
        <v>1613</v>
      </c>
      <c r="D214" s="1447"/>
      <c r="E214" s="899" t="s">
        <v>16</v>
      </c>
      <c r="F214" s="900">
        <v>3</v>
      </c>
      <c r="G214" s="682"/>
      <c r="H214" s="1724">
        <f>SUM(H211:H213)</f>
        <v>0</v>
      </c>
      <c r="I214" s="1725">
        <f>SUM(I211:I213)</f>
        <v>0</v>
      </c>
      <c r="J214" s="1725">
        <f t="shared" ref="J214:L214" si="135">SUM(J211:J213)</f>
        <v>0</v>
      </c>
      <c r="K214" s="1725">
        <f t="shared" si="135"/>
        <v>0</v>
      </c>
      <c r="L214" s="1726">
        <f t="shared" si="135"/>
        <v>0</v>
      </c>
      <c r="M214" s="1724">
        <f>SUM(M211:M213)</f>
        <v>0</v>
      </c>
      <c r="N214" s="1725">
        <f t="shared" ref="N214:Q214" si="136">SUM(N211:N213)</f>
        <v>0</v>
      </c>
      <c r="O214" s="1725">
        <f t="shared" si="136"/>
        <v>0</v>
      </c>
      <c r="P214" s="1725">
        <f t="shared" si="136"/>
        <v>0</v>
      </c>
      <c r="Q214" s="1726">
        <f t="shared" si="136"/>
        <v>0</v>
      </c>
      <c r="R214" s="1724">
        <f>SUM(R211:R213)</f>
        <v>0</v>
      </c>
      <c r="S214" s="1725">
        <f t="shared" ref="S214:V214" si="137">SUM(S211:S213)</f>
        <v>0</v>
      </c>
      <c r="T214" s="1725">
        <f t="shared" si="137"/>
        <v>0</v>
      </c>
      <c r="U214" s="1725">
        <f t="shared" si="137"/>
        <v>0</v>
      </c>
      <c r="V214" s="1726">
        <f t="shared" si="137"/>
        <v>0</v>
      </c>
      <c r="W214" s="1724">
        <f>SUM(W211:W213)</f>
        <v>0</v>
      </c>
      <c r="X214" s="1725">
        <f t="shared" ref="X214:AA214" si="138">SUM(X211:X213)</f>
        <v>0</v>
      </c>
      <c r="Y214" s="1725">
        <f t="shared" si="138"/>
        <v>0</v>
      </c>
      <c r="Z214" s="1725">
        <f t="shared" si="138"/>
        <v>0</v>
      </c>
      <c r="AA214" s="1726">
        <f t="shared" si="138"/>
        <v>0</v>
      </c>
      <c r="AB214" s="1724">
        <f>SUM(AB211:AB213)</f>
        <v>0</v>
      </c>
      <c r="AC214" s="1725">
        <f t="shared" ref="AC214:AF214" si="139">SUM(AC211:AC213)</f>
        <v>0</v>
      </c>
      <c r="AD214" s="1725">
        <f t="shared" si="139"/>
        <v>0</v>
      </c>
      <c r="AE214" s="1725">
        <f t="shared" si="139"/>
        <v>0</v>
      </c>
      <c r="AF214" s="1726">
        <f t="shared" si="139"/>
        <v>0</v>
      </c>
      <c r="AG214" s="901"/>
      <c r="AH214" s="1066" t="s">
        <v>1621</v>
      </c>
      <c r="AI214" s="1069"/>
    </row>
    <row r="215" spans="2:35" ht="15" hidden="1" outlineLevel="1" thickBot="1" x14ac:dyDescent="0.25">
      <c r="B215" s="901"/>
      <c r="C215" s="901"/>
      <c r="D215" s="901"/>
      <c r="E215" s="901"/>
      <c r="F215" s="901"/>
      <c r="G215" s="901"/>
      <c r="H215" s="1719"/>
      <c r="I215" s="1719"/>
      <c r="J215" s="1719"/>
      <c r="K215" s="1719"/>
      <c r="L215" s="1719"/>
      <c r="M215" s="1719"/>
      <c r="N215" s="1719"/>
      <c r="O215" s="1719"/>
      <c r="P215" s="1719"/>
      <c r="Q215" s="1719"/>
      <c r="R215" s="1719"/>
      <c r="S215" s="1719"/>
      <c r="T215" s="1719"/>
      <c r="U215" s="1719"/>
      <c r="V215" s="1719"/>
      <c r="W215" s="1719"/>
      <c r="X215" s="1719"/>
      <c r="Y215" s="1719"/>
      <c r="Z215" s="1719"/>
      <c r="AA215" s="1719"/>
      <c r="AB215" s="1719"/>
      <c r="AC215" s="1719"/>
      <c r="AD215" s="1719"/>
      <c r="AE215" s="1719"/>
      <c r="AF215" s="1719"/>
      <c r="AG215" s="901"/>
      <c r="AH215" s="901"/>
    </row>
    <row r="216" spans="2:35" ht="15" hidden="1" outlineLevel="1" thickBot="1" x14ac:dyDescent="0.25">
      <c r="B216" s="890" t="s">
        <v>1669</v>
      </c>
      <c r="C216" s="891" t="s">
        <v>1680</v>
      </c>
      <c r="D216" s="901"/>
      <c r="E216" s="901"/>
      <c r="F216" s="901"/>
      <c r="G216" s="901"/>
      <c r="H216" s="1719"/>
      <c r="I216" s="1719"/>
      <c r="J216" s="1719"/>
      <c r="K216" s="1719"/>
      <c r="L216" s="1719"/>
      <c r="M216" s="1719"/>
      <c r="N216" s="1719"/>
      <c r="O216" s="1719"/>
      <c r="P216" s="1719"/>
      <c r="Q216" s="1719"/>
      <c r="R216" s="1719"/>
      <c r="S216" s="1719"/>
      <c r="T216" s="1719"/>
      <c r="U216" s="1719"/>
      <c r="V216" s="1719"/>
      <c r="W216" s="1719"/>
      <c r="X216" s="1719"/>
      <c r="Y216" s="1719"/>
      <c r="Z216" s="1719"/>
      <c r="AA216" s="1719"/>
      <c r="AB216" s="1719"/>
      <c r="AC216" s="1719"/>
      <c r="AD216" s="1719"/>
      <c r="AE216" s="1719"/>
      <c r="AF216" s="1719"/>
      <c r="AG216" s="901"/>
      <c r="AH216" s="901"/>
    </row>
    <row r="217" spans="2:35" hidden="1" outlineLevel="1" x14ac:dyDescent="0.2">
      <c r="B217" s="1439">
        <v>8</v>
      </c>
      <c r="C217" s="1545" t="s">
        <v>1607</v>
      </c>
      <c r="D217" s="1733"/>
      <c r="E217" s="1440" t="s">
        <v>259</v>
      </c>
      <c r="F217" s="1441" t="s">
        <v>501</v>
      </c>
      <c r="G217" s="526"/>
      <c r="H217" s="1719"/>
      <c r="I217" s="1719"/>
      <c r="J217" s="1719"/>
      <c r="K217" s="1719"/>
      <c r="L217" s="1719"/>
      <c r="M217" s="1719"/>
      <c r="N217" s="1719"/>
      <c r="O217" s="1719"/>
      <c r="P217" s="1719"/>
      <c r="Q217" s="1719"/>
      <c r="R217" s="1719"/>
      <c r="S217" s="1719"/>
      <c r="T217" s="1719"/>
      <c r="U217" s="1719"/>
      <c r="V217" s="1719"/>
      <c r="W217" s="1719"/>
      <c r="X217" s="1719"/>
      <c r="Y217" s="1719"/>
      <c r="Z217" s="1719"/>
      <c r="AA217" s="1719"/>
      <c r="AB217" s="1719"/>
      <c r="AC217" s="1719"/>
      <c r="AD217" s="1719"/>
      <c r="AE217" s="1719"/>
      <c r="AF217" s="1719"/>
      <c r="AG217" s="901"/>
      <c r="AH217" s="901"/>
    </row>
    <row r="218" spans="2:35" ht="15" hidden="1" outlineLevel="1" thickBot="1" x14ac:dyDescent="0.25">
      <c r="B218" s="1445">
        <v>9</v>
      </c>
      <c r="C218" s="1737" t="s">
        <v>1608</v>
      </c>
      <c r="D218" s="1734"/>
      <c r="E218" s="1443" t="s">
        <v>259</v>
      </c>
      <c r="F218" s="1444" t="s">
        <v>501</v>
      </c>
      <c r="G218" s="1720"/>
      <c r="H218" s="1719"/>
      <c r="I218" s="1719"/>
      <c r="J218" s="1719"/>
      <c r="K218" s="1719"/>
      <c r="L218" s="1719"/>
      <c r="M218" s="1719"/>
      <c r="N218" s="1719"/>
      <c r="O218" s="1719"/>
      <c r="P218" s="1719"/>
      <c r="Q218" s="1719"/>
      <c r="R218" s="1719"/>
      <c r="S218" s="1719"/>
      <c r="T218" s="1719"/>
      <c r="U218" s="1719"/>
      <c r="V218" s="1719"/>
      <c r="W218" s="1719"/>
      <c r="X218" s="1719"/>
      <c r="Y218" s="1719"/>
      <c r="Z218" s="1719"/>
      <c r="AA218" s="1719"/>
      <c r="AB218" s="1719"/>
      <c r="AC218" s="1719"/>
      <c r="AD218" s="1719"/>
      <c r="AE218" s="1719"/>
      <c r="AF218" s="1719"/>
      <c r="AG218" s="901"/>
      <c r="AH218" s="901"/>
    </row>
    <row r="219" spans="2:35" hidden="1" outlineLevel="1" x14ac:dyDescent="0.2">
      <c r="B219" s="1442">
        <v>10</v>
      </c>
      <c r="C219" s="1738" t="s">
        <v>1600</v>
      </c>
      <c r="D219" s="1584"/>
      <c r="E219" s="895" t="s">
        <v>185</v>
      </c>
      <c r="F219" s="896">
        <v>2</v>
      </c>
      <c r="G219" s="625"/>
      <c r="H219" s="1710"/>
      <c r="I219" s="1711"/>
      <c r="J219" s="1711"/>
      <c r="K219" s="1711"/>
      <c r="L219" s="1712"/>
      <c r="M219" s="1721"/>
      <c r="N219" s="1711"/>
      <c r="O219" s="1711"/>
      <c r="P219" s="1711"/>
      <c r="Q219" s="1711"/>
      <c r="R219" s="1710"/>
      <c r="S219" s="1711"/>
      <c r="T219" s="1711"/>
      <c r="U219" s="1711"/>
      <c r="V219" s="1711"/>
      <c r="W219" s="1710"/>
      <c r="X219" s="1711"/>
      <c r="Y219" s="1711"/>
      <c r="Z219" s="1711"/>
      <c r="AA219" s="1711"/>
      <c r="AB219" s="1710"/>
      <c r="AC219" s="1711"/>
      <c r="AD219" s="1711"/>
      <c r="AE219" s="1711"/>
      <c r="AF219" s="1712"/>
      <c r="AG219" s="901"/>
      <c r="AH219" s="1091"/>
      <c r="AI219" s="1092"/>
    </row>
    <row r="220" spans="2:35" ht="15" hidden="1" outlineLevel="1" thickBot="1" x14ac:dyDescent="0.25">
      <c r="B220" s="1445">
        <v>11</v>
      </c>
      <c r="C220" s="1738" t="s">
        <v>1601</v>
      </c>
      <c r="D220" s="1583"/>
      <c r="E220" s="413" t="s">
        <v>185</v>
      </c>
      <c r="F220" s="414">
        <v>2</v>
      </c>
      <c r="G220" s="625"/>
      <c r="H220" s="1715"/>
      <c r="I220" s="1716"/>
      <c r="J220" s="1716"/>
      <c r="K220" s="1716"/>
      <c r="L220" s="1717"/>
      <c r="M220" s="1722"/>
      <c r="N220" s="1716"/>
      <c r="O220" s="1716"/>
      <c r="P220" s="1716"/>
      <c r="Q220" s="1716"/>
      <c r="R220" s="1715"/>
      <c r="S220" s="1716"/>
      <c r="T220" s="1716"/>
      <c r="U220" s="1716"/>
      <c r="V220" s="1716"/>
      <c r="W220" s="1715"/>
      <c r="X220" s="1716"/>
      <c r="Y220" s="1716"/>
      <c r="Z220" s="1716"/>
      <c r="AA220" s="1716"/>
      <c r="AB220" s="1715"/>
      <c r="AC220" s="1716"/>
      <c r="AD220" s="1716"/>
      <c r="AE220" s="1716"/>
      <c r="AF220" s="1717"/>
      <c r="AG220" s="901"/>
      <c r="AH220" s="1066"/>
      <c r="AI220" s="1069"/>
    </row>
    <row r="221" spans="2:35" ht="15" hidden="1" outlineLevel="1" thickBot="1" x14ac:dyDescent="0.25">
      <c r="B221" s="1446" t="s">
        <v>1609</v>
      </c>
      <c r="C221" s="529"/>
      <c r="D221" s="1992"/>
      <c r="E221" s="1992"/>
      <c r="F221" s="1993"/>
      <c r="G221" s="625"/>
      <c r="H221" s="1723"/>
      <c r="I221" s="1723"/>
      <c r="J221" s="1723"/>
      <c r="K221" s="1723"/>
      <c r="L221" s="1723"/>
      <c r="M221" s="1723"/>
      <c r="N221" s="1723"/>
      <c r="O221" s="1723"/>
      <c r="P221" s="1723"/>
      <c r="Q221" s="1723"/>
      <c r="R221" s="1723"/>
      <c r="S221" s="1723"/>
      <c r="T221" s="1723"/>
      <c r="U221" s="1723"/>
      <c r="V221" s="1723"/>
      <c r="W221" s="1723"/>
      <c r="X221" s="1723"/>
      <c r="Y221" s="1723"/>
      <c r="Z221" s="1723"/>
      <c r="AA221" s="1723"/>
      <c r="AB221" s="1723"/>
      <c r="AC221" s="1723"/>
      <c r="AD221" s="1723"/>
      <c r="AE221" s="1723"/>
      <c r="AF221" s="1723"/>
      <c r="AG221" s="901"/>
      <c r="AH221" s="901"/>
    </row>
    <row r="222" spans="2:35" hidden="1" outlineLevel="1" x14ac:dyDescent="0.2">
      <c r="B222" s="892">
        <v>12</v>
      </c>
      <c r="C222" s="1585" t="s">
        <v>1610</v>
      </c>
      <c r="D222" s="1584"/>
      <c r="E222" s="1443" t="s">
        <v>16</v>
      </c>
      <c r="F222" s="896">
        <v>3</v>
      </c>
      <c r="G222" s="625"/>
      <c r="H222" s="1697"/>
      <c r="I222" s="1713"/>
      <c r="J222" s="1713"/>
      <c r="K222" s="1713"/>
      <c r="L222" s="1714"/>
      <c r="M222" s="1697"/>
      <c r="N222" s="1713"/>
      <c r="O222" s="1713"/>
      <c r="P222" s="1713"/>
      <c r="Q222" s="1714"/>
      <c r="R222" s="1710"/>
      <c r="S222" s="1711"/>
      <c r="T222" s="1711"/>
      <c r="U222" s="1711"/>
      <c r="V222" s="1712"/>
      <c r="W222" s="1710"/>
      <c r="X222" s="1711"/>
      <c r="Y222" s="1711"/>
      <c r="Z222" s="1711"/>
      <c r="AA222" s="1712"/>
      <c r="AB222" s="1710"/>
      <c r="AC222" s="1711"/>
      <c r="AD222" s="1711"/>
      <c r="AE222" s="1711"/>
      <c r="AF222" s="1712"/>
      <c r="AG222" s="901"/>
      <c r="AH222" s="1091"/>
      <c r="AI222" s="1092"/>
    </row>
    <row r="223" spans="2:35" hidden="1" outlineLevel="1" x14ac:dyDescent="0.2">
      <c r="B223" s="892">
        <v>13</v>
      </c>
      <c r="C223" s="1585" t="s">
        <v>1611</v>
      </c>
      <c r="D223" s="1584"/>
      <c r="E223" s="1443" t="s">
        <v>16</v>
      </c>
      <c r="F223" s="896">
        <v>3</v>
      </c>
      <c r="G223" s="625"/>
      <c r="H223" s="1697"/>
      <c r="I223" s="1713"/>
      <c r="J223" s="1713"/>
      <c r="K223" s="1713"/>
      <c r="L223" s="1714"/>
      <c r="M223" s="1697"/>
      <c r="N223" s="1713"/>
      <c r="O223" s="1713"/>
      <c r="P223" s="1713"/>
      <c r="Q223" s="1714"/>
      <c r="R223" s="1697"/>
      <c r="S223" s="1713"/>
      <c r="T223" s="1713"/>
      <c r="U223" s="1713"/>
      <c r="V223" s="1714"/>
      <c r="W223" s="1697"/>
      <c r="X223" s="1713"/>
      <c r="Y223" s="1713"/>
      <c r="Z223" s="1713"/>
      <c r="AA223" s="1714"/>
      <c r="AB223" s="1697"/>
      <c r="AC223" s="1713"/>
      <c r="AD223" s="1713"/>
      <c r="AE223" s="1713"/>
      <c r="AF223" s="1714"/>
      <c r="AG223" s="901"/>
      <c r="AH223" s="1094"/>
      <c r="AI223" s="1068"/>
    </row>
    <row r="224" spans="2:35" hidden="1" outlineLevel="1" x14ac:dyDescent="0.2">
      <c r="B224" s="892">
        <v>14</v>
      </c>
      <c r="C224" s="1585" t="s">
        <v>1612</v>
      </c>
      <c r="D224" s="1584"/>
      <c r="E224" s="1443" t="s">
        <v>16</v>
      </c>
      <c r="F224" s="896">
        <v>3</v>
      </c>
      <c r="G224" s="682"/>
      <c r="H224" s="1697"/>
      <c r="I224" s="1713"/>
      <c r="J224" s="1713"/>
      <c r="K224" s="1713"/>
      <c r="L224" s="1714"/>
      <c r="M224" s="1697"/>
      <c r="N224" s="1713"/>
      <c r="O224" s="1713"/>
      <c r="P224" s="1713"/>
      <c r="Q224" s="1714"/>
      <c r="R224" s="1697"/>
      <c r="S224" s="1713"/>
      <c r="T224" s="1713"/>
      <c r="U224" s="1713"/>
      <c r="V224" s="1714"/>
      <c r="W224" s="1697"/>
      <c r="X224" s="1713"/>
      <c r="Y224" s="1713"/>
      <c r="Z224" s="1713"/>
      <c r="AA224" s="1714"/>
      <c r="AB224" s="1697"/>
      <c r="AC224" s="1713"/>
      <c r="AD224" s="1713"/>
      <c r="AE224" s="1713"/>
      <c r="AF224" s="1714"/>
      <c r="AG224" s="901"/>
      <c r="AH224" s="1094"/>
      <c r="AI224" s="1068"/>
    </row>
    <row r="225" spans="2:35" ht="15" hidden="1" outlineLevel="1" thickBot="1" x14ac:dyDescent="0.25">
      <c r="B225" s="892">
        <v>15</v>
      </c>
      <c r="C225" s="1585" t="s">
        <v>1613</v>
      </c>
      <c r="D225" s="1584"/>
      <c r="E225" s="1443" t="s">
        <v>16</v>
      </c>
      <c r="F225" s="896">
        <v>3</v>
      </c>
      <c r="G225" s="682"/>
      <c r="H225" s="1724">
        <f>SUM(H222:H224)</f>
        <v>0</v>
      </c>
      <c r="I225" s="1725">
        <f t="shared" ref="I225:L225" si="140">SUM(I222:I224)</f>
        <v>0</v>
      </c>
      <c r="J225" s="1725">
        <f t="shared" si="140"/>
        <v>0</v>
      </c>
      <c r="K225" s="1725">
        <f t="shared" si="140"/>
        <v>0</v>
      </c>
      <c r="L225" s="1726">
        <f t="shared" si="140"/>
        <v>0</v>
      </c>
      <c r="M225" s="1724">
        <f>SUM(M222:M224)</f>
        <v>0</v>
      </c>
      <c r="N225" s="1725">
        <f t="shared" ref="N225:Q225" si="141">SUM(N222:N224)</f>
        <v>0</v>
      </c>
      <c r="O225" s="1725">
        <f t="shared" si="141"/>
        <v>0</v>
      </c>
      <c r="P225" s="1725">
        <f t="shared" si="141"/>
        <v>0</v>
      </c>
      <c r="Q225" s="1726">
        <f t="shared" si="141"/>
        <v>0</v>
      </c>
      <c r="R225" s="1724">
        <f>SUM(R222:R224)</f>
        <v>0</v>
      </c>
      <c r="S225" s="1725">
        <f t="shared" ref="S225:V225" si="142">SUM(S222:S224)</f>
        <v>0</v>
      </c>
      <c r="T225" s="1725">
        <f t="shared" si="142"/>
        <v>0</v>
      </c>
      <c r="U225" s="1725">
        <f t="shared" si="142"/>
        <v>0</v>
      </c>
      <c r="V225" s="1726">
        <f t="shared" si="142"/>
        <v>0</v>
      </c>
      <c r="W225" s="1724">
        <f>SUM(W222:W224)</f>
        <v>0</v>
      </c>
      <c r="X225" s="1725">
        <f t="shared" ref="X225:AA225" si="143">SUM(X222:X224)</f>
        <v>0</v>
      </c>
      <c r="Y225" s="1725">
        <f t="shared" si="143"/>
        <v>0</v>
      </c>
      <c r="Z225" s="1725">
        <f t="shared" si="143"/>
        <v>0</v>
      </c>
      <c r="AA225" s="1726">
        <f t="shared" si="143"/>
        <v>0</v>
      </c>
      <c r="AB225" s="1724">
        <f>SUM(AB222:AB224)</f>
        <v>0</v>
      </c>
      <c r="AC225" s="1725">
        <f t="shared" ref="AC225:AF225" si="144">SUM(AC222:AC224)</f>
        <v>0</v>
      </c>
      <c r="AD225" s="1725">
        <f t="shared" si="144"/>
        <v>0</v>
      </c>
      <c r="AE225" s="1725">
        <f t="shared" si="144"/>
        <v>0</v>
      </c>
      <c r="AF225" s="1726">
        <f t="shared" si="144"/>
        <v>0</v>
      </c>
      <c r="AG225" s="901"/>
      <c r="AH225" s="1066" t="s">
        <v>1614</v>
      </c>
      <c r="AI225" s="1069"/>
    </row>
    <row r="226" spans="2:35" ht="15" hidden="1" outlineLevel="1" thickBot="1" x14ac:dyDescent="0.25">
      <c r="B226" s="1446" t="s">
        <v>1615</v>
      </c>
      <c r="C226" s="1731"/>
      <c r="D226" s="1992"/>
      <c r="E226" s="1992"/>
      <c r="F226" s="1993"/>
      <c r="G226" s="682"/>
      <c r="H226" s="1727"/>
      <c r="I226" s="1727"/>
      <c r="J226" s="1727"/>
      <c r="K226" s="1727"/>
      <c r="L226" s="1727"/>
      <c r="M226" s="1727"/>
      <c r="N226" s="1727"/>
      <c r="O226" s="1727"/>
      <c r="P226" s="1727"/>
      <c r="Q226" s="1727"/>
      <c r="R226" s="1727"/>
      <c r="S226" s="1727"/>
      <c r="T226" s="1727"/>
      <c r="U226" s="1727"/>
      <c r="V226" s="1727"/>
      <c r="W226" s="1727"/>
      <c r="X226" s="1727"/>
      <c r="Y226" s="1727"/>
      <c r="Z226" s="1727"/>
      <c r="AA226" s="1727"/>
      <c r="AB226" s="1727"/>
      <c r="AC226" s="1727"/>
      <c r="AD226" s="1727"/>
      <c r="AE226" s="1727"/>
      <c r="AF226" s="1727"/>
      <c r="AG226" s="901"/>
      <c r="AH226" s="1110"/>
      <c r="AI226" s="1110"/>
    </row>
    <row r="227" spans="2:35" hidden="1" outlineLevel="1" x14ac:dyDescent="0.2">
      <c r="B227" s="892">
        <v>16</v>
      </c>
      <c r="C227" s="1585" t="s">
        <v>1610</v>
      </c>
      <c r="D227" s="1584"/>
      <c r="E227" s="1443" t="s">
        <v>16</v>
      </c>
      <c r="F227" s="896">
        <v>3</v>
      </c>
      <c r="G227" s="682"/>
      <c r="H227" s="1710"/>
      <c r="I227" s="1711"/>
      <c r="J227" s="1711"/>
      <c r="K227" s="1711"/>
      <c r="L227" s="1712"/>
      <c r="M227" s="1710"/>
      <c r="N227" s="1711"/>
      <c r="O227" s="1711"/>
      <c r="P227" s="1711"/>
      <c r="Q227" s="1712"/>
      <c r="R227" s="1710"/>
      <c r="S227" s="1711"/>
      <c r="T227" s="1711"/>
      <c r="U227" s="1711"/>
      <c r="V227" s="1712"/>
      <c r="W227" s="1710"/>
      <c r="X227" s="1711"/>
      <c r="Y227" s="1711"/>
      <c r="Z227" s="1711"/>
      <c r="AA227" s="1712"/>
      <c r="AB227" s="1710"/>
      <c r="AC227" s="1711"/>
      <c r="AD227" s="1711"/>
      <c r="AE227" s="1711"/>
      <c r="AF227" s="1712"/>
      <c r="AG227" s="901"/>
      <c r="AH227" s="1097"/>
      <c r="AI227" s="1090"/>
    </row>
    <row r="228" spans="2:35" hidden="1" outlineLevel="1" x14ac:dyDescent="0.2">
      <c r="B228" s="892">
        <v>17</v>
      </c>
      <c r="C228" s="1585" t="s">
        <v>1611</v>
      </c>
      <c r="D228" s="1584"/>
      <c r="E228" s="1443" t="s">
        <v>16</v>
      </c>
      <c r="F228" s="896">
        <v>3</v>
      </c>
      <c r="G228" s="682"/>
      <c r="H228" s="1697"/>
      <c r="I228" s="1713"/>
      <c r="J228" s="1713"/>
      <c r="K228" s="1713"/>
      <c r="L228" s="1714"/>
      <c r="M228" s="1697"/>
      <c r="N228" s="1713"/>
      <c r="O228" s="1713"/>
      <c r="P228" s="1713"/>
      <c r="Q228" s="1714"/>
      <c r="R228" s="1697"/>
      <c r="S228" s="1713"/>
      <c r="T228" s="1713"/>
      <c r="U228" s="1713"/>
      <c r="V228" s="1714"/>
      <c r="W228" s="1697"/>
      <c r="X228" s="1713"/>
      <c r="Y228" s="1713"/>
      <c r="Z228" s="1713"/>
      <c r="AA228" s="1714"/>
      <c r="AB228" s="1697"/>
      <c r="AC228" s="1713"/>
      <c r="AD228" s="1713"/>
      <c r="AE228" s="1713"/>
      <c r="AF228" s="1714"/>
      <c r="AG228" s="901"/>
      <c r="AH228" s="1094"/>
      <c r="AI228" s="1068"/>
    </row>
    <row r="229" spans="2:35" hidden="1" outlineLevel="1" x14ac:dyDescent="0.2">
      <c r="B229" s="892">
        <v>18</v>
      </c>
      <c r="C229" s="1585" t="s">
        <v>1612</v>
      </c>
      <c r="D229" s="1584"/>
      <c r="E229" s="1443" t="s">
        <v>16</v>
      </c>
      <c r="F229" s="896">
        <v>3</v>
      </c>
      <c r="G229" s="682"/>
      <c r="H229" s="1697"/>
      <c r="I229" s="1713"/>
      <c r="J229" s="1713"/>
      <c r="K229" s="1713"/>
      <c r="L229" s="1714"/>
      <c r="M229" s="1697"/>
      <c r="N229" s="1713"/>
      <c r="O229" s="1713"/>
      <c r="P229" s="1713"/>
      <c r="Q229" s="1714"/>
      <c r="R229" s="1697"/>
      <c r="S229" s="1713"/>
      <c r="T229" s="1713"/>
      <c r="U229" s="1713"/>
      <c r="V229" s="1714"/>
      <c r="W229" s="1697"/>
      <c r="X229" s="1713"/>
      <c r="Y229" s="1713"/>
      <c r="Z229" s="1713"/>
      <c r="AA229" s="1714"/>
      <c r="AB229" s="1697"/>
      <c r="AC229" s="1713"/>
      <c r="AD229" s="1713"/>
      <c r="AE229" s="1713"/>
      <c r="AF229" s="1714"/>
      <c r="AG229" s="901"/>
      <c r="AH229" s="1094"/>
      <c r="AI229" s="1068"/>
    </row>
    <row r="230" spans="2:35" ht="15" hidden="1" outlineLevel="1" thickBot="1" x14ac:dyDescent="0.25">
      <c r="B230" s="892">
        <v>19</v>
      </c>
      <c r="C230" s="1585" t="s">
        <v>1616</v>
      </c>
      <c r="D230" s="1584"/>
      <c r="E230" s="1443" t="s">
        <v>16</v>
      </c>
      <c r="F230" s="896">
        <v>3</v>
      </c>
      <c r="G230" s="682"/>
      <c r="H230" s="1724">
        <f>SUM(H227:H229)</f>
        <v>0</v>
      </c>
      <c r="I230" s="1725">
        <f t="shared" ref="I230:L230" si="145">SUM(I227:I229)</f>
        <v>0</v>
      </c>
      <c r="J230" s="1725">
        <f t="shared" si="145"/>
        <v>0</v>
      </c>
      <c r="K230" s="1725">
        <f t="shared" si="145"/>
        <v>0</v>
      </c>
      <c r="L230" s="1726">
        <f t="shared" si="145"/>
        <v>0</v>
      </c>
      <c r="M230" s="1724">
        <f>SUM(M227:M229)</f>
        <v>0</v>
      </c>
      <c r="N230" s="1725">
        <f t="shared" ref="N230:Q230" si="146">SUM(N227:N229)</f>
        <v>0</v>
      </c>
      <c r="O230" s="1725">
        <f t="shared" si="146"/>
        <v>0</v>
      </c>
      <c r="P230" s="1725">
        <f t="shared" si="146"/>
        <v>0</v>
      </c>
      <c r="Q230" s="1726">
        <f t="shared" si="146"/>
        <v>0</v>
      </c>
      <c r="R230" s="1724">
        <f>SUM(R227:R229)</f>
        <v>0</v>
      </c>
      <c r="S230" s="1725">
        <f t="shared" ref="S230:V230" si="147">SUM(S227:S229)</f>
        <v>0</v>
      </c>
      <c r="T230" s="1725">
        <f t="shared" si="147"/>
        <v>0</v>
      </c>
      <c r="U230" s="1725">
        <f t="shared" si="147"/>
        <v>0</v>
      </c>
      <c r="V230" s="1726">
        <f t="shared" si="147"/>
        <v>0</v>
      </c>
      <c r="W230" s="1724">
        <f>SUM(W227:W229)</f>
        <v>0</v>
      </c>
      <c r="X230" s="1725">
        <f t="shared" ref="X230:AA230" si="148">SUM(X227:X229)</f>
        <v>0</v>
      </c>
      <c r="Y230" s="1725">
        <f t="shared" si="148"/>
        <v>0</v>
      </c>
      <c r="Z230" s="1725">
        <f t="shared" si="148"/>
        <v>0</v>
      </c>
      <c r="AA230" s="1726">
        <f t="shared" si="148"/>
        <v>0</v>
      </c>
      <c r="AB230" s="1724">
        <f>SUM(AB227:AB229)</f>
        <v>0</v>
      </c>
      <c r="AC230" s="1725">
        <f t="shared" ref="AC230:AF230" si="149">SUM(AC227:AC229)</f>
        <v>0</v>
      </c>
      <c r="AD230" s="1725">
        <f t="shared" si="149"/>
        <v>0</v>
      </c>
      <c r="AE230" s="1725">
        <f t="shared" si="149"/>
        <v>0</v>
      </c>
      <c r="AF230" s="1726">
        <f t="shared" si="149"/>
        <v>0</v>
      </c>
      <c r="AG230" s="901"/>
      <c r="AH230" s="1066" t="s">
        <v>1617</v>
      </c>
      <c r="AI230" s="1069"/>
    </row>
    <row r="231" spans="2:35" ht="15" hidden="1" outlineLevel="1" thickBot="1" x14ac:dyDescent="0.25">
      <c r="B231" s="1446" t="s">
        <v>1618</v>
      </c>
      <c r="C231" s="1731"/>
      <c r="D231" s="1992"/>
      <c r="E231" s="1992"/>
      <c r="F231" s="1993"/>
      <c r="G231" s="682"/>
      <c r="H231" s="1727"/>
      <c r="I231" s="1727"/>
      <c r="J231" s="1727"/>
      <c r="K231" s="1727"/>
      <c r="L231" s="1727"/>
      <c r="M231" s="1727"/>
      <c r="N231" s="1727"/>
      <c r="O231" s="1727"/>
      <c r="P231" s="1727"/>
      <c r="Q231" s="1727"/>
      <c r="R231" s="1727"/>
      <c r="S231" s="1727"/>
      <c r="T231" s="1727"/>
      <c r="U231" s="1727"/>
      <c r="V231" s="1727"/>
      <c r="W231" s="1727"/>
      <c r="X231" s="1727"/>
      <c r="Y231" s="1727"/>
      <c r="Z231" s="1727"/>
      <c r="AA231" s="1727"/>
      <c r="AB231" s="1727"/>
      <c r="AC231" s="1727"/>
      <c r="AD231" s="1727"/>
      <c r="AE231" s="1727"/>
      <c r="AF231" s="1727"/>
      <c r="AG231" s="901"/>
      <c r="AH231" s="1110"/>
      <c r="AI231" s="1110"/>
    </row>
    <row r="232" spans="2:35" hidden="1" outlineLevel="1" x14ac:dyDescent="0.2">
      <c r="B232" s="892">
        <v>20</v>
      </c>
      <c r="C232" s="1585" t="s">
        <v>1610</v>
      </c>
      <c r="D232" s="1584"/>
      <c r="E232" s="1443" t="s">
        <v>16</v>
      </c>
      <c r="F232" s="896">
        <v>3</v>
      </c>
      <c r="G232" s="682"/>
      <c r="H232" s="1710"/>
      <c r="I232" s="1711"/>
      <c r="J232" s="1711"/>
      <c r="K232" s="1711"/>
      <c r="L232" s="1712"/>
      <c r="M232" s="1710"/>
      <c r="N232" s="1711"/>
      <c r="O232" s="1711"/>
      <c r="P232" s="1711"/>
      <c r="Q232" s="1712"/>
      <c r="R232" s="1710"/>
      <c r="S232" s="1711"/>
      <c r="T232" s="1711"/>
      <c r="U232" s="1711"/>
      <c r="V232" s="1712"/>
      <c r="W232" s="1710"/>
      <c r="X232" s="1711"/>
      <c r="Y232" s="1711"/>
      <c r="Z232" s="1711"/>
      <c r="AA232" s="1712"/>
      <c r="AB232" s="1710"/>
      <c r="AC232" s="1711"/>
      <c r="AD232" s="1711"/>
      <c r="AE232" s="1711"/>
      <c r="AF232" s="1712"/>
      <c r="AG232" s="901"/>
      <c r="AH232" s="1097"/>
      <c r="AI232" s="1090"/>
    </row>
    <row r="233" spans="2:35" hidden="1" outlineLevel="1" x14ac:dyDescent="0.2">
      <c r="B233" s="892">
        <v>21</v>
      </c>
      <c r="C233" s="1585" t="s">
        <v>1611</v>
      </c>
      <c r="D233" s="1584"/>
      <c r="E233" s="1443" t="s">
        <v>16</v>
      </c>
      <c r="F233" s="896">
        <v>3</v>
      </c>
      <c r="G233" s="682"/>
      <c r="H233" s="1697"/>
      <c r="I233" s="1713"/>
      <c r="J233" s="1713"/>
      <c r="K233" s="1713"/>
      <c r="L233" s="1714"/>
      <c r="M233" s="1697"/>
      <c r="N233" s="1713"/>
      <c r="O233" s="1713"/>
      <c r="P233" s="1713"/>
      <c r="Q233" s="1714"/>
      <c r="R233" s="1697"/>
      <c r="S233" s="1713"/>
      <c r="T233" s="1713"/>
      <c r="U233" s="1713"/>
      <c r="V233" s="1714"/>
      <c r="W233" s="1697"/>
      <c r="X233" s="1713"/>
      <c r="Y233" s="1713"/>
      <c r="Z233" s="1713"/>
      <c r="AA233" s="1714"/>
      <c r="AB233" s="1697"/>
      <c r="AC233" s="1713"/>
      <c r="AD233" s="1713"/>
      <c r="AE233" s="1713"/>
      <c r="AF233" s="1714"/>
      <c r="AG233" s="901"/>
      <c r="AH233" s="1094"/>
      <c r="AI233" s="1068"/>
    </row>
    <row r="234" spans="2:35" hidden="1" outlineLevel="1" x14ac:dyDescent="0.2">
      <c r="B234" s="892">
        <v>22</v>
      </c>
      <c r="C234" s="1585" t="s">
        <v>1612</v>
      </c>
      <c r="D234" s="1584"/>
      <c r="E234" s="1443" t="s">
        <v>16</v>
      </c>
      <c r="F234" s="896">
        <v>3</v>
      </c>
      <c r="G234" s="682"/>
      <c r="H234" s="1697"/>
      <c r="I234" s="1713"/>
      <c r="J234" s="1713"/>
      <c r="K234" s="1713"/>
      <c r="L234" s="1714"/>
      <c r="M234" s="1697"/>
      <c r="N234" s="1713"/>
      <c r="O234" s="1713"/>
      <c r="P234" s="1713"/>
      <c r="Q234" s="1714"/>
      <c r="R234" s="1697"/>
      <c r="S234" s="1713"/>
      <c r="T234" s="1713"/>
      <c r="U234" s="1713"/>
      <c r="V234" s="1714"/>
      <c r="W234" s="1697"/>
      <c r="X234" s="1713"/>
      <c r="Y234" s="1713"/>
      <c r="Z234" s="1713"/>
      <c r="AA234" s="1714"/>
      <c r="AB234" s="1697"/>
      <c r="AC234" s="1713"/>
      <c r="AD234" s="1713"/>
      <c r="AE234" s="1713"/>
      <c r="AF234" s="1714"/>
      <c r="AG234" s="901"/>
      <c r="AH234" s="1094"/>
      <c r="AI234" s="1068"/>
    </row>
    <row r="235" spans="2:35" ht="15" hidden="1" outlineLevel="1" thickBot="1" x14ac:dyDescent="0.25">
      <c r="B235" s="892">
        <v>23</v>
      </c>
      <c r="C235" s="1585" t="s">
        <v>1613</v>
      </c>
      <c r="D235" s="1584"/>
      <c r="E235" s="1443" t="s">
        <v>16</v>
      </c>
      <c r="F235" s="896">
        <v>3</v>
      </c>
      <c r="G235" s="682"/>
      <c r="H235" s="1724">
        <f>SUM(H232:H234)</f>
        <v>0</v>
      </c>
      <c r="I235" s="1725">
        <f t="shared" ref="I235:L235" si="150">SUM(I232:I234)</f>
        <v>0</v>
      </c>
      <c r="J235" s="1725">
        <f t="shared" si="150"/>
        <v>0</v>
      </c>
      <c r="K235" s="1725">
        <f t="shared" si="150"/>
        <v>0</v>
      </c>
      <c r="L235" s="1726">
        <f t="shared" si="150"/>
        <v>0</v>
      </c>
      <c r="M235" s="1724">
        <f>SUM(M232:M234)</f>
        <v>0</v>
      </c>
      <c r="N235" s="1725">
        <f t="shared" ref="N235:Q235" si="151">SUM(N232:N234)</f>
        <v>0</v>
      </c>
      <c r="O235" s="1725">
        <f t="shared" si="151"/>
        <v>0</v>
      </c>
      <c r="P235" s="1725">
        <f t="shared" si="151"/>
        <v>0</v>
      </c>
      <c r="Q235" s="1726">
        <f t="shared" si="151"/>
        <v>0</v>
      </c>
      <c r="R235" s="1724">
        <f>SUM(R232:R234)</f>
        <v>0</v>
      </c>
      <c r="S235" s="1725">
        <f t="shared" ref="S235:V235" si="152">SUM(S232:S234)</f>
        <v>0</v>
      </c>
      <c r="T235" s="1725">
        <f t="shared" si="152"/>
        <v>0</v>
      </c>
      <c r="U235" s="1725">
        <f t="shared" si="152"/>
        <v>0</v>
      </c>
      <c r="V235" s="1726">
        <f t="shared" si="152"/>
        <v>0</v>
      </c>
      <c r="W235" s="1724">
        <f>SUM(W232:W234)</f>
        <v>0</v>
      </c>
      <c r="X235" s="1725">
        <f t="shared" ref="X235:AA235" si="153">SUM(X232:X234)</f>
        <v>0</v>
      </c>
      <c r="Y235" s="1725">
        <f t="shared" si="153"/>
        <v>0</v>
      </c>
      <c r="Z235" s="1725">
        <f t="shared" si="153"/>
        <v>0</v>
      </c>
      <c r="AA235" s="1726">
        <f t="shared" si="153"/>
        <v>0</v>
      </c>
      <c r="AB235" s="1724">
        <f>SUM(AB232:AB234)</f>
        <v>0</v>
      </c>
      <c r="AC235" s="1725">
        <f t="shared" ref="AC235:AF235" si="154">SUM(AC232:AC234)</f>
        <v>0</v>
      </c>
      <c r="AD235" s="1725">
        <f t="shared" si="154"/>
        <v>0</v>
      </c>
      <c r="AE235" s="1725">
        <f t="shared" si="154"/>
        <v>0</v>
      </c>
      <c r="AF235" s="1726">
        <f t="shared" si="154"/>
        <v>0</v>
      </c>
      <c r="AG235" s="901"/>
      <c r="AH235" s="1066" t="s">
        <v>1619</v>
      </c>
      <c r="AI235" s="1069"/>
    </row>
    <row r="236" spans="2:35" ht="15" hidden="1" outlineLevel="1" thickBot="1" x14ac:dyDescent="0.25">
      <c r="B236" s="1446" t="s">
        <v>1620</v>
      </c>
      <c r="C236" s="1731"/>
      <c r="D236" s="1992"/>
      <c r="E236" s="1992"/>
      <c r="F236" s="1993"/>
      <c r="G236" s="682"/>
      <c r="H236" s="1727"/>
      <c r="I236" s="1727"/>
      <c r="J236" s="1727"/>
      <c r="K236" s="1727"/>
      <c r="L236" s="1727"/>
      <c r="M236" s="1727"/>
      <c r="N236" s="1727"/>
      <c r="O236" s="1727"/>
      <c r="P236" s="1727"/>
      <c r="Q236" s="1727"/>
      <c r="R236" s="1727"/>
      <c r="S236" s="1727"/>
      <c r="T236" s="1727"/>
      <c r="U236" s="1727"/>
      <c r="V236" s="1727"/>
      <c r="W236" s="1727"/>
      <c r="X236" s="1727"/>
      <c r="Y236" s="1727"/>
      <c r="Z236" s="1727"/>
      <c r="AA236" s="1727"/>
      <c r="AB236" s="1727"/>
      <c r="AC236" s="1727"/>
      <c r="AD236" s="1727"/>
      <c r="AE236" s="1727"/>
      <c r="AF236" s="1727"/>
      <c r="AG236" s="901"/>
      <c r="AH236" s="1110"/>
      <c r="AI236" s="1110"/>
    </row>
    <row r="237" spans="2:35" hidden="1" outlineLevel="1" x14ac:dyDescent="0.2">
      <c r="B237" s="892">
        <v>24</v>
      </c>
      <c r="C237" s="1585" t="s">
        <v>1610</v>
      </c>
      <c r="D237" s="1584"/>
      <c r="E237" s="1443" t="s">
        <v>16</v>
      </c>
      <c r="F237" s="896">
        <v>3</v>
      </c>
      <c r="G237" s="682"/>
      <c r="H237" s="1710"/>
      <c r="I237" s="1711"/>
      <c r="J237" s="1711"/>
      <c r="K237" s="1711"/>
      <c r="L237" s="1712"/>
      <c r="M237" s="1710"/>
      <c r="N237" s="1711"/>
      <c r="O237" s="1711"/>
      <c r="P237" s="1711"/>
      <c r="Q237" s="1712"/>
      <c r="R237" s="1710"/>
      <c r="S237" s="1711"/>
      <c r="T237" s="1711"/>
      <c r="U237" s="1711"/>
      <c r="V237" s="1712"/>
      <c r="W237" s="1710"/>
      <c r="X237" s="1711"/>
      <c r="Y237" s="1711"/>
      <c r="Z237" s="1711"/>
      <c r="AA237" s="1712"/>
      <c r="AB237" s="1710"/>
      <c r="AC237" s="1711"/>
      <c r="AD237" s="1711"/>
      <c r="AE237" s="1711"/>
      <c r="AF237" s="1712"/>
      <c r="AG237" s="901"/>
      <c r="AH237" s="1097"/>
      <c r="AI237" s="1090"/>
    </row>
    <row r="238" spans="2:35" hidden="1" outlineLevel="1" x14ac:dyDescent="0.2">
      <c r="B238" s="892">
        <v>25</v>
      </c>
      <c r="C238" s="1585" t="s">
        <v>1611</v>
      </c>
      <c r="D238" s="1584"/>
      <c r="E238" s="1443" t="s">
        <v>16</v>
      </c>
      <c r="F238" s="896">
        <v>3</v>
      </c>
      <c r="G238" s="682"/>
      <c r="H238" s="1697"/>
      <c r="I238" s="1713"/>
      <c r="J238" s="1713"/>
      <c r="K238" s="1713"/>
      <c r="L238" s="1714"/>
      <c r="M238" s="1697"/>
      <c r="N238" s="1713"/>
      <c r="O238" s="1713"/>
      <c r="P238" s="1713"/>
      <c r="Q238" s="1714"/>
      <c r="R238" s="1697"/>
      <c r="S238" s="1713"/>
      <c r="T238" s="1713"/>
      <c r="U238" s="1713"/>
      <c r="V238" s="1714"/>
      <c r="W238" s="1697"/>
      <c r="X238" s="1713"/>
      <c r="Y238" s="1713"/>
      <c r="Z238" s="1713"/>
      <c r="AA238" s="1714"/>
      <c r="AB238" s="1697"/>
      <c r="AC238" s="1713"/>
      <c r="AD238" s="1713"/>
      <c r="AE238" s="1713"/>
      <c r="AF238" s="1714"/>
      <c r="AG238" s="901"/>
      <c r="AH238" s="1094"/>
      <c r="AI238" s="1068"/>
    </row>
    <row r="239" spans="2:35" hidden="1" outlineLevel="1" x14ac:dyDescent="0.2">
      <c r="B239" s="892">
        <v>26</v>
      </c>
      <c r="C239" s="1585" t="s">
        <v>1612</v>
      </c>
      <c r="D239" s="1584"/>
      <c r="E239" s="1443" t="s">
        <v>16</v>
      </c>
      <c r="F239" s="896">
        <v>3</v>
      </c>
      <c r="G239" s="682"/>
      <c r="H239" s="1697"/>
      <c r="I239" s="1713"/>
      <c r="J239" s="1713"/>
      <c r="K239" s="1713"/>
      <c r="L239" s="1714"/>
      <c r="M239" s="1697"/>
      <c r="N239" s="1713"/>
      <c r="O239" s="1713"/>
      <c r="P239" s="1713"/>
      <c r="Q239" s="1714"/>
      <c r="R239" s="1697"/>
      <c r="S239" s="1713"/>
      <c r="T239" s="1713"/>
      <c r="U239" s="1713"/>
      <c r="V239" s="1714"/>
      <c r="W239" s="1697"/>
      <c r="X239" s="1713"/>
      <c r="Y239" s="1713"/>
      <c r="Z239" s="1713"/>
      <c r="AA239" s="1714"/>
      <c r="AB239" s="1697"/>
      <c r="AC239" s="1713"/>
      <c r="AD239" s="1713"/>
      <c r="AE239" s="1713"/>
      <c r="AF239" s="1714"/>
      <c r="AG239" s="901"/>
      <c r="AH239" s="1094"/>
      <c r="AI239" s="1068"/>
    </row>
    <row r="240" spans="2:35" ht="15" hidden="1" outlineLevel="1" thickBot="1" x14ac:dyDescent="0.25">
      <c r="B240" s="897">
        <v>27</v>
      </c>
      <c r="C240" s="1732" t="s">
        <v>1613</v>
      </c>
      <c r="D240" s="1447"/>
      <c r="E240" s="899" t="s">
        <v>16</v>
      </c>
      <c r="F240" s="900">
        <v>3</v>
      </c>
      <c r="G240" s="682"/>
      <c r="H240" s="1724">
        <f>SUM(H237:H239)</f>
        <v>0</v>
      </c>
      <c r="I240" s="1725">
        <f>SUM(I237:I239)</f>
        <v>0</v>
      </c>
      <c r="J240" s="1725">
        <f t="shared" ref="J240:L240" si="155">SUM(J237:J239)</f>
        <v>0</v>
      </c>
      <c r="K240" s="1725">
        <f t="shared" si="155"/>
        <v>0</v>
      </c>
      <c r="L240" s="1726">
        <f t="shared" si="155"/>
        <v>0</v>
      </c>
      <c r="M240" s="1724">
        <f>SUM(M237:M239)</f>
        <v>0</v>
      </c>
      <c r="N240" s="1725">
        <f t="shared" ref="N240:Q240" si="156">SUM(N237:N239)</f>
        <v>0</v>
      </c>
      <c r="O240" s="1725">
        <f t="shared" si="156"/>
        <v>0</v>
      </c>
      <c r="P240" s="1725">
        <f t="shared" si="156"/>
        <v>0</v>
      </c>
      <c r="Q240" s="1726">
        <f t="shared" si="156"/>
        <v>0</v>
      </c>
      <c r="R240" s="1724">
        <f>SUM(R237:R239)</f>
        <v>0</v>
      </c>
      <c r="S240" s="1725">
        <f t="shared" ref="S240:V240" si="157">SUM(S237:S239)</f>
        <v>0</v>
      </c>
      <c r="T240" s="1725">
        <f t="shared" si="157"/>
        <v>0</v>
      </c>
      <c r="U240" s="1725">
        <f t="shared" si="157"/>
        <v>0</v>
      </c>
      <c r="V240" s="1726">
        <f t="shared" si="157"/>
        <v>0</v>
      </c>
      <c r="W240" s="1724">
        <f>SUM(W237:W239)</f>
        <v>0</v>
      </c>
      <c r="X240" s="1725">
        <f t="shared" ref="X240:AA240" si="158">SUM(X237:X239)</f>
        <v>0</v>
      </c>
      <c r="Y240" s="1725">
        <f t="shared" si="158"/>
        <v>0</v>
      </c>
      <c r="Z240" s="1725">
        <f t="shared" si="158"/>
        <v>0</v>
      </c>
      <c r="AA240" s="1726">
        <f t="shared" si="158"/>
        <v>0</v>
      </c>
      <c r="AB240" s="1724">
        <f>SUM(AB237:AB239)</f>
        <v>0</v>
      </c>
      <c r="AC240" s="1725">
        <f t="shared" ref="AC240:AF240" si="159">SUM(AC237:AC239)</f>
        <v>0</v>
      </c>
      <c r="AD240" s="1725">
        <f t="shared" si="159"/>
        <v>0</v>
      </c>
      <c r="AE240" s="1725">
        <f t="shared" si="159"/>
        <v>0</v>
      </c>
      <c r="AF240" s="1726">
        <f t="shared" si="159"/>
        <v>0</v>
      </c>
      <c r="AG240" s="901"/>
      <c r="AH240" s="1066" t="s">
        <v>1621</v>
      </c>
      <c r="AI240" s="1069"/>
    </row>
    <row r="241" spans="2:35" ht="15" hidden="1" outlineLevel="1" thickBot="1" x14ac:dyDescent="0.25">
      <c r="B241" s="901"/>
      <c r="C241" s="901"/>
      <c r="D241" s="901"/>
      <c r="E241" s="901"/>
      <c r="F241" s="901"/>
      <c r="G241" s="901"/>
      <c r="H241" s="1719"/>
      <c r="I241" s="1719"/>
      <c r="J241" s="1719"/>
      <c r="K241" s="1719"/>
      <c r="L241" s="1719"/>
      <c r="M241" s="1719"/>
      <c r="N241" s="1719"/>
      <c r="O241" s="1719"/>
      <c r="P241" s="1719"/>
      <c r="Q241" s="1719"/>
      <c r="R241" s="1719"/>
      <c r="S241" s="1719"/>
      <c r="T241" s="1719"/>
      <c r="U241" s="1719"/>
      <c r="V241" s="1719"/>
      <c r="W241" s="1719"/>
      <c r="X241" s="1719"/>
      <c r="Y241" s="1719"/>
      <c r="Z241" s="1719"/>
      <c r="AA241" s="1719"/>
      <c r="AB241" s="1719"/>
      <c r="AC241" s="1719"/>
      <c r="AD241" s="1719"/>
      <c r="AE241" s="1719"/>
      <c r="AF241" s="1719"/>
      <c r="AG241" s="901"/>
      <c r="AH241" s="901"/>
    </row>
    <row r="242" spans="2:35" ht="15" hidden="1" outlineLevel="1" thickBot="1" x14ac:dyDescent="0.25">
      <c r="B242" s="890" t="s">
        <v>1670</v>
      </c>
      <c r="C242" s="891" t="s">
        <v>1681</v>
      </c>
      <c r="D242" s="901"/>
      <c r="E242" s="901"/>
      <c r="F242" s="901"/>
      <c r="G242" s="901"/>
      <c r="H242" s="1719"/>
      <c r="I242" s="1719"/>
      <c r="J242" s="1719"/>
      <c r="K242" s="1719"/>
      <c r="L242" s="1719"/>
      <c r="M242" s="1719"/>
      <c r="N242" s="1719"/>
      <c r="O242" s="1719"/>
      <c r="P242" s="1719"/>
      <c r="Q242" s="1719"/>
      <c r="R242" s="1719"/>
      <c r="S242" s="1719"/>
      <c r="T242" s="1719"/>
      <c r="U242" s="1719"/>
      <c r="V242" s="1719"/>
      <c r="W242" s="1719"/>
      <c r="X242" s="1719"/>
      <c r="Y242" s="1719"/>
      <c r="Z242" s="1719"/>
      <c r="AA242" s="1719"/>
      <c r="AB242" s="1719"/>
      <c r="AC242" s="1719"/>
      <c r="AD242" s="1719"/>
      <c r="AE242" s="1719"/>
      <c r="AF242" s="1719"/>
      <c r="AG242" s="901"/>
      <c r="AH242" s="901"/>
    </row>
    <row r="243" spans="2:35" hidden="1" outlineLevel="1" x14ac:dyDescent="0.2">
      <c r="B243" s="1439">
        <v>8</v>
      </c>
      <c r="C243" s="1545" t="s">
        <v>1607</v>
      </c>
      <c r="D243" s="1733"/>
      <c r="E243" s="1440" t="s">
        <v>259</v>
      </c>
      <c r="F243" s="1441" t="s">
        <v>501</v>
      </c>
      <c r="G243" s="526"/>
      <c r="H243" s="1719"/>
      <c r="I243" s="1719"/>
      <c r="J243" s="1719"/>
      <c r="K243" s="1719"/>
      <c r="L243" s="1719"/>
      <c r="M243" s="1719"/>
      <c r="N243" s="1719"/>
      <c r="O243" s="1719"/>
      <c r="P243" s="1719"/>
      <c r="Q243" s="1719"/>
      <c r="R243" s="1719"/>
      <c r="S243" s="1719"/>
      <c r="T243" s="1719"/>
      <c r="U243" s="1719"/>
      <c r="V243" s="1719"/>
      <c r="W243" s="1719"/>
      <c r="X243" s="1719"/>
      <c r="Y243" s="1719"/>
      <c r="Z243" s="1719"/>
      <c r="AA243" s="1719"/>
      <c r="AB243" s="1719"/>
      <c r="AC243" s="1719"/>
      <c r="AD243" s="1719"/>
      <c r="AE243" s="1719"/>
      <c r="AF243" s="1719"/>
      <c r="AG243" s="901"/>
      <c r="AH243" s="901"/>
    </row>
    <row r="244" spans="2:35" ht="15" hidden="1" outlineLevel="1" thickBot="1" x14ac:dyDescent="0.25">
      <c r="B244" s="1445">
        <v>9</v>
      </c>
      <c r="C244" s="1737" t="s">
        <v>1608</v>
      </c>
      <c r="D244" s="1734"/>
      <c r="E244" s="1443" t="s">
        <v>259</v>
      </c>
      <c r="F244" s="1444" t="s">
        <v>501</v>
      </c>
      <c r="G244" s="1720"/>
      <c r="H244" s="1719"/>
      <c r="I244" s="1719"/>
      <c r="J244" s="1719"/>
      <c r="K244" s="1719"/>
      <c r="L244" s="1719"/>
      <c r="M244" s="1719"/>
      <c r="N244" s="1719"/>
      <c r="O244" s="1719"/>
      <c r="P244" s="1719"/>
      <c r="Q244" s="1719"/>
      <c r="R244" s="1719"/>
      <c r="S244" s="1719"/>
      <c r="T244" s="1719"/>
      <c r="U244" s="1719"/>
      <c r="V244" s="1719"/>
      <c r="W244" s="1719"/>
      <c r="X244" s="1719"/>
      <c r="Y244" s="1719"/>
      <c r="Z244" s="1719"/>
      <c r="AA244" s="1719"/>
      <c r="AB244" s="1719"/>
      <c r="AC244" s="1719"/>
      <c r="AD244" s="1719"/>
      <c r="AE244" s="1719"/>
      <c r="AF244" s="1719"/>
      <c r="AG244" s="901"/>
      <c r="AH244" s="901"/>
    </row>
    <row r="245" spans="2:35" hidden="1" outlineLevel="1" x14ac:dyDescent="0.2">
      <c r="B245" s="1442">
        <v>10</v>
      </c>
      <c r="C245" s="1738" t="s">
        <v>1600</v>
      </c>
      <c r="D245" s="1584"/>
      <c r="E245" s="895" t="s">
        <v>185</v>
      </c>
      <c r="F245" s="896">
        <v>2</v>
      </c>
      <c r="G245" s="625"/>
      <c r="H245" s="1710"/>
      <c r="I245" s="1711"/>
      <c r="J245" s="1711"/>
      <c r="K245" s="1711"/>
      <c r="L245" s="1712"/>
      <c r="M245" s="1721"/>
      <c r="N245" s="1711"/>
      <c r="O245" s="1711"/>
      <c r="P245" s="1711"/>
      <c r="Q245" s="1711"/>
      <c r="R245" s="1710"/>
      <c r="S245" s="1711"/>
      <c r="T245" s="1711"/>
      <c r="U245" s="1711"/>
      <c r="V245" s="1711"/>
      <c r="W245" s="1710"/>
      <c r="X245" s="1711"/>
      <c r="Y245" s="1711"/>
      <c r="Z245" s="1711"/>
      <c r="AA245" s="1711"/>
      <c r="AB245" s="1710"/>
      <c r="AC245" s="1711"/>
      <c r="AD245" s="1711"/>
      <c r="AE245" s="1711"/>
      <c r="AF245" s="1712"/>
      <c r="AG245" s="901"/>
      <c r="AH245" s="1091"/>
      <c r="AI245" s="1092"/>
    </row>
    <row r="246" spans="2:35" ht="15" hidden="1" outlineLevel="1" thickBot="1" x14ac:dyDescent="0.25">
      <c r="B246" s="1445">
        <v>11</v>
      </c>
      <c r="C246" s="1738" t="s">
        <v>1601</v>
      </c>
      <c r="D246" s="1583"/>
      <c r="E246" s="413" t="s">
        <v>185</v>
      </c>
      <c r="F246" s="414">
        <v>2</v>
      </c>
      <c r="G246" s="625"/>
      <c r="H246" s="1715"/>
      <c r="I246" s="1716"/>
      <c r="J246" s="1716"/>
      <c r="K246" s="1716"/>
      <c r="L246" s="1717"/>
      <c r="M246" s="1722"/>
      <c r="N246" s="1716"/>
      <c r="O246" s="1716"/>
      <c r="P246" s="1716"/>
      <c r="Q246" s="1716"/>
      <c r="R246" s="1715"/>
      <c r="S246" s="1716"/>
      <c r="T246" s="1716"/>
      <c r="U246" s="1716"/>
      <c r="V246" s="1716"/>
      <c r="W246" s="1715"/>
      <c r="X246" s="1716"/>
      <c r="Y246" s="1716"/>
      <c r="Z246" s="1716"/>
      <c r="AA246" s="1716"/>
      <c r="AB246" s="1715"/>
      <c r="AC246" s="1716"/>
      <c r="AD246" s="1716"/>
      <c r="AE246" s="1716"/>
      <c r="AF246" s="1717"/>
      <c r="AG246" s="901"/>
      <c r="AH246" s="1066"/>
      <c r="AI246" s="1069"/>
    </row>
    <row r="247" spans="2:35" ht="15" hidden="1" outlineLevel="1" thickBot="1" x14ac:dyDescent="0.25">
      <c r="B247" s="1446" t="s">
        <v>1609</v>
      </c>
      <c r="C247" s="529"/>
      <c r="D247" s="1992"/>
      <c r="E247" s="1992"/>
      <c r="F247" s="1993"/>
      <c r="G247" s="625"/>
      <c r="H247" s="1723"/>
      <c r="I247" s="1723"/>
      <c r="J247" s="1723"/>
      <c r="K247" s="1723"/>
      <c r="L247" s="1723"/>
      <c r="M247" s="1723"/>
      <c r="N247" s="1723"/>
      <c r="O247" s="1723"/>
      <c r="P247" s="1723"/>
      <c r="Q247" s="1723"/>
      <c r="R247" s="1723"/>
      <c r="S247" s="1723"/>
      <c r="T247" s="1723"/>
      <c r="U247" s="1723"/>
      <c r="V247" s="1723"/>
      <c r="W247" s="1723"/>
      <c r="X247" s="1723"/>
      <c r="Y247" s="1723"/>
      <c r="Z247" s="1723"/>
      <c r="AA247" s="1723"/>
      <c r="AB247" s="1723"/>
      <c r="AC247" s="1723"/>
      <c r="AD247" s="1723"/>
      <c r="AE247" s="1723"/>
      <c r="AF247" s="1723"/>
      <c r="AG247" s="901"/>
      <c r="AH247" s="901"/>
    </row>
    <row r="248" spans="2:35" hidden="1" outlineLevel="1" x14ac:dyDescent="0.2">
      <c r="B248" s="892">
        <v>12</v>
      </c>
      <c r="C248" s="1585" t="s">
        <v>1610</v>
      </c>
      <c r="D248" s="1584"/>
      <c r="E248" s="1443" t="s">
        <v>16</v>
      </c>
      <c r="F248" s="896">
        <v>3</v>
      </c>
      <c r="G248" s="625"/>
      <c r="H248" s="1697"/>
      <c r="I248" s="1713"/>
      <c r="J248" s="1713"/>
      <c r="K248" s="1713"/>
      <c r="L248" s="1714"/>
      <c r="M248" s="1697"/>
      <c r="N248" s="1713"/>
      <c r="O248" s="1713"/>
      <c r="P248" s="1713"/>
      <c r="Q248" s="1714"/>
      <c r="R248" s="1710"/>
      <c r="S248" s="1711"/>
      <c r="T248" s="1711"/>
      <c r="U248" s="1711"/>
      <c r="V248" s="1712"/>
      <c r="W248" s="1710"/>
      <c r="X248" s="1711"/>
      <c r="Y248" s="1711"/>
      <c r="Z248" s="1711"/>
      <c r="AA248" s="1712"/>
      <c r="AB248" s="1710"/>
      <c r="AC248" s="1711"/>
      <c r="AD248" s="1711"/>
      <c r="AE248" s="1711"/>
      <c r="AF248" s="1712"/>
      <c r="AG248" s="901"/>
      <c r="AH248" s="1091"/>
      <c r="AI248" s="1092"/>
    </row>
    <row r="249" spans="2:35" hidden="1" outlineLevel="1" x14ac:dyDescent="0.2">
      <c r="B249" s="892">
        <v>13</v>
      </c>
      <c r="C249" s="1585" t="s">
        <v>1611</v>
      </c>
      <c r="D249" s="1584"/>
      <c r="E249" s="1443" t="s">
        <v>16</v>
      </c>
      <c r="F249" s="896">
        <v>3</v>
      </c>
      <c r="G249" s="625"/>
      <c r="H249" s="1697"/>
      <c r="I249" s="1713"/>
      <c r="J249" s="1713"/>
      <c r="K249" s="1713"/>
      <c r="L249" s="1714"/>
      <c r="M249" s="1697"/>
      <c r="N249" s="1713"/>
      <c r="O249" s="1713"/>
      <c r="P249" s="1713"/>
      <c r="Q249" s="1714"/>
      <c r="R249" s="1697"/>
      <c r="S249" s="1713"/>
      <c r="T249" s="1713"/>
      <c r="U249" s="1713"/>
      <c r="V249" s="1714"/>
      <c r="W249" s="1697"/>
      <c r="X249" s="1713"/>
      <c r="Y249" s="1713"/>
      <c r="Z249" s="1713"/>
      <c r="AA249" s="1714"/>
      <c r="AB249" s="1697"/>
      <c r="AC249" s="1713"/>
      <c r="AD249" s="1713"/>
      <c r="AE249" s="1713"/>
      <c r="AF249" s="1714"/>
      <c r="AG249" s="901"/>
      <c r="AH249" s="1094"/>
      <c r="AI249" s="1068"/>
    </row>
    <row r="250" spans="2:35" hidden="1" outlineLevel="1" x14ac:dyDescent="0.2">
      <c r="B250" s="892">
        <v>14</v>
      </c>
      <c r="C250" s="1585" t="s">
        <v>1612</v>
      </c>
      <c r="D250" s="1584"/>
      <c r="E250" s="1443" t="s">
        <v>16</v>
      </c>
      <c r="F250" s="896">
        <v>3</v>
      </c>
      <c r="G250" s="682"/>
      <c r="H250" s="1697"/>
      <c r="I250" s="1713"/>
      <c r="J250" s="1713"/>
      <c r="K250" s="1713"/>
      <c r="L250" s="1714"/>
      <c r="M250" s="1697"/>
      <c r="N250" s="1713"/>
      <c r="O250" s="1713"/>
      <c r="P250" s="1713"/>
      <c r="Q250" s="1714"/>
      <c r="R250" s="1697"/>
      <c r="S250" s="1713"/>
      <c r="T250" s="1713"/>
      <c r="U250" s="1713"/>
      <c r="V250" s="1714"/>
      <c r="W250" s="1697"/>
      <c r="X250" s="1713"/>
      <c r="Y250" s="1713"/>
      <c r="Z250" s="1713"/>
      <c r="AA250" s="1714"/>
      <c r="AB250" s="1697"/>
      <c r="AC250" s="1713"/>
      <c r="AD250" s="1713"/>
      <c r="AE250" s="1713"/>
      <c r="AF250" s="1714"/>
      <c r="AG250" s="901"/>
      <c r="AH250" s="1094"/>
      <c r="AI250" s="1068"/>
    </row>
    <row r="251" spans="2:35" ht="15" hidden="1" outlineLevel="1" thickBot="1" x14ac:dyDescent="0.25">
      <c r="B251" s="892">
        <v>15</v>
      </c>
      <c r="C251" s="1585" t="s">
        <v>1613</v>
      </c>
      <c r="D251" s="1584"/>
      <c r="E251" s="1443" t="s">
        <v>16</v>
      </c>
      <c r="F251" s="896">
        <v>3</v>
      </c>
      <c r="G251" s="682"/>
      <c r="H251" s="1724">
        <f>SUM(H248:H250)</f>
        <v>0</v>
      </c>
      <c r="I251" s="1725">
        <f t="shared" ref="I251:L251" si="160">SUM(I248:I250)</f>
        <v>0</v>
      </c>
      <c r="J251" s="1725">
        <f t="shared" si="160"/>
        <v>0</v>
      </c>
      <c r="K251" s="1725">
        <f t="shared" si="160"/>
        <v>0</v>
      </c>
      <c r="L251" s="1726">
        <f t="shared" si="160"/>
        <v>0</v>
      </c>
      <c r="M251" s="1724">
        <f>SUM(M248:M250)</f>
        <v>0</v>
      </c>
      <c r="N251" s="1725">
        <f t="shared" ref="N251:Q251" si="161">SUM(N248:N250)</f>
        <v>0</v>
      </c>
      <c r="O251" s="1725">
        <f t="shared" si="161"/>
        <v>0</v>
      </c>
      <c r="P251" s="1725">
        <f t="shared" si="161"/>
        <v>0</v>
      </c>
      <c r="Q251" s="1726">
        <f t="shared" si="161"/>
        <v>0</v>
      </c>
      <c r="R251" s="1724">
        <f>SUM(R248:R250)</f>
        <v>0</v>
      </c>
      <c r="S251" s="1725">
        <f t="shared" ref="S251:V251" si="162">SUM(S248:S250)</f>
        <v>0</v>
      </c>
      <c r="T251" s="1725">
        <f t="shared" si="162"/>
        <v>0</v>
      </c>
      <c r="U251" s="1725">
        <f t="shared" si="162"/>
        <v>0</v>
      </c>
      <c r="V251" s="1726">
        <f t="shared" si="162"/>
        <v>0</v>
      </c>
      <c r="W251" s="1724">
        <f>SUM(W248:W250)</f>
        <v>0</v>
      </c>
      <c r="X251" s="1725">
        <f t="shared" ref="X251:AA251" si="163">SUM(X248:X250)</f>
        <v>0</v>
      </c>
      <c r="Y251" s="1725">
        <f t="shared" si="163"/>
        <v>0</v>
      </c>
      <c r="Z251" s="1725">
        <f t="shared" si="163"/>
        <v>0</v>
      </c>
      <c r="AA251" s="1726">
        <f t="shared" si="163"/>
        <v>0</v>
      </c>
      <c r="AB251" s="1724">
        <f>SUM(AB248:AB250)</f>
        <v>0</v>
      </c>
      <c r="AC251" s="1725">
        <f t="shared" ref="AC251:AF251" si="164">SUM(AC248:AC250)</f>
        <v>0</v>
      </c>
      <c r="AD251" s="1725">
        <f t="shared" si="164"/>
        <v>0</v>
      </c>
      <c r="AE251" s="1725">
        <f t="shared" si="164"/>
        <v>0</v>
      </c>
      <c r="AF251" s="1726">
        <f t="shared" si="164"/>
        <v>0</v>
      </c>
      <c r="AG251" s="901"/>
      <c r="AH251" s="1066" t="s">
        <v>1614</v>
      </c>
      <c r="AI251" s="1069"/>
    </row>
    <row r="252" spans="2:35" ht="15" hidden="1" outlineLevel="1" thickBot="1" x14ac:dyDescent="0.25">
      <c r="B252" s="1446" t="s">
        <v>1615</v>
      </c>
      <c r="C252" s="1731"/>
      <c r="D252" s="1992"/>
      <c r="E252" s="1992"/>
      <c r="F252" s="1993"/>
      <c r="G252" s="682"/>
      <c r="H252" s="1727"/>
      <c r="I252" s="1727"/>
      <c r="J252" s="1727"/>
      <c r="K252" s="1727"/>
      <c r="L252" s="1727"/>
      <c r="M252" s="1727"/>
      <c r="N252" s="1727"/>
      <c r="O252" s="1727"/>
      <c r="P252" s="1727"/>
      <c r="Q252" s="1727"/>
      <c r="R252" s="1727"/>
      <c r="S252" s="1727"/>
      <c r="T252" s="1727"/>
      <c r="U252" s="1727"/>
      <c r="V252" s="1727"/>
      <c r="W252" s="1727"/>
      <c r="X252" s="1727"/>
      <c r="Y252" s="1727"/>
      <c r="Z252" s="1727"/>
      <c r="AA252" s="1727"/>
      <c r="AB252" s="1727"/>
      <c r="AC252" s="1727"/>
      <c r="AD252" s="1727"/>
      <c r="AE252" s="1727"/>
      <c r="AF252" s="1727"/>
      <c r="AG252" s="901"/>
      <c r="AH252" s="1110"/>
      <c r="AI252" s="1110"/>
    </row>
    <row r="253" spans="2:35" hidden="1" outlineLevel="1" x14ac:dyDescent="0.2">
      <c r="B253" s="892">
        <v>16</v>
      </c>
      <c r="C253" s="1585" t="s">
        <v>1610</v>
      </c>
      <c r="D253" s="1584"/>
      <c r="E253" s="1443" t="s">
        <v>16</v>
      </c>
      <c r="F253" s="896">
        <v>3</v>
      </c>
      <c r="G253" s="682"/>
      <c r="H253" s="1710"/>
      <c r="I253" s="1711"/>
      <c r="J253" s="1711"/>
      <c r="K253" s="1711"/>
      <c r="L253" s="1712"/>
      <c r="M253" s="1710"/>
      <c r="N253" s="1711"/>
      <c r="O253" s="1711"/>
      <c r="P253" s="1711"/>
      <c r="Q253" s="1712"/>
      <c r="R253" s="1710"/>
      <c r="S253" s="1711"/>
      <c r="T253" s="1711"/>
      <c r="U253" s="1711"/>
      <c r="V253" s="1712"/>
      <c r="W253" s="1710"/>
      <c r="X253" s="1711"/>
      <c r="Y253" s="1711"/>
      <c r="Z253" s="1711"/>
      <c r="AA253" s="1712"/>
      <c r="AB253" s="1710"/>
      <c r="AC253" s="1711"/>
      <c r="AD253" s="1711"/>
      <c r="AE253" s="1711"/>
      <c r="AF253" s="1712"/>
      <c r="AG253" s="901"/>
      <c r="AH253" s="1097"/>
      <c r="AI253" s="1090"/>
    </row>
    <row r="254" spans="2:35" hidden="1" outlineLevel="1" x14ac:dyDescent="0.2">
      <c r="B254" s="892">
        <v>17</v>
      </c>
      <c r="C254" s="1585" t="s">
        <v>1611</v>
      </c>
      <c r="D254" s="1584"/>
      <c r="E254" s="1443" t="s">
        <v>16</v>
      </c>
      <c r="F254" s="896">
        <v>3</v>
      </c>
      <c r="G254" s="682"/>
      <c r="H254" s="1697"/>
      <c r="I254" s="1713"/>
      <c r="J254" s="1713"/>
      <c r="K254" s="1713"/>
      <c r="L254" s="1714"/>
      <c r="M254" s="1697"/>
      <c r="N254" s="1713"/>
      <c r="O254" s="1713"/>
      <c r="P254" s="1713"/>
      <c r="Q254" s="1714"/>
      <c r="R254" s="1697"/>
      <c r="S254" s="1713"/>
      <c r="T254" s="1713"/>
      <c r="U254" s="1713"/>
      <c r="V254" s="1714"/>
      <c r="W254" s="1697"/>
      <c r="X254" s="1713"/>
      <c r="Y254" s="1713"/>
      <c r="Z254" s="1713"/>
      <c r="AA254" s="1714"/>
      <c r="AB254" s="1697"/>
      <c r="AC254" s="1713"/>
      <c r="AD254" s="1713"/>
      <c r="AE254" s="1713"/>
      <c r="AF254" s="1714"/>
      <c r="AG254" s="901"/>
      <c r="AH254" s="1094"/>
      <c r="AI254" s="1068"/>
    </row>
    <row r="255" spans="2:35" hidden="1" outlineLevel="1" x14ac:dyDescent="0.2">
      <c r="B255" s="892">
        <v>18</v>
      </c>
      <c r="C255" s="1585" t="s">
        <v>1612</v>
      </c>
      <c r="D255" s="1584"/>
      <c r="E255" s="1443" t="s">
        <v>16</v>
      </c>
      <c r="F255" s="896">
        <v>3</v>
      </c>
      <c r="G255" s="682"/>
      <c r="H255" s="1697"/>
      <c r="I255" s="1713"/>
      <c r="J255" s="1713"/>
      <c r="K255" s="1713"/>
      <c r="L255" s="1714"/>
      <c r="M255" s="1697"/>
      <c r="N255" s="1713"/>
      <c r="O255" s="1713"/>
      <c r="P255" s="1713"/>
      <c r="Q255" s="1714"/>
      <c r="R255" s="1697"/>
      <c r="S255" s="1713"/>
      <c r="T255" s="1713"/>
      <c r="U255" s="1713"/>
      <c r="V255" s="1714"/>
      <c r="W255" s="1697"/>
      <c r="X255" s="1713"/>
      <c r="Y255" s="1713"/>
      <c r="Z255" s="1713"/>
      <c r="AA255" s="1714"/>
      <c r="AB255" s="1697"/>
      <c r="AC255" s="1713"/>
      <c r="AD255" s="1713"/>
      <c r="AE255" s="1713"/>
      <c r="AF255" s="1714"/>
      <c r="AG255" s="901"/>
      <c r="AH255" s="1094"/>
      <c r="AI255" s="1068"/>
    </row>
    <row r="256" spans="2:35" ht="15" hidden="1" outlineLevel="1" thickBot="1" x14ac:dyDescent="0.25">
      <c r="B256" s="892">
        <v>19</v>
      </c>
      <c r="C256" s="1585" t="s">
        <v>1616</v>
      </c>
      <c r="D256" s="1584"/>
      <c r="E256" s="1443" t="s">
        <v>16</v>
      </c>
      <c r="F256" s="896">
        <v>3</v>
      </c>
      <c r="G256" s="682"/>
      <c r="H256" s="1724">
        <f>SUM(H253:H255)</f>
        <v>0</v>
      </c>
      <c r="I256" s="1725">
        <f t="shared" ref="I256:L256" si="165">SUM(I253:I255)</f>
        <v>0</v>
      </c>
      <c r="J256" s="1725">
        <f t="shared" si="165"/>
        <v>0</v>
      </c>
      <c r="K256" s="1725">
        <f t="shared" si="165"/>
        <v>0</v>
      </c>
      <c r="L256" s="1726">
        <f t="shared" si="165"/>
        <v>0</v>
      </c>
      <c r="M256" s="1724">
        <f>SUM(M253:M255)</f>
        <v>0</v>
      </c>
      <c r="N256" s="1725">
        <f t="shared" ref="N256:Q256" si="166">SUM(N253:N255)</f>
        <v>0</v>
      </c>
      <c r="O256" s="1725">
        <f t="shared" si="166"/>
        <v>0</v>
      </c>
      <c r="P256" s="1725">
        <f t="shared" si="166"/>
        <v>0</v>
      </c>
      <c r="Q256" s="1726">
        <f t="shared" si="166"/>
        <v>0</v>
      </c>
      <c r="R256" s="1724">
        <f>SUM(R253:R255)</f>
        <v>0</v>
      </c>
      <c r="S256" s="1725">
        <f t="shared" ref="S256:V256" si="167">SUM(S253:S255)</f>
        <v>0</v>
      </c>
      <c r="T256" s="1725">
        <f t="shared" si="167"/>
        <v>0</v>
      </c>
      <c r="U256" s="1725">
        <f t="shared" si="167"/>
        <v>0</v>
      </c>
      <c r="V256" s="1726">
        <f t="shared" si="167"/>
        <v>0</v>
      </c>
      <c r="W256" s="1724">
        <f>SUM(W253:W255)</f>
        <v>0</v>
      </c>
      <c r="X256" s="1725">
        <f t="shared" ref="X256:AA256" si="168">SUM(X253:X255)</f>
        <v>0</v>
      </c>
      <c r="Y256" s="1725">
        <f t="shared" si="168"/>
        <v>0</v>
      </c>
      <c r="Z256" s="1725">
        <f t="shared" si="168"/>
        <v>0</v>
      </c>
      <c r="AA256" s="1726">
        <f t="shared" si="168"/>
        <v>0</v>
      </c>
      <c r="AB256" s="1724">
        <f>SUM(AB253:AB255)</f>
        <v>0</v>
      </c>
      <c r="AC256" s="1725">
        <f t="shared" ref="AC256:AF256" si="169">SUM(AC253:AC255)</f>
        <v>0</v>
      </c>
      <c r="AD256" s="1725">
        <f t="shared" si="169"/>
        <v>0</v>
      </c>
      <c r="AE256" s="1725">
        <f t="shared" si="169"/>
        <v>0</v>
      </c>
      <c r="AF256" s="1726">
        <f t="shared" si="169"/>
        <v>0</v>
      </c>
      <c r="AG256" s="901"/>
      <c r="AH256" s="1066" t="s">
        <v>1617</v>
      </c>
      <c r="AI256" s="1069"/>
    </row>
    <row r="257" spans="2:35" ht="15" hidden="1" outlineLevel="1" thickBot="1" x14ac:dyDescent="0.25">
      <c r="B257" s="1446" t="s">
        <v>1618</v>
      </c>
      <c r="C257" s="1731"/>
      <c r="D257" s="1992"/>
      <c r="E257" s="1992"/>
      <c r="F257" s="1993"/>
      <c r="G257" s="682"/>
      <c r="H257" s="1727"/>
      <c r="I257" s="1727"/>
      <c r="J257" s="1727"/>
      <c r="K257" s="1727"/>
      <c r="L257" s="1727"/>
      <c r="M257" s="1727"/>
      <c r="N257" s="1727"/>
      <c r="O257" s="1727"/>
      <c r="P257" s="1727"/>
      <c r="Q257" s="1727"/>
      <c r="R257" s="1727"/>
      <c r="S257" s="1727"/>
      <c r="T257" s="1727"/>
      <c r="U257" s="1727"/>
      <c r="V257" s="1727"/>
      <c r="W257" s="1727"/>
      <c r="X257" s="1727"/>
      <c r="Y257" s="1727"/>
      <c r="Z257" s="1727"/>
      <c r="AA257" s="1727"/>
      <c r="AB257" s="1727"/>
      <c r="AC257" s="1727"/>
      <c r="AD257" s="1727"/>
      <c r="AE257" s="1727"/>
      <c r="AF257" s="1727"/>
      <c r="AG257" s="901"/>
      <c r="AH257" s="1110"/>
      <c r="AI257" s="1110"/>
    </row>
    <row r="258" spans="2:35" hidden="1" outlineLevel="1" x14ac:dyDescent="0.2">
      <c r="B258" s="892">
        <v>20</v>
      </c>
      <c r="C258" s="1585" t="s">
        <v>1610</v>
      </c>
      <c r="D258" s="1584"/>
      <c r="E258" s="1443" t="s">
        <v>16</v>
      </c>
      <c r="F258" s="896">
        <v>3</v>
      </c>
      <c r="G258" s="682"/>
      <c r="H258" s="1710"/>
      <c r="I258" s="1711"/>
      <c r="J258" s="1711"/>
      <c r="K258" s="1711"/>
      <c r="L258" s="1712"/>
      <c r="M258" s="1710"/>
      <c r="N258" s="1711"/>
      <c r="O258" s="1711"/>
      <c r="P258" s="1711"/>
      <c r="Q258" s="1712"/>
      <c r="R258" s="1710"/>
      <c r="S258" s="1711"/>
      <c r="T258" s="1711"/>
      <c r="U258" s="1711"/>
      <c r="V258" s="1712"/>
      <c r="W258" s="1710"/>
      <c r="X258" s="1711"/>
      <c r="Y258" s="1711"/>
      <c r="Z258" s="1711"/>
      <c r="AA258" s="1712"/>
      <c r="AB258" s="1710"/>
      <c r="AC258" s="1711"/>
      <c r="AD258" s="1711"/>
      <c r="AE258" s="1711"/>
      <c r="AF258" s="1712"/>
      <c r="AG258" s="901"/>
      <c r="AH258" s="1097"/>
      <c r="AI258" s="1090"/>
    </row>
    <row r="259" spans="2:35" hidden="1" outlineLevel="1" x14ac:dyDescent="0.2">
      <c r="B259" s="892">
        <v>21</v>
      </c>
      <c r="C259" s="1585" t="s">
        <v>1611</v>
      </c>
      <c r="D259" s="1584"/>
      <c r="E259" s="1443" t="s">
        <v>16</v>
      </c>
      <c r="F259" s="896">
        <v>3</v>
      </c>
      <c r="G259" s="682"/>
      <c r="H259" s="1697"/>
      <c r="I259" s="1713"/>
      <c r="J259" s="1713"/>
      <c r="K259" s="1713"/>
      <c r="L259" s="1714"/>
      <c r="M259" s="1697"/>
      <c r="N259" s="1713"/>
      <c r="O259" s="1713"/>
      <c r="P259" s="1713"/>
      <c r="Q259" s="1714"/>
      <c r="R259" s="1697"/>
      <c r="S259" s="1713"/>
      <c r="T259" s="1713"/>
      <c r="U259" s="1713"/>
      <c r="V259" s="1714"/>
      <c r="W259" s="1697"/>
      <c r="X259" s="1713"/>
      <c r="Y259" s="1713"/>
      <c r="Z259" s="1713"/>
      <c r="AA259" s="1714"/>
      <c r="AB259" s="1697"/>
      <c r="AC259" s="1713"/>
      <c r="AD259" s="1713"/>
      <c r="AE259" s="1713"/>
      <c r="AF259" s="1714"/>
      <c r="AG259" s="901"/>
      <c r="AH259" s="1094"/>
      <c r="AI259" s="1068"/>
    </row>
    <row r="260" spans="2:35" hidden="1" outlineLevel="1" x14ac:dyDescent="0.2">
      <c r="B260" s="892">
        <v>22</v>
      </c>
      <c r="C260" s="1585" t="s">
        <v>1612</v>
      </c>
      <c r="D260" s="1584"/>
      <c r="E260" s="1443" t="s">
        <v>16</v>
      </c>
      <c r="F260" s="896">
        <v>3</v>
      </c>
      <c r="G260" s="682"/>
      <c r="H260" s="1697"/>
      <c r="I260" s="1713"/>
      <c r="J260" s="1713"/>
      <c r="K260" s="1713"/>
      <c r="L260" s="1714"/>
      <c r="M260" s="1697"/>
      <c r="N260" s="1713"/>
      <c r="O260" s="1713"/>
      <c r="P260" s="1713"/>
      <c r="Q260" s="1714"/>
      <c r="R260" s="1697"/>
      <c r="S260" s="1713"/>
      <c r="T260" s="1713"/>
      <c r="U260" s="1713"/>
      <c r="V260" s="1714"/>
      <c r="W260" s="1697"/>
      <c r="X260" s="1713"/>
      <c r="Y260" s="1713"/>
      <c r="Z260" s="1713"/>
      <c r="AA260" s="1714"/>
      <c r="AB260" s="1697"/>
      <c r="AC260" s="1713"/>
      <c r="AD260" s="1713"/>
      <c r="AE260" s="1713"/>
      <c r="AF260" s="1714"/>
      <c r="AG260" s="901"/>
      <c r="AH260" s="1094"/>
      <c r="AI260" s="1068"/>
    </row>
    <row r="261" spans="2:35" ht="15" hidden="1" outlineLevel="1" thickBot="1" x14ac:dyDescent="0.25">
      <c r="B261" s="892">
        <v>23</v>
      </c>
      <c r="C261" s="1585" t="s">
        <v>1613</v>
      </c>
      <c r="D261" s="1584"/>
      <c r="E261" s="1443" t="s">
        <v>16</v>
      </c>
      <c r="F261" s="896">
        <v>3</v>
      </c>
      <c r="G261" s="682"/>
      <c r="H261" s="1724">
        <f>SUM(H258:H260)</f>
        <v>0</v>
      </c>
      <c r="I261" s="1725">
        <f t="shared" ref="I261:L261" si="170">SUM(I258:I260)</f>
        <v>0</v>
      </c>
      <c r="J261" s="1725">
        <f t="shared" si="170"/>
        <v>0</v>
      </c>
      <c r="K261" s="1725">
        <f t="shared" si="170"/>
        <v>0</v>
      </c>
      <c r="L261" s="1726">
        <f t="shared" si="170"/>
        <v>0</v>
      </c>
      <c r="M261" s="1724">
        <f>SUM(M258:M260)</f>
        <v>0</v>
      </c>
      <c r="N261" s="1725">
        <f t="shared" ref="N261:Q261" si="171">SUM(N258:N260)</f>
        <v>0</v>
      </c>
      <c r="O261" s="1725">
        <f t="shared" si="171"/>
        <v>0</v>
      </c>
      <c r="P261" s="1725">
        <f t="shared" si="171"/>
        <v>0</v>
      </c>
      <c r="Q261" s="1726">
        <f t="shared" si="171"/>
        <v>0</v>
      </c>
      <c r="R261" s="1724">
        <f>SUM(R258:R260)</f>
        <v>0</v>
      </c>
      <c r="S261" s="1725">
        <f t="shared" ref="S261:V261" si="172">SUM(S258:S260)</f>
        <v>0</v>
      </c>
      <c r="T261" s="1725">
        <f t="shared" si="172"/>
        <v>0</v>
      </c>
      <c r="U261" s="1725">
        <f t="shared" si="172"/>
        <v>0</v>
      </c>
      <c r="V261" s="1726">
        <f t="shared" si="172"/>
        <v>0</v>
      </c>
      <c r="W261" s="1724">
        <f>SUM(W258:W260)</f>
        <v>0</v>
      </c>
      <c r="X261" s="1725">
        <f t="shared" ref="X261:AA261" si="173">SUM(X258:X260)</f>
        <v>0</v>
      </c>
      <c r="Y261" s="1725">
        <f t="shared" si="173"/>
        <v>0</v>
      </c>
      <c r="Z261" s="1725">
        <f t="shared" si="173"/>
        <v>0</v>
      </c>
      <c r="AA261" s="1726">
        <f t="shared" si="173"/>
        <v>0</v>
      </c>
      <c r="AB261" s="1724">
        <f>SUM(AB258:AB260)</f>
        <v>0</v>
      </c>
      <c r="AC261" s="1725">
        <f t="shared" ref="AC261:AF261" si="174">SUM(AC258:AC260)</f>
        <v>0</v>
      </c>
      <c r="AD261" s="1725">
        <f t="shared" si="174"/>
        <v>0</v>
      </c>
      <c r="AE261" s="1725">
        <f t="shared" si="174"/>
        <v>0</v>
      </c>
      <c r="AF261" s="1726">
        <f t="shared" si="174"/>
        <v>0</v>
      </c>
      <c r="AG261" s="901"/>
      <c r="AH261" s="1066" t="s">
        <v>1619</v>
      </c>
      <c r="AI261" s="1069"/>
    </row>
    <row r="262" spans="2:35" ht="15" hidden="1" outlineLevel="1" thickBot="1" x14ac:dyDescent="0.25">
      <c r="B262" s="1446" t="s">
        <v>1620</v>
      </c>
      <c r="C262" s="1731"/>
      <c r="D262" s="1992"/>
      <c r="E262" s="1992"/>
      <c r="F262" s="1993"/>
      <c r="G262" s="682"/>
      <c r="H262" s="1727"/>
      <c r="I262" s="1727"/>
      <c r="J262" s="1727"/>
      <c r="K262" s="1727"/>
      <c r="L262" s="1727"/>
      <c r="M262" s="1727"/>
      <c r="N262" s="1727"/>
      <c r="O262" s="1727"/>
      <c r="P262" s="1727"/>
      <c r="Q262" s="1727"/>
      <c r="R262" s="1727"/>
      <c r="S262" s="1727"/>
      <c r="T262" s="1727"/>
      <c r="U262" s="1727"/>
      <c r="V262" s="1727"/>
      <c r="W262" s="1727"/>
      <c r="X262" s="1727"/>
      <c r="Y262" s="1727"/>
      <c r="Z262" s="1727"/>
      <c r="AA262" s="1727"/>
      <c r="AB262" s="1727"/>
      <c r="AC262" s="1727"/>
      <c r="AD262" s="1727"/>
      <c r="AE262" s="1727"/>
      <c r="AF262" s="1727"/>
      <c r="AG262" s="901"/>
      <c r="AH262" s="1110"/>
      <c r="AI262" s="1110"/>
    </row>
    <row r="263" spans="2:35" hidden="1" outlineLevel="1" x14ac:dyDescent="0.2">
      <c r="B263" s="892">
        <v>24</v>
      </c>
      <c r="C263" s="1585" t="s">
        <v>1610</v>
      </c>
      <c r="D263" s="1584"/>
      <c r="E263" s="1443" t="s">
        <v>16</v>
      </c>
      <c r="F263" s="896">
        <v>3</v>
      </c>
      <c r="G263" s="682"/>
      <c r="H263" s="1710"/>
      <c r="I263" s="1711"/>
      <c r="J263" s="1711"/>
      <c r="K263" s="1711"/>
      <c r="L263" s="1712"/>
      <c r="M263" s="1710"/>
      <c r="N263" s="1711"/>
      <c r="O263" s="1711"/>
      <c r="P263" s="1711"/>
      <c r="Q263" s="1712"/>
      <c r="R263" s="1710"/>
      <c r="S263" s="1711"/>
      <c r="T263" s="1711"/>
      <c r="U263" s="1711"/>
      <c r="V263" s="1712"/>
      <c r="W263" s="1710"/>
      <c r="X263" s="1711"/>
      <c r="Y263" s="1711"/>
      <c r="Z263" s="1711"/>
      <c r="AA263" s="1712"/>
      <c r="AB263" s="1710"/>
      <c r="AC263" s="1711"/>
      <c r="AD263" s="1711"/>
      <c r="AE263" s="1711"/>
      <c r="AF263" s="1712"/>
      <c r="AG263" s="901"/>
      <c r="AH263" s="1097"/>
      <c r="AI263" s="1090"/>
    </row>
    <row r="264" spans="2:35" hidden="1" outlineLevel="1" x14ac:dyDescent="0.2">
      <c r="B264" s="892">
        <v>25</v>
      </c>
      <c r="C264" s="1585" t="s">
        <v>1611</v>
      </c>
      <c r="D264" s="1584"/>
      <c r="E264" s="1443" t="s">
        <v>16</v>
      </c>
      <c r="F264" s="896">
        <v>3</v>
      </c>
      <c r="G264" s="682"/>
      <c r="H264" s="1697"/>
      <c r="I264" s="1713"/>
      <c r="J264" s="1713"/>
      <c r="K264" s="1713"/>
      <c r="L264" s="1714"/>
      <c r="M264" s="1697"/>
      <c r="N264" s="1713"/>
      <c r="O264" s="1713"/>
      <c r="P264" s="1713"/>
      <c r="Q264" s="1714"/>
      <c r="R264" s="1697"/>
      <c r="S264" s="1713"/>
      <c r="T264" s="1713"/>
      <c r="U264" s="1713"/>
      <c r="V264" s="1714"/>
      <c r="W264" s="1697"/>
      <c r="X264" s="1713"/>
      <c r="Y264" s="1713"/>
      <c r="Z264" s="1713"/>
      <c r="AA264" s="1714"/>
      <c r="AB264" s="1697"/>
      <c r="AC264" s="1713"/>
      <c r="AD264" s="1713"/>
      <c r="AE264" s="1713"/>
      <c r="AF264" s="1714"/>
      <c r="AG264" s="901"/>
      <c r="AH264" s="1094"/>
      <c r="AI264" s="1068"/>
    </row>
    <row r="265" spans="2:35" hidden="1" outlineLevel="1" x14ac:dyDescent="0.2">
      <c r="B265" s="892">
        <v>26</v>
      </c>
      <c r="C265" s="1585" t="s">
        <v>1612</v>
      </c>
      <c r="D265" s="1584"/>
      <c r="E265" s="1443" t="s">
        <v>16</v>
      </c>
      <c r="F265" s="896">
        <v>3</v>
      </c>
      <c r="G265" s="682"/>
      <c r="H265" s="1697"/>
      <c r="I265" s="1713"/>
      <c r="J265" s="1713"/>
      <c r="K265" s="1713"/>
      <c r="L265" s="1714"/>
      <c r="M265" s="1697"/>
      <c r="N265" s="1713"/>
      <c r="O265" s="1713"/>
      <c r="P265" s="1713"/>
      <c r="Q265" s="1714"/>
      <c r="R265" s="1697"/>
      <c r="S265" s="1713"/>
      <c r="T265" s="1713"/>
      <c r="U265" s="1713"/>
      <c r="V265" s="1714"/>
      <c r="W265" s="1697"/>
      <c r="X265" s="1713"/>
      <c r="Y265" s="1713"/>
      <c r="Z265" s="1713"/>
      <c r="AA265" s="1714"/>
      <c r="AB265" s="1697"/>
      <c r="AC265" s="1713"/>
      <c r="AD265" s="1713"/>
      <c r="AE265" s="1713"/>
      <c r="AF265" s="1714"/>
      <c r="AG265" s="901"/>
      <c r="AH265" s="1094"/>
      <c r="AI265" s="1068"/>
    </row>
    <row r="266" spans="2:35" ht="15" hidden="1" outlineLevel="1" thickBot="1" x14ac:dyDescent="0.25">
      <c r="B266" s="897">
        <v>27</v>
      </c>
      <c r="C266" s="1732" t="s">
        <v>1613</v>
      </c>
      <c r="D266" s="1447"/>
      <c r="E266" s="899" t="s">
        <v>16</v>
      </c>
      <c r="F266" s="900">
        <v>3</v>
      </c>
      <c r="G266" s="682"/>
      <c r="H266" s="1724">
        <f>SUM(H263:H265)</f>
        <v>0</v>
      </c>
      <c r="I266" s="1725">
        <f>SUM(I263:I265)</f>
        <v>0</v>
      </c>
      <c r="J266" s="1725">
        <f t="shared" ref="J266:L266" si="175">SUM(J263:J265)</f>
        <v>0</v>
      </c>
      <c r="K266" s="1725">
        <f t="shared" si="175"/>
        <v>0</v>
      </c>
      <c r="L266" s="1726">
        <f t="shared" si="175"/>
        <v>0</v>
      </c>
      <c r="M266" s="1724">
        <f>SUM(M263:M265)</f>
        <v>0</v>
      </c>
      <c r="N266" s="1725">
        <f t="shared" ref="N266:Q266" si="176">SUM(N263:N265)</f>
        <v>0</v>
      </c>
      <c r="O266" s="1725">
        <f t="shared" si="176"/>
        <v>0</v>
      </c>
      <c r="P266" s="1725">
        <f t="shared" si="176"/>
        <v>0</v>
      </c>
      <c r="Q266" s="1726">
        <f t="shared" si="176"/>
        <v>0</v>
      </c>
      <c r="R266" s="1724">
        <f>SUM(R263:R265)</f>
        <v>0</v>
      </c>
      <c r="S266" s="1725">
        <f t="shared" ref="S266:V266" si="177">SUM(S263:S265)</f>
        <v>0</v>
      </c>
      <c r="T266" s="1725">
        <f t="shared" si="177"/>
        <v>0</v>
      </c>
      <c r="U266" s="1725">
        <f t="shared" si="177"/>
        <v>0</v>
      </c>
      <c r="V266" s="1726">
        <f t="shared" si="177"/>
        <v>0</v>
      </c>
      <c r="W266" s="1724">
        <f>SUM(W263:W265)</f>
        <v>0</v>
      </c>
      <c r="X266" s="1725">
        <f t="shared" ref="X266:AA266" si="178">SUM(X263:X265)</f>
        <v>0</v>
      </c>
      <c r="Y266" s="1725">
        <f t="shared" si="178"/>
        <v>0</v>
      </c>
      <c r="Z266" s="1725">
        <f t="shared" si="178"/>
        <v>0</v>
      </c>
      <c r="AA266" s="1726">
        <f t="shared" si="178"/>
        <v>0</v>
      </c>
      <c r="AB266" s="1724">
        <f>SUM(AB263:AB265)</f>
        <v>0</v>
      </c>
      <c r="AC266" s="1725">
        <f t="shared" ref="AC266:AF266" si="179">SUM(AC263:AC265)</f>
        <v>0</v>
      </c>
      <c r="AD266" s="1725">
        <f t="shared" si="179"/>
        <v>0</v>
      </c>
      <c r="AE266" s="1725">
        <f t="shared" si="179"/>
        <v>0</v>
      </c>
      <c r="AF266" s="1726">
        <f t="shared" si="179"/>
        <v>0</v>
      </c>
      <c r="AG266" s="901"/>
      <c r="AH266" s="1066" t="s">
        <v>1621</v>
      </c>
      <c r="AI266" s="1069"/>
    </row>
    <row r="267" spans="2:35" collapsed="1" x14ac:dyDescent="0.2">
      <c r="B267" s="901"/>
      <c r="C267" s="901"/>
      <c r="D267" s="901"/>
      <c r="E267" s="901"/>
      <c r="F267" s="901"/>
      <c r="G267" s="901"/>
      <c r="H267" s="1719"/>
      <c r="I267" s="1719"/>
      <c r="J267" s="1719"/>
      <c r="K267" s="1719"/>
      <c r="L267" s="1719"/>
      <c r="M267" s="1719"/>
      <c r="N267" s="1719"/>
      <c r="O267" s="1719"/>
      <c r="P267" s="1719"/>
      <c r="Q267" s="1719"/>
      <c r="R267" s="1719"/>
      <c r="S267" s="1719"/>
      <c r="T267" s="1719"/>
      <c r="U267" s="1719"/>
      <c r="V267" s="1719"/>
      <c r="W267" s="1719"/>
      <c r="X267" s="1719"/>
      <c r="Y267" s="1719"/>
      <c r="Z267" s="1719"/>
      <c r="AA267" s="1719"/>
      <c r="AB267" s="1719"/>
      <c r="AC267" s="1719"/>
      <c r="AD267" s="1719"/>
      <c r="AE267" s="1719"/>
      <c r="AF267" s="1719"/>
      <c r="AG267" s="901"/>
      <c r="AH267" s="901"/>
    </row>
    <row r="268" spans="2:35" ht="15" hidden="1" outlineLevel="1" thickBot="1" x14ac:dyDescent="0.25">
      <c r="B268" s="890" t="s">
        <v>20</v>
      </c>
      <c r="C268" s="891" t="s">
        <v>1599</v>
      </c>
      <c r="D268" s="901"/>
      <c r="E268" s="901"/>
      <c r="F268" s="901"/>
      <c r="G268" s="901"/>
      <c r="H268" s="1719"/>
      <c r="I268" s="1719"/>
      <c r="J268" s="1719"/>
      <c r="K268" s="1719"/>
      <c r="L268" s="1719"/>
      <c r="M268" s="1719"/>
      <c r="N268" s="1719"/>
      <c r="O268" s="1719"/>
      <c r="P268" s="1719"/>
      <c r="Q268" s="1719"/>
      <c r="R268" s="1719"/>
      <c r="S268" s="1719"/>
      <c r="T268" s="1719"/>
      <c r="U268" s="1719"/>
      <c r="V268" s="1719"/>
      <c r="W268" s="1719"/>
      <c r="X268" s="1719"/>
      <c r="Y268" s="1719"/>
      <c r="Z268" s="1719"/>
      <c r="AA268" s="1719"/>
      <c r="AB268" s="1719"/>
      <c r="AC268" s="1719"/>
      <c r="AD268" s="1719"/>
      <c r="AE268" s="1719"/>
      <c r="AF268" s="1719"/>
      <c r="AG268" s="901"/>
      <c r="AH268" s="901"/>
    </row>
    <row r="269" spans="2:35" ht="15" hidden="1" outlineLevel="1" thickBot="1" x14ac:dyDescent="0.25">
      <c r="B269" s="1439">
        <v>1</v>
      </c>
      <c r="C269" s="1545" t="s">
        <v>1561</v>
      </c>
      <c r="D269" s="1440"/>
      <c r="E269" s="1440" t="s">
        <v>259</v>
      </c>
      <c r="F269" s="1441" t="s">
        <v>501</v>
      </c>
      <c r="G269" s="1543"/>
      <c r="H269" s="1719"/>
      <c r="I269" s="1719"/>
      <c r="J269" s="1719"/>
      <c r="K269" s="1719"/>
      <c r="L269" s="1719"/>
      <c r="M269" s="1719"/>
      <c r="N269" s="1719"/>
      <c r="O269" s="1719"/>
      <c r="P269" s="1719"/>
      <c r="Q269" s="1719"/>
      <c r="R269" s="1719"/>
      <c r="S269" s="1719"/>
      <c r="T269" s="1719"/>
      <c r="U269" s="1719"/>
      <c r="V269" s="1719"/>
      <c r="W269" s="1719"/>
      <c r="X269" s="1719"/>
      <c r="Y269" s="1719"/>
      <c r="Z269" s="1719"/>
      <c r="AA269" s="1719"/>
      <c r="AB269" s="1719"/>
      <c r="AC269" s="1719"/>
      <c r="AD269" s="1719"/>
      <c r="AE269" s="1719"/>
      <c r="AF269" s="1719"/>
      <c r="AG269" s="901"/>
      <c r="AH269" s="901"/>
    </row>
    <row r="270" spans="2:35" hidden="1" outlineLevel="1" x14ac:dyDescent="0.2">
      <c r="B270" s="1445">
        <v>2</v>
      </c>
      <c r="C270" s="1735" t="s">
        <v>1600</v>
      </c>
      <c r="D270" s="1443"/>
      <c r="E270" s="1443" t="s">
        <v>185</v>
      </c>
      <c r="F270" s="1444">
        <v>2</v>
      </c>
      <c r="G270" s="625"/>
      <c r="H270" s="1710"/>
      <c r="I270" s="1711"/>
      <c r="J270" s="1711"/>
      <c r="K270" s="1711"/>
      <c r="L270" s="1712"/>
      <c r="M270" s="1710"/>
      <c r="N270" s="1711"/>
      <c r="O270" s="1711"/>
      <c r="P270" s="1711"/>
      <c r="Q270" s="1712"/>
      <c r="R270" s="1710"/>
      <c r="S270" s="1711"/>
      <c r="T270" s="1711"/>
      <c r="U270" s="1711"/>
      <c r="V270" s="1712"/>
      <c r="W270" s="1710"/>
      <c r="X270" s="1711"/>
      <c r="Y270" s="1711"/>
      <c r="Z270" s="1711"/>
      <c r="AA270" s="1712"/>
      <c r="AB270" s="1710"/>
      <c r="AC270" s="1711"/>
      <c r="AD270" s="1711"/>
      <c r="AE270" s="1711"/>
      <c r="AF270" s="1712"/>
      <c r="AG270" s="901"/>
      <c r="AH270" s="1091"/>
      <c r="AI270" s="1092"/>
    </row>
    <row r="271" spans="2:35" hidden="1" outlineLevel="1" x14ac:dyDescent="0.2">
      <c r="B271" s="1445">
        <v>3</v>
      </c>
      <c r="C271" s="1735" t="s">
        <v>1601</v>
      </c>
      <c r="D271" s="413"/>
      <c r="E271" s="413" t="s">
        <v>185</v>
      </c>
      <c r="F271" s="414">
        <v>2</v>
      </c>
      <c r="G271" s="625"/>
      <c r="H271" s="1697"/>
      <c r="I271" s="1713"/>
      <c r="J271" s="1713"/>
      <c r="K271" s="1713"/>
      <c r="L271" s="1714"/>
      <c r="M271" s="1697"/>
      <c r="N271" s="1713"/>
      <c r="O271" s="1713"/>
      <c r="P271" s="1713"/>
      <c r="Q271" s="1714"/>
      <c r="R271" s="1697"/>
      <c r="S271" s="1713"/>
      <c r="T271" s="1713"/>
      <c r="U271" s="1713"/>
      <c r="V271" s="1714"/>
      <c r="W271" s="1697"/>
      <c r="X271" s="1713"/>
      <c r="Y271" s="1713"/>
      <c r="Z271" s="1713"/>
      <c r="AA271" s="1714"/>
      <c r="AB271" s="1697"/>
      <c r="AC271" s="1713"/>
      <c r="AD271" s="1713"/>
      <c r="AE271" s="1713"/>
      <c r="AF271" s="1714"/>
      <c r="AG271" s="901"/>
      <c r="AH271" s="1094"/>
      <c r="AI271" s="1068"/>
    </row>
    <row r="272" spans="2:35" hidden="1" outlineLevel="1" x14ac:dyDescent="0.2">
      <c r="B272" s="1445">
        <v>4</v>
      </c>
      <c r="C272" s="1735" t="s">
        <v>1602</v>
      </c>
      <c r="D272" s="1443"/>
      <c r="E272" s="1443" t="s">
        <v>16</v>
      </c>
      <c r="F272" s="1444">
        <v>3</v>
      </c>
      <c r="G272" s="901"/>
      <c r="H272" s="1697"/>
      <c r="I272" s="1713"/>
      <c r="J272" s="1713"/>
      <c r="K272" s="1713"/>
      <c r="L272" s="1714"/>
      <c r="M272" s="1697"/>
      <c r="N272" s="1713"/>
      <c r="O272" s="1713"/>
      <c r="P272" s="1713"/>
      <c r="Q272" s="1714"/>
      <c r="R272" s="1697"/>
      <c r="S272" s="1713"/>
      <c r="T272" s="1713"/>
      <c r="U272" s="1713"/>
      <c r="V272" s="1714"/>
      <c r="W272" s="1697"/>
      <c r="X272" s="1713"/>
      <c r="Y272" s="1713"/>
      <c r="Z272" s="1713"/>
      <c r="AA272" s="1714"/>
      <c r="AB272" s="1697"/>
      <c r="AC272" s="1713"/>
      <c r="AD272" s="1713"/>
      <c r="AE272" s="1713"/>
      <c r="AF272" s="1714"/>
      <c r="AG272" s="901"/>
      <c r="AH272" s="1094"/>
      <c r="AI272" s="1068"/>
    </row>
    <row r="273" spans="2:35" hidden="1" outlineLevel="1" x14ac:dyDescent="0.2">
      <c r="B273" s="1445">
        <v>5</v>
      </c>
      <c r="C273" s="1735" t="s">
        <v>1603</v>
      </c>
      <c r="D273" s="413"/>
      <c r="E273" s="413" t="s">
        <v>16</v>
      </c>
      <c r="F273" s="414">
        <v>3</v>
      </c>
      <c r="G273" s="901"/>
      <c r="H273" s="1697"/>
      <c r="I273" s="1713"/>
      <c r="J273" s="1713"/>
      <c r="K273" s="1713"/>
      <c r="L273" s="1714"/>
      <c r="M273" s="1697"/>
      <c r="N273" s="1713"/>
      <c r="O273" s="1713"/>
      <c r="P273" s="1713"/>
      <c r="Q273" s="1714"/>
      <c r="R273" s="1697"/>
      <c r="S273" s="1713"/>
      <c r="T273" s="1713"/>
      <c r="U273" s="1713"/>
      <c r="V273" s="1714"/>
      <c r="W273" s="1697"/>
      <c r="X273" s="1713"/>
      <c r="Y273" s="1713"/>
      <c r="Z273" s="1713"/>
      <c r="AA273" s="1714"/>
      <c r="AB273" s="1697"/>
      <c r="AC273" s="1713"/>
      <c r="AD273" s="1713"/>
      <c r="AE273" s="1713"/>
      <c r="AF273" s="1714"/>
      <c r="AG273" s="901"/>
      <c r="AH273" s="1094"/>
      <c r="AI273" s="1068"/>
    </row>
    <row r="274" spans="2:35" hidden="1" outlineLevel="1" x14ac:dyDescent="0.2">
      <c r="B274" s="1445">
        <v>6</v>
      </c>
      <c r="C274" s="1735" t="s">
        <v>1604</v>
      </c>
      <c r="D274" s="1443"/>
      <c r="E274" s="1443" t="s">
        <v>1605</v>
      </c>
      <c r="F274" s="1444">
        <v>3</v>
      </c>
      <c r="G274" s="901"/>
      <c r="H274" s="1697"/>
      <c r="I274" s="1713"/>
      <c r="J274" s="1713"/>
      <c r="K274" s="1713"/>
      <c r="L274" s="1714"/>
      <c r="M274" s="1697"/>
      <c r="N274" s="1713"/>
      <c r="O274" s="1713"/>
      <c r="P274" s="1713"/>
      <c r="Q274" s="1714"/>
      <c r="R274" s="1697"/>
      <c r="S274" s="1713"/>
      <c r="T274" s="1713"/>
      <c r="U274" s="1713"/>
      <c r="V274" s="1714"/>
      <c r="W274" s="1697"/>
      <c r="X274" s="1713"/>
      <c r="Y274" s="1713"/>
      <c r="Z274" s="1713"/>
      <c r="AA274" s="1714"/>
      <c r="AB274" s="1697"/>
      <c r="AC274" s="1713"/>
      <c r="AD274" s="1713"/>
      <c r="AE274" s="1713"/>
      <c r="AF274" s="1714"/>
      <c r="AG274" s="901"/>
      <c r="AH274" s="1094"/>
      <c r="AI274" s="1068"/>
    </row>
    <row r="275" spans="2:35" ht="15" hidden="1" outlineLevel="1" thickBot="1" x14ac:dyDescent="0.25">
      <c r="B275" s="897">
        <v>7</v>
      </c>
      <c r="C275" s="1739" t="s">
        <v>1606</v>
      </c>
      <c r="D275" s="1447"/>
      <c r="E275" s="899" t="s">
        <v>1605</v>
      </c>
      <c r="F275" s="900">
        <v>3</v>
      </c>
      <c r="G275" s="901"/>
      <c r="H275" s="1715"/>
      <c r="I275" s="1716"/>
      <c r="J275" s="1716"/>
      <c r="K275" s="1716"/>
      <c r="L275" s="1717"/>
      <c r="M275" s="1715"/>
      <c r="N275" s="1716"/>
      <c r="O275" s="1716"/>
      <c r="P275" s="1716"/>
      <c r="Q275" s="1717"/>
      <c r="R275" s="1715"/>
      <c r="S275" s="1716"/>
      <c r="T275" s="1716"/>
      <c r="U275" s="1716"/>
      <c r="V275" s="1717"/>
      <c r="W275" s="1715"/>
      <c r="X275" s="1716"/>
      <c r="Y275" s="1716"/>
      <c r="Z275" s="1716"/>
      <c r="AA275" s="1717"/>
      <c r="AB275" s="1715"/>
      <c r="AC275" s="1716"/>
      <c r="AD275" s="1716"/>
      <c r="AE275" s="1716"/>
      <c r="AF275" s="1717"/>
      <c r="AG275" s="901"/>
      <c r="AH275" s="1066"/>
      <c r="AI275" s="1069"/>
    </row>
    <row r="276" spans="2:35" ht="15" hidden="1" outlineLevel="1" thickBot="1" x14ac:dyDescent="0.25">
      <c r="B276" s="1"/>
      <c r="C276" s="1"/>
      <c r="D276" s="1"/>
      <c r="E276" s="1"/>
      <c r="F276" s="1"/>
      <c r="G276" s="1"/>
      <c r="H276" s="1718"/>
      <c r="I276" s="1718"/>
      <c r="J276" s="1718"/>
      <c r="K276" s="1718"/>
      <c r="L276" s="1718"/>
      <c r="M276" s="1718"/>
      <c r="N276" s="1718"/>
      <c r="O276" s="1718"/>
      <c r="P276" s="1718"/>
      <c r="Q276" s="1718"/>
      <c r="R276" s="1718"/>
      <c r="S276" s="1718"/>
      <c r="T276" s="1718"/>
      <c r="U276" s="1718"/>
      <c r="V276" s="1718"/>
      <c r="W276" s="1718"/>
      <c r="X276" s="1718"/>
      <c r="Y276" s="1718"/>
      <c r="Z276" s="1718"/>
      <c r="AA276" s="1718"/>
      <c r="AB276" s="1718"/>
      <c r="AC276" s="1718"/>
      <c r="AD276" s="1718"/>
      <c r="AE276" s="1718"/>
      <c r="AF276" s="1718"/>
      <c r="AG276" s="1"/>
      <c r="AH276" s="1"/>
      <c r="AI276" s="1"/>
    </row>
    <row r="277" spans="2:35" ht="15" hidden="1" outlineLevel="1" thickBot="1" x14ac:dyDescent="0.25">
      <c r="B277" s="890" t="s">
        <v>1671</v>
      </c>
      <c r="C277" s="891" t="s">
        <v>1679</v>
      </c>
      <c r="D277" s="901"/>
      <c r="E277" s="901"/>
      <c r="F277" s="901"/>
      <c r="G277" s="901"/>
      <c r="H277" s="1719"/>
      <c r="I277" s="1719"/>
      <c r="J277" s="1719"/>
      <c r="K277" s="1719"/>
      <c r="L277" s="1719"/>
      <c r="M277" s="1719"/>
      <c r="N277" s="1719"/>
      <c r="O277" s="1719"/>
      <c r="P277" s="1719"/>
      <c r="Q277" s="1719"/>
      <c r="R277" s="1719"/>
      <c r="S277" s="1719"/>
      <c r="T277" s="1719"/>
      <c r="U277" s="1719"/>
      <c r="V277" s="1719"/>
      <c r="W277" s="1719"/>
      <c r="X277" s="1719"/>
      <c r="Y277" s="1719"/>
      <c r="Z277" s="1719"/>
      <c r="AA277" s="1719"/>
      <c r="AB277" s="1719"/>
      <c r="AC277" s="1719"/>
      <c r="AD277" s="1719"/>
      <c r="AE277" s="1719"/>
      <c r="AF277" s="1719"/>
      <c r="AG277" s="901"/>
      <c r="AH277" s="901"/>
    </row>
    <row r="278" spans="2:35" hidden="1" outlineLevel="1" x14ac:dyDescent="0.2">
      <c r="B278" s="1439">
        <v>8</v>
      </c>
      <c r="C278" s="1545" t="s">
        <v>1607</v>
      </c>
      <c r="D278" s="1733"/>
      <c r="E278" s="1440" t="s">
        <v>259</v>
      </c>
      <c r="F278" s="1441" t="s">
        <v>501</v>
      </c>
      <c r="G278" s="526"/>
      <c r="H278" s="1719"/>
      <c r="I278" s="1719"/>
      <c r="J278" s="1719"/>
      <c r="K278" s="1719"/>
      <c r="L278" s="1719"/>
      <c r="M278" s="1719"/>
      <c r="N278" s="1719"/>
      <c r="O278" s="1719"/>
      <c r="P278" s="1719"/>
      <c r="Q278" s="1719"/>
      <c r="R278" s="1719"/>
      <c r="S278" s="1719"/>
      <c r="T278" s="1719"/>
      <c r="U278" s="1719"/>
      <c r="V278" s="1719"/>
      <c r="W278" s="1719"/>
      <c r="X278" s="1719"/>
      <c r="Y278" s="1719"/>
      <c r="Z278" s="1719"/>
      <c r="AA278" s="1719"/>
      <c r="AB278" s="1719"/>
      <c r="AC278" s="1719"/>
      <c r="AD278" s="1719"/>
      <c r="AE278" s="1719"/>
      <c r="AF278" s="1719"/>
      <c r="AG278" s="901"/>
      <c r="AH278" s="901"/>
    </row>
    <row r="279" spans="2:35" ht="15" hidden="1" outlineLevel="1" thickBot="1" x14ac:dyDescent="0.25">
      <c r="B279" s="1445">
        <v>9</v>
      </c>
      <c r="C279" s="1737" t="s">
        <v>1608</v>
      </c>
      <c r="D279" s="1734"/>
      <c r="E279" s="1443" t="s">
        <v>259</v>
      </c>
      <c r="F279" s="1444" t="s">
        <v>501</v>
      </c>
      <c r="G279" s="1720"/>
      <c r="H279" s="1719"/>
      <c r="I279" s="1719"/>
      <c r="J279" s="1719"/>
      <c r="K279" s="1719"/>
      <c r="L279" s="1719"/>
      <c r="M279" s="1719"/>
      <c r="N279" s="1719"/>
      <c r="O279" s="1719"/>
      <c r="P279" s="1719"/>
      <c r="Q279" s="1719"/>
      <c r="R279" s="1719"/>
      <c r="S279" s="1719"/>
      <c r="T279" s="1719"/>
      <c r="U279" s="1719"/>
      <c r="V279" s="1719"/>
      <c r="W279" s="1719"/>
      <c r="X279" s="1719"/>
      <c r="Y279" s="1719"/>
      <c r="Z279" s="1719"/>
      <c r="AA279" s="1719"/>
      <c r="AB279" s="1719"/>
      <c r="AC279" s="1719"/>
      <c r="AD279" s="1719"/>
      <c r="AE279" s="1719"/>
      <c r="AF279" s="1719"/>
      <c r="AG279" s="901"/>
      <c r="AH279" s="901"/>
    </row>
    <row r="280" spans="2:35" hidden="1" outlineLevel="1" x14ac:dyDescent="0.2">
      <c r="B280" s="1442">
        <v>10</v>
      </c>
      <c r="C280" s="1738" t="s">
        <v>1600</v>
      </c>
      <c r="D280" s="1584"/>
      <c r="E280" s="895" t="s">
        <v>185</v>
      </c>
      <c r="F280" s="896">
        <v>2</v>
      </c>
      <c r="G280" s="625"/>
      <c r="H280" s="1710"/>
      <c r="I280" s="1711"/>
      <c r="J280" s="1711"/>
      <c r="K280" s="1711"/>
      <c r="L280" s="1712"/>
      <c r="M280" s="1721"/>
      <c r="N280" s="1711"/>
      <c r="O280" s="1711"/>
      <c r="P280" s="1711"/>
      <c r="Q280" s="1711"/>
      <c r="R280" s="1710"/>
      <c r="S280" s="1711"/>
      <c r="T280" s="1711"/>
      <c r="U280" s="1711"/>
      <c r="V280" s="1711"/>
      <c r="W280" s="1710"/>
      <c r="X280" s="1711"/>
      <c r="Y280" s="1711"/>
      <c r="Z280" s="1711"/>
      <c r="AA280" s="1711"/>
      <c r="AB280" s="1710"/>
      <c r="AC280" s="1711"/>
      <c r="AD280" s="1711"/>
      <c r="AE280" s="1711"/>
      <c r="AF280" s="1712"/>
      <c r="AG280" s="901"/>
      <c r="AH280" s="1091"/>
      <c r="AI280" s="1092"/>
    </row>
    <row r="281" spans="2:35" ht="15" hidden="1" outlineLevel="1" thickBot="1" x14ac:dyDescent="0.25">
      <c r="B281" s="1445">
        <v>11</v>
      </c>
      <c r="C281" s="1738" t="s">
        <v>1601</v>
      </c>
      <c r="D281" s="1583"/>
      <c r="E281" s="413" t="s">
        <v>185</v>
      </c>
      <c r="F281" s="414">
        <v>2</v>
      </c>
      <c r="G281" s="625"/>
      <c r="H281" s="1715"/>
      <c r="I281" s="1716"/>
      <c r="J281" s="1716"/>
      <c r="K281" s="1716"/>
      <c r="L281" s="1717"/>
      <c r="M281" s="1722"/>
      <c r="N281" s="1716"/>
      <c r="O281" s="1716"/>
      <c r="P281" s="1716"/>
      <c r="Q281" s="1716"/>
      <c r="R281" s="1715"/>
      <c r="S281" s="1716"/>
      <c r="T281" s="1716"/>
      <c r="U281" s="1716"/>
      <c r="V281" s="1716"/>
      <c r="W281" s="1715"/>
      <c r="X281" s="1716"/>
      <c r="Y281" s="1716"/>
      <c r="Z281" s="1716"/>
      <c r="AA281" s="1716"/>
      <c r="AB281" s="1715"/>
      <c r="AC281" s="1716"/>
      <c r="AD281" s="1716"/>
      <c r="AE281" s="1716"/>
      <c r="AF281" s="1717"/>
      <c r="AG281" s="901"/>
      <c r="AH281" s="1066"/>
      <c r="AI281" s="1069"/>
    </row>
    <row r="282" spans="2:35" ht="15" hidden="1" outlineLevel="1" thickBot="1" x14ac:dyDescent="0.25">
      <c r="B282" s="1446" t="s">
        <v>1609</v>
      </c>
      <c r="C282" s="529"/>
      <c r="D282" s="1992"/>
      <c r="E282" s="1992"/>
      <c r="F282" s="1993"/>
      <c r="G282" s="625"/>
      <c r="H282" s="1723"/>
      <c r="I282" s="1723"/>
      <c r="J282" s="1723"/>
      <c r="K282" s="1723"/>
      <c r="L282" s="1723"/>
      <c r="M282" s="1723"/>
      <c r="N282" s="1723"/>
      <c r="O282" s="1723"/>
      <c r="P282" s="1723"/>
      <c r="Q282" s="1723"/>
      <c r="R282" s="1723"/>
      <c r="S282" s="1723"/>
      <c r="T282" s="1723"/>
      <c r="U282" s="1723"/>
      <c r="V282" s="1723"/>
      <c r="W282" s="1723"/>
      <c r="X282" s="1723"/>
      <c r="Y282" s="1723"/>
      <c r="Z282" s="1723"/>
      <c r="AA282" s="1723"/>
      <c r="AB282" s="1723"/>
      <c r="AC282" s="1723"/>
      <c r="AD282" s="1723"/>
      <c r="AE282" s="1723"/>
      <c r="AF282" s="1723"/>
      <c r="AG282" s="901"/>
      <c r="AH282" s="901"/>
    </row>
    <row r="283" spans="2:35" hidden="1" outlineLevel="1" x14ac:dyDescent="0.2">
      <c r="B283" s="892">
        <v>12</v>
      </c>
      <c r="C283" s="1585" t="s">
        <v>1610</v>
      </c>
      <c r="D283" s="1584"/>
      <c r="E283" s="1443" t="s">
        <v>16</v>
      </c>
      <c r="F283" s="896">
        <v>3</v>
      </c>
      <c r="G283" s="625"/>
      <c r="H283" s="1697"/>
      <c r="I283" s="1713"/>
      <c r="J283" s="1713"/>
      <c r="K283" s="1713"/>
      <c r="L283" s="1714"/>
      <c r="M283" s="1697"/>
      <c r="N283" s="1713"/>
      <c r="O283" s="1713"/>
      <c r="P283" s="1713"/>
      <c r="Q283" s="1714"/>
      <c r="R283" s="1710"/>
      <c r="S283" s="1711"/>
      <c r="T283" s="1711"/>
      <c r="U283" s="1711"/>
      <c r="V283" s="1712"/>
      <c r="W283" s="1710"/>
      <c r="X283" s="1711"/>
      <c r="Y283" s="1711"/>
      <c r="Z283" s="1711"/>
      <c r="AA283" s="1712"/>
      <c r="AB283" s="1710"/>
      <c r="AC283" s="1711"/>
      <c r="AD283" s="1711"/>
      <c r="AE283" s="1711"/>
      <c r="AF283" s="1712"/>
      <c r="AG283" s="901"/>
      <c r="AH283" s="1091"/>
      <c r="AI283" s="1092"/>
    </row>
    <row r="284" spans="2:35" hidden="1" outlineLevel="1" x14ac:dyDescent="0.2">
      <c r="B284" s="892">
        <v>13</v>
      </c>
      <c r="C284" s="1585" t="s">
        <v>1611</v>
      </c>
      <c r="D284" s="1584"/>
      <c r="E284" s="1443" t="s">
        <v>16</v>
      </c>
      <c r="F284" s="896">
        <v>3</v>
      </c>
      <c r="G284" s="625"/>
      <c r="H284" s="1697"/>
      <c r="I284" s="1713"/>
      <c r="J284" s="1713"/>
      <c r="K284" s="1713"/>
      <c r="L284" s="1714"/>
      <c r="M284" s="1697"/>
      <c r="N284" s="1713"/>
      <c r="O284" s="1713"/>
      <c r="P284" s="1713"/>
      <c r="Q284" s="1714"/>
      <c r="R284" s="1697"/>
      <c r="S284" s="1713"/>
      <c r="T284" s="1713"/>
      <c r="U284" s="1713"/>
      <c r="V284" s="1714"/>
      <c r="W284" s="1697"/>
      <c r="X284" s="1713"/>
      <c r="Y284" s="1713"/>
      <c r="Z284" s="1713"/>
      <c r="AA284" s="1714"/>
      <c r="AB284" s="1697"/>
      <c r="AC284" s="1713"/>
      <c r="AD284" s="1713"/>
      <c r="AE284" s="1713"/>
      <c r="AF284" s="1714"/>
      <c r="AG284" s="901"/>
      <c r="AH284" s="1094"/>
      <c r="AI284" s="1068"/>
    </row>
    <row r="285" spans="2:35" hidden="1" outlineLevel="1" x14ac:dyDescent="0.2">
      <c r="B285" s="892">
        <v>14</v>
      </c>
      <c r="C285" s="1585" t="s">
        <v>1612</v>
      </c>
      <c r="D285" s="1584"/>
      <c r="E285" s="1443" t="s">
        <v>16</v>
      </c>
      <c r="F285" s="896">
        <v>3</v>
      </c>
      <c r="G285" s="682"/>
      <c r="H285" s="1697"/>
      <c r="I285" s="1713"/>
      <c r="J285" s="1713"/>
      <c r="K285" s="1713"/>
      <c r="L285" s="1714"/>
      <c r="M285" s="1697"/>
      <c r="N285" s="1713"/>
      <c r="O285" s="1713"/>
      <c r="P285" s="1713"/>
      <c r="Q285" s="1714"/>
      <c r="R285" s="1697"/>
      <c r="S285" s="1713"/>
      <c r="T285" s="1713"/>
      <c r="U285" s="1713"/>
      <c r="V285" s="1714"/>
      <c r="W285" s="1697"/>
      <c r="X285" s="1713"/>
      <c r="Y285" s="1713"/>
      <c r="Z285" s="1713"/>
      <c r="AA285" s="1714"/>
      <c r="AB285" s="1697"/>
      <c r="AC285" s="1713"/>
      <c r="AD285" s="1713"/>
      <c r="AE285" s="1713"/>
      <c r="AF285" s="1714"/>
      <c r="AG285" s="901"/>
      <c r="AH285" s="1094"/>
      <c r="AI285" s="1068"/>
    </row>
    <row r="286" spans="2:35" ht="15" hidden="1" outlineLevel="1" thickBot="1" x14ac:dyDescent="0.25">
      <c r="B286" s="892">
        <v>15</v>
      </c>
      <c r="C286" s="1585" t="s">
        <v>1613</v>
      </c>
      <c r="D286" s="1584"/>
      <c r="E286" s="1443" t="s">
        <v>16</v>
      </c>
      <c r="F286" s="896">
        <v>3</v>
      </c>
      <c r="G286" s="682"/>
      <c r="H286" s="1724">
        <f>SUM(H283:H285)</f>
        <v>0</v>
      </c>
      <c r="I286" s="1725">
        <f t="shared" ref="I286:L286" si="180">SUM(I283:I285)</f>
        <v>0</v>
      </c>
      <c r="J286" s="1725">
        <f t="shared" si="180"/>
        <v>0</v>
      </c>
      <c r="K286" s="1725">
        <f t="shared" si="180"/>
        <v>0</v>
      </c>
      <c r="L286" s="1726">
        <f t="shared" si="180"/>
        <v>0</v>
      </c>
      <c r="M286" s="1724">
        <f>SUM(M283:M285)</f>
        <v>0</v>
      </c>
      <c r="N286" s="1725">
        <f t="shared" ref="N286:Q286" si="181">SUM(N283:N285)</f>
        <v>0</v>
      </c>
      <c r="O286" s="1725">
        <f t="shared" si="181"/>
        <v>0</v>
      </c>
      <c r="P286" s="1725">
        <f t="shared" si="181"/>
        <v>0</v>
      </c>
      <c r="Q286" s="1726">
        <f t="shared" si="181"/>
        <v>0</v>
      </c>
      <c r="R286" s="1724">
        <f>SUM(R283:R285)</f>
        <v>0</v>
      </c>
      <c r="S286" s="1725">
        <f t="shared" ref="S286:V286" si="182">SUM(S283:S285)</f>
        <v>0</v>
      </c>
      <c r="T286" s="1725">
        <f t="shared" si="182"/>
        <v>0</v>
      </c>
      <c r="U286" s="1725">
        <f t="shared" si="182"/>
        <v>0</v>
      </c>
      <c r="V286" s="1726">
        <f t="shared" si="182"/>
        <v>0</v>
      </c>
      <c r="W286" s="1724">
        <f>SUM(W283:W285)</f>
        <v>0</v>
      </c>
      <c r="X286" s="1725">
        <f t="shared" ref="X286:AA286" si="183">SUM(X283:X285)</f>
        <v>0</v>
      </c>
      <c r="Y286" s="1725">
        <f t="shared" si="183"/>
        <v>0</v>
      </c>
      <c r="Z286" s="1725">
        <f t="shared" si="183"/>
        <v>0</v>
      </c>
      <c r="AA286" s="1726">
        <f t="shared" si="183"/>
        <v>0</v>
      </c>
      <c r="AB286" s="1724">
        <f>SUM(AB283:AB285)</f>
        <v>0</v>
      </c>
      <c r="AC286" s="1725">
        <f t="shared" ref="AC286:AF286" si="184">SUM(AC283:AC285)</f>
        <v>0</v>
      </c>
      <c r="AD286" s="1725">
        <f t="shared" si="184"/>
        <v>0</v>
      </c>
      <c r="AE286" s="1725">
        <f t="shared" si="184"/>
        <v>0</v>
      </c>
      <c r="AF286" s="1726">
        <f t="shared" si="184"/>
        <v>0</v>
      </c>
      <c r="AG286" s="901"/>
      <c r="AH286" s="1066" t="s">
        <v>1614</v>
      </c>
      <c r="AI286" s="1069"/>
    </row>
    <row r="287" spans="2:35" ht="15" hidden="1" outlineLevel="1" thickBot="1" x14ac:dyDescent="0.25">
      <c r="B287" s="1446" t="s">
        <v>1615</v>
      </c>
      <c r="C287" s="1731"/>
      <c r="D287" s="1992"/>
      <c r="E287" s="1992"/>
      <c r="F287" s="1993"/>
      <c r="G287" s="682"/>
      <c r="H287" s="1727"/>
      <c r="I287" s="1727"/>
      <c r="J287" s="1727"/>
      <c r="K287" s="1727"/>
      <c r="L287" s="1727"/>
      <c r="M287" s="1727"/>
      <c r="N287" s="1727"/>
      <c r="O287" s="1727"/>
      <c r="P287" s="1727"/>
      <c r="Q287" s="1727"/>
      <c r="R287" s="1727"/>
      <c r="S287" s="1727"/>
      <c r="T287" s="1727"/>
      <c r="U287" s="1727"/>
      <c r="V287" s="1727"/>
      <c r="W287" s="1727"/>
      <c r="X287" s="1727"/>
      <c r="Y287" s="1727"/>
      <c r="Z287" s="1727"/>
      <c r="AA287" s="1727"/>
      <c r="AB287" s="1727"/>
      <c r="AC287" s="1727"/>
      <c r="AD287" s="1727"/>
      <c r="AE287" s="1727"/>
      <c r="AF287" s="1727"/>
      <c r="AG287" s="901"/>
      <c r="AH287" s="1110"/>
      <c r="AI287" s="1110"/>
    </row>
    <row r="288" spans="2:35" hidden="1" outlineLevel="1" x14ac:dyDescent="0.2">
      <c r="B288" s="892">
        <v>16</v>
      </c>
      <c r="C288" s="1585" t="s">
        <v>1610</v>
      </c>
      <c r="D288" s="1584"/>
      <c r="E288" s="1443" t="s">
        <v>16</v>
      </c>
      <c r="F288" s="896">
        <v>3</v>
      </c>
      <c r="G288" s="682"/>
      <c r="H288" s="1710"/>
      <c r="I288" s="1711"/>
      <c r="J288" s="1711"/>
      <c r="K288" s="1711"/>
      <c r="L288" s="1712"/>
      <c r="M288" s="1710"/>
      <c r="N288" s="1711"/>
      <c r="O288" s="1711"/>
      <c r="P288" s="1711"/>
      <c r="Q288" s="1712"/>
      <c r="R288" s="1710"/>
      <c r="S288" s="1711"/>
      <c r="T288" s="1711"/>
      <c r="U288" s="1711"/>
      <c r="V288" s="1712"/>
      <c r="W288" s="1710"/>
      <c r="X288" s="1711"/>
      <c r="Y288" s="1711"/>
      <c r="Z288" s="1711"/>
      <c r="AA288" s="1712"/>
      <c r="AB288" s="1710"/>
      <c r="AC288" s="1711"/>
      <c r="AD288" s="1711"/>
      <c r="AE288" s="1711"/>
      <c r="AF288" s="1712"/>
      <c r="AG288" s="901"/>
      <c r="AH288" s="1097"/>
      <c r="AI288" s="1090"/>
    </row>
    <row r="289" spans="2:35" hidden="1" outlineLevel="1" x14ac:dyDescent="0.2">
      <c r="B289" s="892">
        <v>17</v>
      </c>
      <c r="C289" s="1585" t="s">
        <v>1611</v>
      </c>
      <c r="D289" s="1584"/>
      <c r="E289" s="1443" t="s">
        <v>16</v>
      </c>
      <c r="F289" s="896">
        <v>3</v>
      </c>
      <c r="G289" s="682"/>
      <c r="H289" s="1697"/>
      <c r="I289" s="1713"/>
      <c r="J289" s="1713"/>
      <c r="K289" s="1713"/>
      <c r="L289" s="1714"/>
      <c r="M289" s="1697"/>
      <c r="N289" s="1713"/>
      <c r="O289" s="1713"/>
      <c r="P289" s="1713"/>
      <c r="Q289" s="1714"/>
      <c r="R289" s="1697"/>
      <c r="S289" s="1713"/>
      <c r="T289" s="1713"/>
      <c r="U289" s="1713"/>
      <c r="V289" s="1714"/>
      <c r="W289" s="1697"/>
      <c r="X289" s="1713"/>
      <c r="Y289" s="1713"/>
      <c r="Z289" s="1713"/>
      <c r="AA289" s="1714"/>
      <c r="AB289" s="1697"/>
      <c r="AC289" s="1713"/>
      <c r="AD289" s="1713"/>
      <c r="AE289" s="1713"/>
      <c r="AF289" s="1714"/>
      <c r="AG289" s="901"/>
      <c r="AH289" s="1094"/>
      <c r="AI289" s="1068"/>
    </row>
    <row r="290" spans="2:35" hidden="1" outlineLevel="1" x14ac:dyDescent="0.2">
      <c r="B290" s="892">
        <v>18</v>
      </c>
      <c r="C290" s="1585" t="s">
        <v>1612</v>
      </c>
      <c r="D290" s="1584"/>
      <c r="E290" s="1443" t="s">
        <v>16</v>
      </c>
      <c r="F290" s="896">
        <v>3</v>
      </c>
      <c r="G290" s="682"/>
      <c r="H290" s="1697"/>
      <c r="I290" s="1713"/>
      <c r="J290" s="1713"/>
      <c r="K290" s="1713"/>
      <c r="L290" s="1714"/>
      <c r="M290" s="1697"/>
      <c r="N290" s="1713"/>
      <c r="O290" s="1713"/>
      <c r="P290" s="1713"/>
      <c r="Q290" s="1714"/>
      <c r="R290" s="1697"/>
      <c r="S290" s="1713"/>
      <c r="T290" s="1713"/>
      <c r="U290" s="1713"/>
      <c r="V290" s="1714"/>
      <c r="W290" s="1697"/>
      <c r="X290" s="1713"/>
      <c r="Y290" s="1713"/>
      <c r="Z290" s="1713"/>
      <c r="AA290" s="1714"/>
      <c r="AB290" s="1697"/>
      <c r="AC290" s="1713"/>
      <c r="AD290" s="1713"/>
      <c r="AE290" s="1713"/>
      <c r="AF290" s="1714"/>
      <c r="AG290" s="901"/>
      <c r="AH290" s="1094"/>
      <c r="AI290" s="1068"/>
    </row>
    <row r="291" spans="2:35" ht="15" hidden="1" outlineLevel="1" thickBot="1" x14ac:dyDescent="0.25">
      <c r="B291" s="892">
        <v>19</v>
      </c>
      <c r="C291" s="1585" t="s">
        <v>1616</v>
      </c>
      <c r="D291" s="1584"/>
      <c r="E291" s="1443" t="s">
        <v>16</v>
      </c>
      <c r="F291" s="896">
        <v>3</v>
      </c>
      <c r="G291" s="682"/>
      <c r="H291" s="1724">
        <f>SUM(H288:H290)</f>
        <v>0</v>
      </c>
      <c r="I291" s="1725">
        <f t="shared" ref="I291:L291" si="185">SUM(I288:I290)</f>
        <v>0</v>
      </c>
      <c r="J291" s="1725">
        <f t="shared" si="185"/>
        <v>0</v>
      </c>
      <c r="K291" s="1725">
        <f t="shared" si="185"/>
        <v>0</v>
      </c>
      <c r="L291" s="1726">
        <f t="shared" si="185"/>
        <v>0</v>
      </c>
      <c r="M291" s="1724">
        <f>SUM(M288:M290)</f>
        <v>0</v>
      </c>
      <c r="N291" s="1725">
        <f t="shared" ref="N291:Q291" si="186">SUM(N288:N290)</f>
        <v>0</v>
      </c>
      <c r="O291" s="1725">
        <f t="shared" si="186"/>
        <v>0</v>
      </c>
      <c r="P291" s="1725">
        <f t="shared" si="186"/>
        <v>0</v>
      </c>
      <c r="Q291" s="1726">
        <f t="shared" si="186"/>
        <v>0</v>
      </c>
      <c r="R291" s="1724">
        <f>SUM(R288:R290)</f>
        <v>0</v>
      </c>
      <c r="S291" s="1725">
        <f t="shared" ref="S291:V291" si="187">SUM(S288:S290)</f>
        <v>0</v>
      </c>
      <c r="T291" s="1725">
        <f t="shared" si="187"/>
        <v>0</v>
      </c>
      <c r="U291" s="1725">
        <f t="shared" si="187"/>
        <v>0</v>
      </c>
      <c r="V291" s="1726">
        <f t="shared" si="187"/>
        <v>0</v>
      </c>
      <c r="W291" s="1724">
        <f>SUM(W288:W290)</f>
        <v>0</v>
      </c>
      <c r="X291" s="1725">
        <f t="shared" ref="X291:AA291" si="188">SUM(X288:X290)</f>
        <v>0</v>
      </c>
      <c r="Y291" s="1725">
        <f t="shared" si="188"/>
        <v>0</v>
      </c>
      <c r="Z291" s="1725">
        <f t="shared" si="188"/>
        <v>0</v>
      </c>
      <c r="AA291" s="1726">
        <f t="shared" si="188"/>
        <v>0</v>
      </c>
      <c r="AB291" s="1724">
        <f>SUM(AB288:AB290)</f>
        <v>0</v>
      </c>
      <c r="AC291" s="1725">
        <f t="shared" ref="AC291:AF291" si="189">SUM(AC288:AC290)</f>
        <v>0</v>
      </c>
      <c r="AD291" s="1725">
        <f t="shared" si="189"/>
        <v>0</v>
      </c>
      <c r="AE291" s="1725">
        <f t="shared" si="189"/>
        <v>0</v>
      </c>
      <c r="AF291" s="1726">
        <f t="shared" si="189"/>
        <v>0</v>
      </c>
      <c r="AG291" s="901"/>
      <c r="AH291" s="1066" t="s">
        <v>1617</v>
      </c>
      <c r="AI291" s="1069"/>
    </row>
    <row r="292" spans="2:35" ht="15" hidden="1" outlineLevel="1" thickBot="1" x14ac:dyDescent="0.25">
      <c r="B292" s="1446" t="s">
        <v>1618</v>
      </c>
      <c r="C292" s="1731"/>
      <c r="D292" s="1992"/>
      <c r="E292" s="1992"/>
      <c r="F292" s="1993"/>
      <c r="G292" s="682"/>
      <c r="H292" s="1727"/>
      <c r="I292" s="1727"/>
      <c r="J292" s="1727"/>
      <c r="K292" s="1727"/>
      <c r="L292" s="1727"/>
      <c r="M292" s="1727"/>
      <c r="N292" s="1727"/>
      <c r="O292" s="1727"/>
      <c r="P292" s="1727"/>
      <c r="Q292" s="1727"/>
      <c r="R292" s="1727"/>
      <c r="S292" s="1727"/>
      <c r="T292" s="1727"/>
      <c r="U292" s="1727"/>
      <c r="V292" s="1727"/>
      <c r="W292" s="1727"/>
      <c r="X292" s="1727"/>
      <c r="Y292" s="1727"/>
      <c r="Z292" s="1727"/>
      <c r="AA292" s="1727"/>
      <c r="AB292" s="1727"/>
      <c r="AC292" s="1727"/>
      <c r="AD292" s="1727"/>
      <c r="AE292" s="1727"/>
      <c r="AF292" s="1727"/>
      <c r="AG292" s="901"/>
      <c r="AH292" s="1110"/>
      <c r="AI292" s="1110"/>
    </row>
    <row r="293" spans="2:35" hidden="1" outlineLevel="1" x14ac:dyDescent="0.2">
      <c r="B293" s="892">
        <v>20</v>
      </c>
      <c r="C293" s="1585" t="s">
        <v>1610</v>
      </c>
      <c r="D293" s="1584"/>
      <c r="E293" s="1443" t="s">
        <v>16</v>
      </c>
      <c r="F293" s="896">
        <v>3</v>
      </c>
      <c r="G293" s="682"/>
      <c r="H293" s="1710"/>
      <c r="I293" s="1711"/>
      <c r="J293" s="1711"/>
      <c r="K293" s="1711"/>
      <c r="L293" s="1712"/>
      <c r="M293" s="1710"/>
      <c r="N293" s="1711"/>
      <c r="O293" s="1711"/>
      <c r="P293" s="1711"/>
      <c r="Q293" s="1712"/>
      <c r="R293" s="1710"/>
      <c r="S293" s="1711"/>
      <c r="T293" s="1711"/>
      <c r="U293" s="1711"/>
      <c r="V293" s="1712"/>
      <c r="W293" s="1710"/>
      <c r="X293" s="1711"/>
      <c r="Y293" s="1711"/>
      <c r="Z293" s="1711"/>
      <c r="AA293" s="1712"/>
      <c r="AB293" s="1710"/>
      <c r="AC293" s="1711"/>
      <c r="AD293" s="1711"/>
      <c r="AE293" s="1711"/>
      <c r="AF293" s="1712"/>
      <c r="AG293" s="901"/>
      <c r="AH293" s="1097"/>
      <c r="AI293" s="1090"/>
    </row>
    <row r="294" spans="2:35" hidden="1" outlineLevel="1" x14ac:dyDescent="0.2">
      <c r="B294" s="892">
        <v>21</v>
      </c>
      <c r="C294" s="1585" t="s">
        <v>1611</v>
      </c>
      <c r="D294" s="1584"/>
      <c r="E294" s="1443" t="s">
        <v>16</v>
      </c>
      <c r="F294" s="896">
        <v>3</v>
      </c>
      <c r="G294" s="682"/>
      <c r="H294" s="1697"/>
      <c r="I294" s="1713"/>
      <c r="J294" s="1713"/>
      <c r="K294" s="1713"/>
      <c r="L294" s="1714"/>
      <c r="M294" s="1697"/>
      <c r="N294" s="1713"/>
      <c r="O294" s="1713"/>
      <c r="P294" s="1713"/>
      <c r="Q294" s="1714"/>
      <c r="R294" s="1697"/>
      <c r="S294" s="1713"/>
      <c r="T294" s="1713"/>
      <c r="U294" s="1713"/>
      <c r="V294" s="1714"/>
      <c r="W294" s="1697"/>
      <c r="X294" s="1713"/>
      <c r="Y294" s="1713"/>
      <c r="Z294" s="1713"/>
      <c r="AA294" s="1714"/>
      <c r="AB294" s="1697"/>
      <c r="AC294" s="1713"/>
      <c r="AD294" s="1713"/>
      <c r="AE294" s="1713"/>
      <c r="AF294" s="1714"/>
      <c r="AG294" s="901"/>
      <c r="AH294" s="1094"/>
      <c r="AI294" s="1068"/>
    </row>
    <row r="295" spans="2:35" hidden="1" outlineLevel="1" x14ac:dyDescent="0.2">
      <c r="B295" s="892">
        <v>22</v>
      </c>
      <c r="C295" s="1585" t="s">
        <v>1612</v>
      </c>
      <c r="D295" s="1584"/>
      <c r="E295" s="1443" t="s">
        <v>16</v>
      </c>
      <c r="F295" s="896">
        <v>3</v>
      </c>
      <c r="G295" s="682"/>
      <c r="H295" s="1697"/>
      <c r="I295" s="1713"/>
      <c r="J295" s="1713"/>
      <c r="K295" s="1713"/>
      <c r="L295" s="1714"/>
      <c r="M295" s="1697"/>
      <c r="N295" s="1713"/>
      <c r="O295" s="1713"/>
      <c r="P295" s="1713"/>
      <c r="Q295" s="1714"/>
      <c r="R295" s="1697"/>
      <c r="S295" s="1713"/>
      <c r="T295" s="1713"/>
      <c r="U295" s="1713"/>
      <c r="V295" s="1714"/>
      <c r="W295" s="1697"/>
      <c r="X295" s="1713"/>
      <c r="Y295" s="1713"/>
      <c r="Z295" s="1713"/>
      <c r="AA295" s="1714"/>
      <c r="AB295" s="1697"/>
      <c r="AC295" s="1713"/>
      <c r="AD295" s="1713"/>
      <c r="AE295" s="1713"/>
      <c r="AF295" s="1714"/>
      <c r="AG295" s="901"/>
      <c r="AH295" s="1094"/>
      <c r="AI295" s="1068"/>
    </row>
    <row r="296" spans="2:35" ht="15" hidden="1" outlineLevel="1" thickBot="1" x14ac:dyDescent="0.25">
      <c r="B296" s="892">
        <v>23</v>
      </c>
      <c r="C296" s="1585" t="s">
        <v>1613</v>
      </c>
      <c r="D296" s="1584"/>
      <c r="E296" s="1443" t="s">
        <v>16</v>
      </c>
      <c r="F296" s="896">
        <v>3</v>
      </c>
      <c r="G296" s="682"/>
      <c r="H296" s="1724">
        <f>SUM(H293:H295)</f>
        <v>0</v>
      </c>
      <c r="I296" s="1725">
        <f t="shared" ref="I296:L296" si="190">SUM(I293:I295)</f>
        <v>0</v>
      </c>
      <c r="J296" s="1725">
        <f t="shared" si="190"/>
        <v>0</v>
      </c>
      <c r="K296" s="1725">
        <f t="shared" si="190"/>
        <v>0</v>
      </c>
      <c r="L296" s="1726">
        <f t="shared" si="190"/>
        <v>0</v>
      </c>
      <c r="M296" s="1724">
        <f>SUM(M293:M295)</f>
        <v>0</v>
      </c>
      <c r="N296" s="1725">
        <f t="shared" ref="N296:Q296" si="191">SUM(N293:N295)</f>
        <v>0</v>
      </c>
      <c r="O296" s="1725">
        <f t="shared" si="191"/>
        <v>0</v>
      </c>
      <c r="P296" s="1725">
        <f t="shared" si="191"/>
        <v>0</v>
      </c>
      <c r="Q296" s="1726">
        <f t="shared" si="191"/>
        <v>0</v>
      </c>
      <c r="R296" s="1724">
        <f>SUM(R293:R295)</f>
        <v>0</v>
      </c>
      <c r="S296" s="1725">
        <f t="shared" ref="S296:V296" si="192">SUM(S293:S295)</f>
        <v>0</v>
      </c>
      <c r="T296" s="1725">
        <f t="shared" si="192"/>
        <v>0</v>
      </c>
      <c r="U296" s="1725">
        <f t="shared" si="192"/>
        <v>0</v>
      </c>
      <c r="V296" s="1726">
        <f t="shared" si="192"/>
        <v>0</v>
      </c>
      <c r="W296" s="1724">
        <f>SUM(W293:W295)</f>
        <v>0</v>
      </c>
      <c r="X296" s="1725">
        <f t="shared" ref="X296:AA296" si="193">SUM(X293:X295)</f>
        <v>0</v>
      </c>
      <c r="Y296" s="1725">
        <f t="shared" si="193"/>
        <v>0</v>
      </c>
      <c r="Z296" s="1725">
        <f t="shared" si="193"/>
        <v>0</v>
      </c>
      <c r="AA296" s="1726">
        <f t="shared" si="193"/>
        <v>0</v>
      </c>
      <c r="AB296" s="1724">
        <f>SUM(AB293:AB295)</f>
        <v>0</v>
      </c>
      <c r="AC296" s="1725">
        <f t="shared" ref="AC296:AF296" si="194">SUM(AC293:AC295)</f>
        <v>0</v>
      </c>
      <c r="AD296" s="1725">
        <f t="shared" si="194"/>
        <v>0</v>
      </c>
      <c r="AE296" s="1725">
        <f t="shared" si="194"/>
        <v>0</v>
      </c>
      <c r="AF296" s="1726">
        <f t="shared" si="194"/>
        <v>0</v>
      </c>
      <c r="AG296" s="901"/>
      <c r="AH296" s="1066" t="s">
        <v>1619</v>
      </c>
      <c r="AI296" s="1069"/>
    </row>
    <row r="297" spans="2:35" ht="15" hidden="1" outlineLevel="1" thickBot="1" x14ac:dyDescent="0.25">
      <c r="B297" s="1446" t="s">
        <v>1620</v>
      </c>
      <c r="C297" s="1731"/>
      <c r="D297" s="1992"/>
      <c r="E297" s="1992"/>
      <c r="F297" s="1993"/>
      <c r="G297" s="682"/>
      <c r="H297" s="1727"/>
      <c r="I297" s="1727"/>
      <c r="J297" s="1727"/>
      <c r="K297" s="1727"/>
      <c r="L297" s="1727"/>
      <c r="M297" s="1727"/>
      <c r="N297" s="1727"/>
      <c r="O297" s="1727"/>
      <c r="P297" s="1727"/>
      <c r="Q297" s="1727"/>
      <c r="R297" s="1727"/>
      <c r="S297" s="1727"/>
      <c r="T297" s="1727"/>
      <c r="U297" s="1727"/>
      <c r="V297" s="1727"/>
      <c r="W297" s="1727"/>
      <c r="X297" s="1727"/>
      <c r="Y297" s="1727"/>
      <c r="Z297" s="1727"/>
      <c r="AA297" s="1727"/>
      <c r="AB297" s="1727"/>
      <c r="AC297" s="1727"/>
      <c r="AD297" s="1727"/>
      <c r="AE297" s="1727"/>
      <c r="AF297" s="1727"/>
      <c r="AG297" s="901"/>
      <c r="AH297" s="1110"/>
      <c r="AI297" s="1110"/>
    </row>
    <row r="298" spans="2:35" hidden="1" outlineLevel="1" x14ac:dyDescent="0.2">
      <c r="B298" s="892">
        <v>24</v>
      </c>
      <c r="C298" s="1585" t="s">
        <v>1610</v>
      </c>
      <c r="D298" s="1584"/>
      <c r="E298" s="1443" t="s">
        <v>16</v>
      </c>
      <c r="F298" s="896">
        <v>3</v>
      </c>
      <c r="G298" s="682"/>
      <c r="H298" s="1710"/>
      <c r="I298" s="1711"/>
      <c r="J298" s="1711"/>
      <c r="K298" s="1711"/>
      <c r="L298" s="1712"/>
      <c r="M298" s="1710"/>
      <c r="N298" s="1711"/>
      <c r="O298" s="1711"/>
      <c r="P298" s="1711"/>
      <c r="Q298" s="1712"/>
      <c r="R298" s="1710"/>
      <c r="S298" s="1711"/>
      <c r="T298" s="1711"/>
      <c r="U298" s="1711"/>
      <c r="V298" s="1712"/>
      <c r="W298" s="1710"/>
      <c r="X298" s="1711"/>
      <c r="Y298" s="1711"/>
      <c r="Z298" s="1711"/>
      <c r="AA298" s="1712"/>
      <c r="AB298" s="1710"/>
      <c r="AC298" s="1711"/>
      <c r="AD298" s="1711"/>
      <c r="AE298" s="1711"/>
      <c r="AF298" s="1712"/>
      <c r="AG298" s="901"/>
      <c r="AH298" s="1097"/>
      <c r="AI298" s="1090"/>
    </row>
    <row r="299" spans="2:35" hidden="1" outlineLevel="1" x14ac:dyDescent="0.2">
      <c r="B299" s="892">
        <v>25</v>
      </c>
      <c r="C299" s="1585" t="s">
        <v>1611</v>
      </c>
      <c r="D299" s="1584"/>
      <c r="E299" s="1443" t="s">
        <v>16</v>
      </c>
      <c r="F299" s="896">
        <v>3</v>
      </c>
      <c r="G299" s="682"/>
      <c r="H299" s="1697"/>
      <c r="I299" s="1713"/>
      <c r="J299" s="1713"/>
      <c r="K299" s="1713"/>
      <c r="L299" s="1714"/>
      <c r="M299" s="1697"/>
      <c r="N299" s="1713"/>
      <c r="O299" s="1713"/>
      <c r="P299" s="1713"/>
      <c r="Q299" s="1714"/>
      <c r="R299" s="1697"/>
      <c r="S299" s="1713"/>
      <c r="T299" s="1713"/>
      <c r="U299" s="1713"/>
      <c r="V299" s="1714"/>
      <c r="W299" s="1697"/>
      <c r="X299" s="1713"/>
      <c r="Y299" s="1713"/>
      <c r="Z299" s="1713"/>
      <c r="AA299" s="1714"/>
      <c r="AB299" s="1697"/>
      <c r="AC299" s="1713"/>
      <c r="AD299" s="1713"/>
      <c r="AE299" s="1713"/>
      <c r="AF299" s="1714"/>
      <c r="AG299" s="901"/>
      <c r="AH299" s="1094"/>
      <c r="AI299" s="1068"/>
    </row>
    <row r="300" spans="2:35" hidden="1" outlineLevel="1" x14ac:dyDescent="0.2">
      <c r="B300" s="892">
        <v>26</v>
      </c>
      <c r="C300" s="1585" t="s">
        <v>1612</v>
      </c>
      <c r="D300" s="1584"/>
      <c r="E300" s="1443" t="s">
        <v>16</v>
      </c>
      <c r="F300" s="896">
        <v>3</v>
      </c>
      <c r="G300" s="682"/>
      <c r="H300" s="1697"/>
      <c r="I300" s="1713"/>
      <c r="J300" s="1713"/>
      <c r="K300" s="1713"/>
      <c r="L300" s="1714"/>
      <c r="M300" s="1697"/>
      <c r="N300" s="1713"/>
      <c r="O300" s="1713"/>
      <c r="P300" s="1713"/>
      <c r="Q300" s="1714"/>
      <c r="R300" s="1697"/>
      <c r="S300" s="1713"/>
      <c r="T300" s="1713"/>
      <c r="U300" s="1713"/>
      <c r="V300" s="1714"/>
      <c r="W300" s="1697"/>
      <c r="X300" s="1713"/>
      <c r="Y300" s="1713"/>
      <c r="Z300" s="1713"/>
      <c r="AA300" s="1714"/>
      <c r="AB300" s="1697"/>
      <c r="AC300" s="1713"/>
      <c r="AD300" s="1713"/>
      <c r="AE300" s="1713"/>
      <c r="AF300" s="1714"/>
      <c r="AG300" s="901"/>
      <c r="AH300" s="1094"/>
      <c r="AI300" s="1068"/>
    </row>
    <row r="301" spans="2:35" ht="15" hidden="1" outlineLevel="1" thickBot="1" x14ac:dyDescent="0.25">
      <c r="B301" s="897">
        <v>27</v>
      </c>
      <c r="C301" s="1732" t="s">
        <v>1613</v>
      </c>
      <c r="D301" s="1447"/>
      <c r="E301" s="899" t="s">
        <v>16</v>
      </c>
      <c r="F301" s="900">
        <v>3</v>
      </c>
      <c r="G301" s="682"/>
      <c r="H301" s="1724">
        <f>SUM(H298:H300)</f>
        <v>0</v>
      </c>
      <c r="I301" s="1725">
        <f>SUM(I298:I300)</f>
        <v>0</v>
      </c>
      <c r="J301" s="1725">
        <f t="shared" ref="J301:L301" si="195">SUM(J298:J300)</f>
        <v>0</v>
      </c>
      <c r="K301" s="1725">
        <f t="shared" si="195"/>
        <v>0</v>
      </c>
      <c r="L301" s="1726">
        <f t="shared" si="195"/>
        <v>0</v>
      </c>
      <c r="M301" s="1724">
        <f>SUM(M298:M300)</f>
        <v>0</v>
      </c>
      <c r="N301" s="1725">
        <f t="shared" ref="N301:O301" si="196">SUM(N298:N300)</f>
        <v>0</v>
      </c>
      <c r="O301" s="1725">
        <f t="shared" si="196"/>
        <v>0</v>
      </c>
      <c r="P301" s="1725">
        <f t="shared" ref="P301" si="197">SUM(P298:P300)</f>
        <v>0</v>
      </c>
      <c r="Q301" s="1726">
        <f t="shared" ref="Q301" si="198">SUM(Q298:Q300)</f>
        <v>0</v>
      </c>
      <c r="R301" s="1724">
        <f>SUM(R298:R300)</f>
        <v>0</v>
      </c>
      <c r="S301" s="1725">
        <f t="shared" ref="S301:V301" si="199">SUM(S298:S300)</f>
        <v>0</v>
      </c>
      <c r="T301" s="1725">
        <f t="shared" si="199"/>
        <v>0</v>
      </c>
      <c r="U301" s="1725">
        <f t="shared" si="199"/>
        <v>0</v>
      </c>
      <c r="V301" s="1726">
        <f t="shared" si="199"/>
        <v>0</v>
      </c>
      <c r="W301" s="1724">
        <f>SUM(W298:W300)</f>
        <v>0</v>
      </c>
      <c r="X301" s="1725">
        <f t="shared" ref="X301:AA301" si="200">SUM(X298:X300)</f>
        <v>0</v>
      </c>
      <c r="Y301" s="1725">
        <f t="shared" si="200"/>
        <v>0</v>
      </c>
      <c r="Z301" s="1725">
        <f t="shared" si="200"/>
        <v>0</v>
      </c>
      <c r="AA301" s="1726">
        <f t="shared" si="200"/>
        <v>0</v>
      </c>
      <c r="AB301" s="1724">
        <f>SUM(AB298:AB300)</f>
        <v>0</v>
      </c>
      <c r="AC301" s="1725">
        <f t="shared" ref="AC301:AF301" si="201">SUM(AC298:AC300)</f>
        <v>0</v>
      </c>
      <c r="AD301" s="1725">
        <f t="shared" si="201"/>
        <v>0</v>
      </c>
      <c r="AE301" s="1725">
        <f t="shared" si="201"/>
        <v>0</v>
      </c>
      <c r="AF301" s="1726">
        <f t="shared" si="201"/>
        <v>0</v>
      </c>
      <c r="AG301" s="901"/>
      <c r="AH301" s="1066" t="s">
        <v>1621</v>
      </c>
      <c r="AI301" s="1069"/>
    </row>
    <row r="302" spans="2:35" ht="15" hidden="1" outlineLevel="1" thickBot="1" x14ac:dyDescent="0.25">
      <c r="B302" s="901"/>
      <c r="C302" s="901"/>
      <c r="D302" s="901"/>
      <c r="E302" s="901"/>
      <c r="F302" s="901"/>
      <c r="G302" s="901"/>
      <c r="H302" s="1719"/>
      <c r="I302" s="1719"/>
      <c r="J302" s="1719"/>
      <c r="K302" s="1719"/>
      <c r="L302" s="1719"/>
      <c r="M302" s="1719"/>
      <c r="N302" s="1719"/>
      <c r="O302" s="1719"/>
      <c r="P302" s="1719"/>
      <c r="Q302" s="1719"/>
      <c r="R302" s="1719"/>
      <c r="S302" s="1719"/>
      <c r="T302" s="1719"/>
      <c r="U302" s="1719"/>
      <c r="V302" s="1719"/>
      <c r="W302" s="1719"/>
      <c r="X302" s="1719"/>
      <c r="Y302" s="1719"/>
      <c r="Z302" s="1719"/>
      <c r="AA302" s="1719"/>
      <c r="AB302" s="1719"/>
      <c r="AC302" s="1719"/>
      <c r="AD302" s="1719"/>
      <c r="AE302" s="1719"/>
      <c r="AF302" s="1719"/>
      <c r="AG302" s="901"/>
      <c r="AH302" s="901"/>
    </row>
    <row r="303" spans="2:35" ht="15" hidden="1" outlineLevel="1" thickBot="1" x14ac:dyDescent="0.25">
      <c r="B303" s="890" t="s">
        <v>1672</v>
      </c>
      <c r="C303" s="891" t="s">
        <v>1680</v>
      </c>
      <c r="D303" s="901"/>
      <c r="E303" s="901"/>
      <c r="F303" s="901"/>
      <c r="G303" s="901"/>
      <c r="H303" s="1719"/>
      <c r="I303" s="1719"/>
      <c r="J303" s="1719"/>
      <c r="K303" s="1719"/>
      <c r="L303" s="1719"/>
      <c r="M303" s="1719"/>
      <c r="N303" s="1719"/>
      <c r="O303" s="1719"/>
      <c r="P303" s="1719"/>
      <c r="Q303" s="1719"/>
      <c r="R303" s="1719"/>
      <c r="S303" s="1719"/>
      <c r="T303" s="1719"/>
      <c r="U303" s="1719"/>
      <c r="V303" s="1719"/>
      <c r="W303" s="1719"/>
      <c r="X303" s="1719"/>
      <c r="Y303" s="1719"/>
      <c r="Z303" s="1719"/>
      <c r="AA303" s="1719"/>
      <c r="AB303" s="1719"/>
      <c r="AC303" s="1719"/>
      <c r="AD303" s="1719"/>
      <c r="AE303" s="1719"/>
      <c r="AF303" s="1719"/>
      <c r="AG303" s="901"/>
      <c r="AH303" s="901"/>
    </row>
    <row r="304" spans="2:35" hidden="1" outlineLevel="1" x14ac:dyDescent="0.2">
      <c r="B304" s="1439">
        <v>8</v>
      </c>
      <c r="C304" s="1545" t="s">
        <v>1607</v>
      </c>
      <c r="D304" s="1733"/>
      <c r="E304" s="1440" t="s">
        <v>259</v>
      </c>
      <c r="F304" s="1441" t="s">
        <v>501</v>
      </c>
      <c r="G304" s="526"/>
      <c r="H304" s="1719"/>
      <c r="I304" s="1719"/>
      <c r="J304" s="1719"/>
      <c r="K304" s="1719"/>
      <c r="L304" s="1719"/>
      <c r="M304" s="1719"/>
      <c r="N304" s="1719"/>
      <c r="O304" s="1719"/>
      <c r="P304" s="1719"/>
      <c r="Q304" s="1719"/>
      <c r="R304" s="1719"/>
      <c r="S304" s="1719"/>
      <c r="T304" s="1719"/>
      <c r="U304" s="1719"/>
      <c r="V304" s="1719"/>
      <c r="W304" s="1719"/>
      <c r="X304" s="1719"/>
      <c r="Y304" s="1719"/>
      <c r="Z304" s="1719"/>
      <c r="AA304" s="1719"/>
      <c r="AB304" s="1719"/>
      <c r="AC304" s="1719"/>
      <c r="AD304" s="1719"/>
      <c r="AE304" s="1719"/>
      <c r="AF304" s="1719"/>
      <c r="AG304" s="901"/>
      <c r="AH304" s="901"/>
    </row>
    <row r="305" spans="2:35" ht="15" hidden="1" outlineLevel="1" thickBot="1" x14ac:dyDescent="0.25">
      <c r="B305" s="1445">
        <v>9</v>
      </c>
      <c r="C305" s="1737" t="s">
        <v>1608</v>
      </c>
      <c r="D305" s="1734"/>
      <c r="E305" s="1443" t="s">
        <v>259</v>
      </c>
      <c r="F305" s="1444" t="s">
        <v>501</v>
      </c>
      <c r="G305" s="1720"/>
      <c r="H305" s="1719"/>
      <c r="I305" s="1719"/>
      <c r="J305" s="1719"/>
      <c r="K305" s="1719"/>
      <c r="L305" s="1719"/>
      <c r="M305" s="1719"/>
      <c r="N305" s="1719"/>
      <c r="O305" s="1719"/>
      <c r="P305" s="1719"/>
      <c r="Q305" s="1719"/>
      <c r="R305" s="1719"/>
      <c r="S305" s="1719"/>
      <c r="T305" s="1719"/>
      <c r="U305" s="1719"/>
      <c r="V305" s="1719"/>
      <c r="W305" s="1719"/>
      <c r="X305" s="1719"/>
      <c r="Y305" s="1719"/>
      <c r="Z305" s="1719"/>
      <c r="AA305" s="1719"/>
      <c r="AB305" s="1719"/>
      <c r="AC305" s="1719"/>
      <c r="AD305" s="1719"/>
      <c r="AE305" s="1719"/>
      <c r="AF305" s="1719"/>
      <c r="AG305" s="901"/>
      <c r="AH305" s="901"/>
    </row>
    <row r="306" spans="2:35" hidden="1" outlineLevel="1" x14ac:dyDescent="0.2">
      <c r="B306" s="1442">
        <v>10</v>
      </c>
      <c r="C306" s="1738" t="s">
        <v>1600</v>
      </c>
      <c r="D306" s="1584"/>
      <c r="E306" s="895" t="s">
        <v>185</v>
      </c>
      <c r="F306" s="896">
        <v>2</v>
      </c>
      <c r="G306" s="625"/>
      <c r="H306" s="1710"/>
      <c r="I306" s="1711"/>
      <c r="J306" s="1711"/>
      <c r="K306" s="1711"/>
      <c r="L306" s="1712"/>
      <c r="M306" s="1721"/>
      <c r="N306" s="1711"/>
      <c r="O306" s="1711"/>
      <c r="P306" s="1711"/>
      <c r="Q306" s="1711"/>
      <c r="R306" s="1710"/>
      <c r="S306" s="1711"/>
      <c r="T306" s="1711"/>
      <c r="U306" s="1711"/>
      <c r="V306" s="1711"/>
      <c r="W306" s="1710"/>
      <c r="X306" s="1711"/>
      <c r="Y306" s="1711"/>
      <c r="Z306" s="1711"/>
      <c r="AA306" s="1711"/>
      <c r="AB306" s="1710"/>
      <c r="AC306" s="1711"/>
      <c r="AD306" s="1711"/>
      <c r="AE306" s="1711"/>
      <c r="AF306" s="1712"/>
      <c r="AG306" s="901"/>
      <c r="AH306" s="1091"/>
      <c r="AI306" s="1092"/>
    </row>
    <row r="307" spans="2:35" ht="15" hidden="1" outlineLevel="1" thickBot="1" x14ac:dyDescent="0.25">
      <c r="B307" s="1445">
        <v>11</v>
      </c>
      <c r="C307" s="1738" t="s">
        <v>1601</v>
      </c>
      <c r="D307" s="1583"/>
      <c r="E307" s="413" t="s">
        <v>185</v>
      </c>
      <c r="F307" s="414">
        <v>2</v>
      </c>
      <c r="G307" s="625"/>
      <c r="H307" s="1715"/>
      <c r="I307" s="1716"/>
      <c r="J307" s="1716"/>
      <c r="K307" s="1716"/>
      <c r="L307" s="1717"/>
      <c r="M307" s="1722"/>
      <c r="N307" s="1716"/>
      <c r="O307" s="1716"/>
      <c r="P307" s="1716"/>
      <c r="Q307" s="1716"/>
      <c r="R307" s="1715"/>
      <c r="S307" s="1716"/>
      <c r="T307" s="1716"/>
      <c r="U307" s="1716"/>
      <c r="V307" s="1716"/>
      <c r="W307" s="1715"/>
      <c r="X307" s="1716"/>
      <c r="Y307" s="1716"/>
      <c r="Z307" s="1716"/>
      <c r="AA307" s="1716"/>
      <c r="AB307" s="1715"/>
      <c r="AC307" s="1716"/>
      <c r="AD307" s="1716"/>
      <c r="AE307" s="1716"/>
      <c r="AF307" s="1717"/>
      <c r="AG307" s="901"/>
      <c r="AH307" s="1066"/>
      <c r="AI307" s="1069"/>
    </row>
    <row r="308" spans="2:35" ht="15" hidden="1" outlineLevel="1" thickBot="1" x14ac:dyDescent="0.25">
      <c r="B308" s="1446" t="s">
        <v>1609</v>
      </c>
      <c r="C308" s="529"/>
      <c r="D308" s="1992"/>
      <c r="E308" s="1992"/>
      <c r="F308" s="1993"/>
      <c r="G308" s="625"/>
      <c r="H308" s="1723"/>
      <c r="I308" s="1723"/>
      <c r="J308" s="1723"/>
      <c r="K308" s="1723"/>
      <c r="L308" s="1723"/>
      <c r="M308" s="1723"/>
      <c r="N308" s="1723"/>
      <c r="O308" s="1723"/>
      <c r="P308" s="1723"/>
      <c r="Q308" s="1723"/>
      <c r="R308" s="1723"/>
      <c r="S308" s="1723"/>
      <c r="T308" s="1723"/>
      <c r="U308" s="1723"/>
      <c r="V308" s="1723"/>
      <c r="W308" s="1723"/>
      <c r="X308" s="1723"/>
      <c r="Y308" s="1723"/>
      <c r="Z308" s="1723"/>
      <c r="AA308" s="1723"/>
      <c r="AB308" s="1723"/>
      <c r="AC308" s="1723"/>
      <c r="AD308" s="1723"/>
      <c r="AE308" s="1723"/>
      <c r="AF308" s="1723"/>
      <c r="AG308" s="901"/>
      <c r="AH308" s="901"/>
    </row>
    <row r="309" spans="2:35" hidden="1" outlineLevel="1" x14ac:dyDescent="0.2">
      <c r="B309" s="892">
        <v>12</v>
      </c>
      <c r="C309" s="1585" t="s">
        <v>1610</v>
      </c>
      <c r="D309" s="1584"/>
      <c r="E309" s="1443" t="s">
        <v>16</v>
      </c>
      <c r="F309" s="896">
        <v>3</v>
      </c>
      <c r="G309" s="625"/>
      <c r="H309" s="1697"/>
      <c r="I309" s="1713"/>
      <c r="J309" s="1713"/>
      <c r="K309" s="1713"/>
      <c r="L309" s="1714"/>
      <c r="M309" s="1697"/>
      <c r="N309" s="1713"/>
      <c r="O309" s="1713"/>
      <c r="P309" s="1713"/>
      <c r="Q309" s="1714"/>
      <c r="R309" s="1710"/>
      <c r="S309" s="1711"/>
      <c r="T309" s="1711"/>
      <c r="U309" s="1711"/>
      <c r="V309" s="1712"/>
      <c r="W309" s="1710"/>
      <c r="X309" s="1711"/>
      <c r="Y309" s="1711"/>
      <c r="Z309" s="1711"/>
      <c r="AA309" s="1712"/>
      <c r="AB309" s="1710"/>
      <c r="AC309" s="1711"/>
      <c r="AD309" s="1711"/>
      <c r="AE309" s="1711"/>
      <c r="AF309" s="1712"/>
      <c r="AG309" s="901"/>
      <c r="AH309" s="1091"/>
      <c r="AI309" s="1092"/>
    </row>
    <row r="310" spans="2:35" hidden="1" outlineLevel="1" x14ac:dyDescent="0.2">
      <c r="B310" s="892">
        <v>13</v>
      </c>
      <c r="C310" s="1585" t="s">
        <v>1611</v>
      </c>
      <c r="D310" s="1584"/>
      <c r="E310" s="1443" t="s">
        <v>16</v>
      </c>
      <c r="F310" s="896">
        <v>3</v>
      </c>
      <c r="G310" s="625"/>
      <c r="H310" s="1697"/>
      <c r="I310" s="1713"/>
      <c r="J310" s="1713"/>
      <c r="K310" s="1713"/>
      <c r="L310" s="1714"/>
      <c r="M310" s="1697"/>
      <c r="N310" s="1713"/>
      <c r="O310" s="1713"/>
      <c r="P310" s="1713"/>
      <c r="Q310" s="1714"/>
      <c r="R310" s="1697"/>
      <c r="S310" s="1713"/>
      <c r="T310" s="1713"/>
      <c r="U310" s="1713"/>
      <c r="V310" s="1714"/>
      <c r="W310" s="1697"/>
      <c r="X310" s="1713"/>
      <c r="Y310" s="1713"/>
      <c r="Z310" s="1713"/>
      <c r="AA310" s="1714"/>
      <c r="AB310" s="1697"/>
      <c r="AC310" s="1713"/>
      <c r="AD310" s="1713"/>
      <c r="AE310" s="1713"/>
      <c r="AF310" s="1714"/>
      <c r="AG310" s="901"/>
      <c r="AH310" s="1094"/>
      <c r="AI310" s="1068"/>
    </row>
    <row r="311" spans="2:35" hidden="1" outlineLevel="1" x14ac:dyDescent="0.2">
      <c r="B311" s="892">
        <v>14</v>
      </c>
      <c r="C311" s="1585" t="s">
        <v>1612</v>
      </c>
      <c r="D311" s="1584"/>
      <c r="E311" s="1443" t="s">
        <v>16</v>
      </c>
      <c r="F311" s="896">
        <v>3</v>
      </c>
      <c r="G311" s="682"/>
      <c r="H311" s="1697"/>
      <c r="I311" s="1713"/>
      <c r="J311" s="1713"/>
      <c r="K311" s="1713"/>
      <c r="L311" s="1714"/>
      <c r="M311" s="1697"/>
      <c r="N311" s="1713"/>
      <c r="O311" s="1713"/>
      <c r="P311" s="1713"/>
      <c r="Q311" s="1714"/>
      <c r="R311" s="1697"/>
      <c r="S311" s="1713"/>
      <c r="T311" s="1713"/>
      <c r="U311" s="1713"/>
      <c r="V311" s="1714"/>
      <c r="W311" s="1697"/>
      <c r="X311" s="1713"/>
      <c r="Y311" s="1713"/>
      <c r="Z311" s="1713"/>
      <c r="AA311" s="1714"/>
      <c r="AB311" s="1697"/>
      <c r="AC311" s="1713"/>
      <c r="AD311" s="1713"/>
      <c r="AE311" s="1713"/>
      <c r="AF311" s="1714"/>
      <c r="AG311" s="901"/>
      <c r="AH311" s="1094"/>
      <c r="AI311" s="1068"/>
    </row>
    <row r="312" spans="2:35" ht="15" hidden="1" outlineLevel="1" thickBot="1" x14ac:dyDescent="0.25">
      <c r="B312" s="892">
        <v>15</v>
      </c>
      <c r="C312" s="1585" t="s">
        <v>1613</v>
      </c>
      <c r="D312" s="1584"/>
      <c r="E312" s="1443" t="s">
        <v>16</v>
      </c>
      <c r="F312" s="896">
        <v>3</v>
      </c>
      <c r="G312" s="682"/>
      <c r="H312" s="1724">
        <f>SUM(H309:H311)</f>
        <v>0</v>
      </c>
      <c r="I312" s="1725">
        <f t="shared" ref="I312:L312" si="202">SUM(I309:I311)</f>
        <v>0</v>
      </c>
      <c r="J312" s="1725">
        <f t="shared" si="202"/>
        <v>0</v>
      </c>
      <c r="K312" s="1725">
        <f t="shared" si="202"/>
        <v>0</v>
      </c>
      <c r="L312" s="1726">
        <f t="shared" si="202"/>
        <v>0</v>
      </c>
      <c r="M312" s="1724">
        <f>SUM(M309:M311)</f>
        <v>0</v>
      </c>
      <c r="N312" s="1725">
        <f t="shared" ref="N312:Q312" si="203">SUM(N309:N311)</f>
        <v>0</v>
      </c>
      <c r="O312" s="1725">
        <f t="shared" si="203"/>
        <v>0</v>
      </c>
      <c r="P312" s="1725">
        <f t="shared" si="203"/>
        <v>0</v>
      </c>
      <c r="Q312" s="1726">
        <f t="shared" si="203"/>
        <v>0</v>
      </c>
      <c r="R312" s="1724">
        <f>SUM(R309:R311)</f>
        <v>0</v>
      </c>
      <c r="S312" s="1725">
        <f t="shared" ref="S312:V312" si="204">SUM(S309:S311)</f>
        <v>0</v>
      </c>
      <c r="T312" s="1725">
        <f t="shared" si="204"/>
        <v>0</v>
      </c>
      <c r="U312" s="1725">
        <f t="shared" si="204"/>
        <v>0</v>
      </c>
      <c r="V312" s="1726">
        <f t="shared" si="204"/>
        <v>0</v>
      </c>
      <c r="W312" s="1724">
        <f>SUM(W309:W311)</f>
        <v>0</v>
      </c>
      <c r="X312" s="1725">
        <f t="shared" ref="X312:AA312" si="205">SUM(X309:X311)</f>
        <v>0</v>
      </c>
      <c r="Y312" s="1725">
        <f t="shared" si="205"/>
        <v>0</v>
      </c>
      <c r="Z312" s="1725">
        <f t="shared" si="205"/>
        <v>0</v>
      </c>
      <c r="AA312" s="1726">
        <f t="shared" si="205"/>
        <v>0</v>
      </c>
      <c r="AB312" s="1724">
        <f>SUM(AB309:AB311)</f>
        <v>0</v>
      </c>
      <c r="AC312" s="1725">
        <f t="shared" ref="AC312:AF312" si="206">SUM(AC309:AC311)</f>
        <v>0</v>
      </c>
      <c r="AD312" s="1725">
        <f t="shared" si="206"/>
        <v>0</v>
      </c>
      <c r="AE312" s="1725">
        <f t="shared" si="206"/>
        <v>0</v>
      </c>
      <c r="AF312" s="1726">
        <f t="shared" si="206"/>
        <v>0</v>
      </c>
      <c r="AG312" s="901"/>
      <c r="AH312" s="1066" t="s">
        <v>1614</v>
      </c>
      <c r="AI312" s="1069"/>
    </row>
    <row r="313" spans="2:35" ht="15" hidden="1" outlineLevel="1" thickBot="1" x14ac:dyDescent="0.25">
      <c r="B313" s="1446" t="s">
        <v>1615</v>
      </c>
      <c r="C313" s="1731"/>
      <c r="D313" s="1992"/>
      <c r="E313" s="1992"/>
      <c r="F313" s="1993"/>
      <c r="G313" s="682"/>
      <c r="H313" s="1727"/>
      <c r="I313" s="1727"/>
      <c r="J313" s="1727"/>
      <c r="K313" s="1727"/>
      <c r="L313" s="1727"/>
      <c r="M313" s="1727"/>
      <c r="N313" s="1727"/>
      <c r="O313" s="1727"/>
      <c r="P313" s="1727"/>
      <c r="Q313" s="1727"/>
      <c r="R313" s="1727"/>
      <c r="S313" s="1727"/>
      <c r="T313" s="1727"/>
      <c r="U313" s="1727"/>
      <c r="V313" s="1727"/>
      <c r="W313" s="1727"/>
      <c r="X313" s="1727"/>
      <c r="Y313" s="1727"/>
      <c r="Z313" s="1727"/>
      <c r="AA313" s="1727"/>
      <c r="AB313" s="1727"/>
      <c r="AC313" s="1727"/>
      <c r="AD313" s="1727"/>
      <c r="AE313" s="1727"/>
      <c r="AF313" s="1727"/>
      <c r="AG313" s="901"/>
      <c r="AH313" s="1110"/>
      <c r="AI313" s="1110"/>
    </row>
    <row r="314" spans="2:35" hidden="1" outlineLevel="1" x14ac:dyDescent="0.2">
      <c r="B314" s="892">
        <v>16</v>
      </c>
      <c r="C314" s="1585" t="s">
        <v>1610</v>
      </c>
      <c r="D314" s="1584"/>
      <c r="E314" s="1443" t="s">
        <v>16</v>
      </c>
      <c r="F314" s="896">
        <v>3</v>
      </c>
      <c r="G314" s="682"/>
      <c r="H314" s="1710"/>
      <c r="I314" s="1711"/>
      <c r="J314" s="1711"/>
      <c r="K314" s="1711"/>
      <c r="L314" s="1712"/>
      <c r="M314" s="1710"/>
      <c r="N314" s="1711"/>
      <c r="O314" s="1711"/>
      <c r="P314" s="1711"/>
      <c r="Q314" s="1712"/>
      <c r="R314" s="1710"/>
      <c r="S314" s="1711"/>
      <c r="T314" s="1711"/>
      <c r="U314" s="1711"/>
      <c r="V314" s="1712"/>
      <c r="W314" s="1710"/>
      <c r="X314" s="1711"/>
      <c r="Y314" s="1711"/>
      <c r="Z314" s="1711"/>
      <c r="AA314" s="1712"/>
      <c r="AB314" s="1710"/>
      <c r="AC314" s="1711"/>
      <c r="AD314" s="1711"/>
      <c r="AE314" s="1711"/>
      <c r="AF314" s="1712"/>
      <c r="AG314" s="901"/>
      <c r="AH314" s="1097"/>
      <c r="AI314" s="1090"/>
    </row>
    <row r="315" spans="2:35" hidden="1" outlineLevel="1" x14ac:dyDescent="0.2">
      <c r="B315" s="892">
        <v>17</v>
      </c>
      <c r="C315" s="1585" t="s">
        <v>1611</v>
      </c>
      <c r="D315" s="1584"/>
      <c r="E315" s="1443" t="s">
        <v>16</v>
      </c>
      <c r="F315" s="896">
        <v>3</v>
      </c>
      <c r="G315" s="682"/>
      <c r="H315" s="1697"/>
      <c r="I315" s="1713"/>
      <c r="J315" s="1713"/>
      <c r="K315" s="1713"/>
      <c r="L315" s="1714"/>
      <c r="M315" s="1697"/>
      <c r="N315" s="1713"/>
      <c r="O315" s="1713"/>
      <c r="P315" s="1713"/>
      <c r="Q315" s="1714"/>
      <c r="R315" s="1697"/>
      <c r="S315" s="1713"/>
      <c r="T315" s="1713"/>
      <c r="U315" s="1713"/>
      <c r="V315" s="1714"/>
      <c r="W315" s="1697"/>
      <c r="X315" s="1713"/>
      <c r="Y315" s="1713"/>
      <c r="Z315" s="1713"/>
      <c r="AA315" s="1714"/>
      <c r="AB315" s="1697"/>
      <c r="AC315" s="1713"/>
      <c r="AD315" s="1713"/>
      <c r="AE315" s="1713"/>
      <c r="AF315" s="1714"/>
      <c r="AG315" s="901"/>
      <c r="AH315" s="1094"/>
      <c r="AI315" s="1068"/>
    </row>
    <row r="316" spans="2:35" hidden="1" outlineLevel="1" x14ac:dyDescent="0.2">
      <c r="B316" s="892">
        <v>18</v>
      </c>
      <c r="C316" s="1585" t="s">
        <v>1612</v>
      </c>
      <c r="D316" s="1584"/>
      <c r="E316" s="1443" t="s">
        <v>16</v>
      </c>
      <c r="F316" s="896">
        <v>3</v>
      </c>
      <c r="G316" s="682"/>
      <c r="H316" s="1697"/>
      <c r="I316" s="1713"/>
      <c r="J316" s="1713"/>
      <c r="K316" s="1713"/>
      <c r="L316" s="1714"/>
      <c r="M316" s="1697"/>
      <c r="N316" s="1713"/>
      <c r="O316" s="1713"/>
      <c r="P316" s="1713"/>
      <c r="Q316" s="1714"/>
      <c r="R316" s="1697"/>
      <c r="S316" s="1713"/>
      <c r="T316" s="1713"/>
      <c r="U316" s="1713"/>
      <c r="V316" s="1714"/>
      <c r="W316" s="1697"/>
      <c r="X316" s="1713"/>
      <c r="Y316" s="1713"/>
      <c r="Z316" s="1713"/>
      <c r="AA316" s="1714"/>
      <c r="AB316" s="1697"/>
      <c r="AC316" s="1713"/>
      <c r="AD316" s="1713"/>
      <c r="AE316" s="1713"/>
      <c r="AF316" s="1714"/>
      <c r="AG316" s="901"/>
      <c r="AH316" s="1094"/>
      <c r="AI316" s="1068"/>
    </row>
    <row r="317" spans="2:35" ht="15" hidden="1" outlineLevel="1" thickBot="1" x14ac:dyDescent="0.25">
      <c r="B317" s="892">
        <v>19</v>
      </c>
      <c r="C317" s="1585" t="s">
        <v>1616</v>
      </c>
      <c r="D317" s="1584"/>
      <c r="E317" s="1443" t="s">
        <v>16</v>
      </c>
      <c r="F317" s="896">
        <v>3</v>
      </c>
      <c r="G317" s="682"/>
      <c r="H317" s="1724">
        <f>SUM(H314:H316)</f>
        <v>0</v>
      </c>
      <c r="I317" s="1725">
        <f t="shared" ref="I317:L317" si="207">SUM(I314:I316)</f>
        <v>0</v>
      </c>
      <c r="J317" s="1725">
        <f t="shared" si="207"/>
        <v>0</v>
      </c>
      <c r="K317" s="1725">
        <f t="shared" si="207"/>
        <v>0</v>
      </c>
      <c r="L317" s="1726">
        <f t="shared" si="207"/>
        <v>0</v>
      </c>
      <c r="M317" s="1724">
        <f>SUM(M314:M316)</f>
        <v>0</v>
      </c>
      <c r="N317" s="1725">
        <f t="shared" ref="N317:Q317" si="208">SUM(N314:N316)</f>
        <v>0</v>
      </c>
      <c r="O317" s="1725">
        <f t="shared" si="208"/>
        <v>0</v>
      </c>
      <c r="P317" s="1725">
        <f t="shared" si="208"/>
        <v>0</v>
      </c>
      <c r="Q317" s="1726">
        <f t="shared" si="208"/>
        <v>0</v>
      </c>
      <c r="R317" s="1724">
        <f>SUM(R314:R316)</f>
        <v>0</v>
      </c>
      <c r="S317" s="1725">
        <f t="shared" ref="S317:V317" si="209">SUM(S314:S316)</f>
        <v>0</v>
      </c>
      <c r="T317" s="1725">
        <f t="shared" si="209"/>
        <v>0</v>
      </c>
      <c r="U317" s="1725">
        <f t="shared" si="209"/>
        <v>0</v>
      </c>
      <c r="V317" s="1726">
        <f t="shared" si="209"/>
        <v>0</v>
      </c>
      <c r="W317" s="1724">
        <f>SUM(W314:W316)</f>
        <v>0</v>
      </c>
      <c r="X317" s="1725">
        <f t="shared" ref="X317:AA317" si="210">SUM(X314:X316)</f>
        <v>0</v>
      </c>
      <c r="Y317" s="1725">
        <f t="shared" si="210"/>
        <v>0</v>
      </c>
      <c r="Z317" s="1725">
        <f t="shared" si="210"/>
        <v>0</v>
      </c>
      <c r="AA317" s="1726">
        <f t="shared" si="210"/>
        <v>0</v>
      </c>
      <c r="AB317" s="1724">
        <f>SUM(AB314:AB316)</f>
        <v>0</v>
      </c>
      <c r="AC317" s="1725">
        <f t="shared" ref="AC317:AF317" si="211">SUM(AC314:AC316)</f>
        <v>0</v>
      </c>
      <c r="AD317" s="1725">
        <f t="shared" si="211"/>
        <v>0</v>
      </c>
      <c r="AE317" s="1725">
        <f t="shared" si="211"/>
        <v>0</v>
      </c>
      <c r="AF317" s="1726">
        <f t="shared" si="211"/>
        <v>0</v>
      </c>
      <c r="AG317" s="901"/>
      <c r="AH317" s="1066" t="s">
        <v>1617</v>
      </c>
      <c r="AI317" s="1069"/>
    </row>
    <row r="318" spans="2:35" ht="15" hidden="1" outlineLevel="1" thickBot="1" x14ac:dyDescent="0.25">
      <c r="B318" s="1446" t="s">
        <v>1618</v>
      </c>
      <c r="C318" s="1731"/>
      <c r="D318" s="1992"/>
      <c r="E318" s="1992"/>
      <c r="F318" s="1993"/>
      <c r="G318" s="682"/>
      <c r="H318" s="1727"/>
      <c r="I318" s="1727"/>
      <c r="J318" s="1727"/>
      <c r="K318" s="1727"/>
      <c r="L318" s="1727"/>
      <c r="M318" s="1727"/>
      <c r="N318" s="1727"/>
      <c r="O318" s="1727"/>
      <c r="P318" s="1727"/>
      <c r="Q318" s="1727"/>
      <c r="R318" s="1727"/>
      <c r="S318" s="1727"/>
      <c r="T318" s="1727"/>
      <c r="U318" s="1727"/>
      <c r="V318" s="1727"/>
      <c r="W318" s="1727"/>
      <c r="X318" s="1727"/>
      <c r="Y318" s="1727"/>
      <c r="Z318" s="1727"/>
      <c r="AA318" s="1727"/>
      <c r="AB318" s="1727"/>
      <c r="AC318" s="1727"/>
      <c r="AD318" s="1727"/>
      <c r="AE318" s="1727"/>
      <c r="AF318" s="1727"/>
      <c r="AG318" s="901"/>
      <c r="AH318" s="1110"/>
      <c r="AI318" s="1110"/>
    </row>
    <row r="319" spans="2:35" hidden="1" outlineLevel="1" x14ac:dyDescent="0.2">
      <c r="B319" s="892">
        <v>20</v>
      </c>
      <c r="C319" s="1585" t="s">
        <v>1610</v>
      </c>
      <c r="D319" s="1584"/>
      <c r="E319" s="1443" t="s">
        <v>16</v>
      </c>
      <c r="F319" s="896">
        <v>3</v>
      </c>
      <c r="G319" s="682"/>
      <c r="H319" s="1710"/>
      <c r="I319" s="1711"/>
      <c r="J319" s="1711"/>
      <c r="K319" s="1711"/>
      <c r="L319" s="1712"/>
      <c r="M319" s="1710"/>
      <c r="N319" s="1711"/>
      <c r="O319" s="1711"/>
      <c r="P319" s="1711"/>
      <c r="Q319" s="1712"/>
      <c r="R319" s="1710"/>
      <c r="S319" s="1711"/>
      <c r="T319" s="1711"/>
      <c r="U319" s="1711"/>
      <c r="V319" s="1712"/>
      <c r="W319" s="1710"/>
      <c r="X319" s="1711"/>
      <c r="Y319" s="1711"/>
      <c r="Z319" s="1711"/>
      <c r="AA319" s="1712"/>
      <c r="AB319" s="1710"/>
      <c r="AC319" s="1711"/>
      <c r="AD319" s="1711"/>
      <c r="AE319" s="1711"/>
      <c r="AF319" s="1712"/>
      <c r="AG319" s="901"/>
      <c r="AH319" s="1097"/>
      <c r="AI319" s="1090"/>
    </row>
    <row r="320" spans="2:35" hidden="1" outlineLevel="1" x14ac:dyDescent="0.2">
      <c r="B320" s="892">
        <v>21</v>
      </c>
      <c r="C320" s="1585" t="s">
        <v>1611</v>
      </c>
      <c r="D320" s="1584"/>
      <c r="E320" s="1443" t="s">
        <v>16</v>
      </c>
      <c r="F320" s="896">
        <v>3</v>
      </c>
      <c r="G320" s="682"/>
      <c r="H320" s="1697"/>
      <c r="I320" s="1713"/>
      <c r="J320" s="1713"/>
      <c r="K320" s="1713"/>
      <c r="L320" s="1714"/>
      <c r="M320" s="1697"/>
      <c r="N320" s="1713"/>
      <c r="O320" s="1713"/>
      <c r="P320" s="1713"/>
      <c r="Q320" s="1714"/>
      <c r="R320" s="1697"/>
      <c r="S320" s="1713"/>
      <c r="T320" s="1713"/>
      <c r="U320" s="1713"/>
      <c r="V320" s="1714"/>
      <c r="W320" s="1697"/>
      <c r="X320" s="1713"/>
      <c r="Y320" s="1713"/>
      <c r="Z320" s="1713"/>
      <c r="AA320" s="1714"/>
      <c r="AB320" s="1697"/>
      <c r="AC320" s="1713"/>
      <c r="AD320" s="1713"/>
      <c r="AE320" s="1713"/>
      <c r="AF320" s="1714"/>
      <c r="AG320" s="901"/>
      <c r="AH320" s="1094"/>
      <c r="AI320" s="1068"/>
    </row>
    <row r="321" spans="2:35" hidden="1" outlineLevel="1" x14ac:dyDescent="0.2">
      <c r="B321" s="892">
        <v>22</v>
      </c>
      <c r="C321" s="1585" t="s">
        <v>1612</v>
      </c>
      <c r="D321" s="1584"/>
      <c r="E321" s="1443" t="s">
        <v>16</v>
      </c>
      <c r="F321" s="896">
        <v>3</v>
      </c>
      <c r="G321" s="682"/>
      <c r="H321" s="1697"/>
      <c r="I321" s="1713"/>
      <c r="J321" s="1713"/>
      <c r="K321" s="1713"/>
      <c r="L321" s="1714"/>
      <c r="M321" s="1697"/>
      <c r="N321" s="1713"/>
      <c r="O321" s="1713"/>
      <c r="P321" s="1713"/>
      <c r="Q321" s="1714"/>
      <c r="R321" s="1697"/>
      <c r="S321" s="1713"/>
      <c r="T321" s="1713"/>
      <c r="U321" s="1713"/>
      <c r="V321" s="1714"/>
      <c r="W321" s="1697"/>
      <c r="X321" s="1713"/>
      <c r="Y321" s="1713"/>
      <c r="Z321" s="1713"/>
      <c r="AA321" s="1714"/>
      <c r="AB321" s="1697"/>
      <c r="AC321" s="1713"/>
      <c r="AD321" s="1713"/>
      <c r="AE321" s="1713"/>
      <c r="AF321" s="1714"/>
      <c r="AG321" s="901"/>
      <c r="AH321" s="1094"/>
      <c r="AI321" s="1068"/>
    </row>
    <row r="322" spans="2:35" ht="15" hidden="1" outlineLevel="1" thickBot="1" x14ac:dyDescent="0.25">
      <c r="B322" s="892">
        <v>23</v>
      </c>
      <c r="C322" s="1585" t="s">
        <v>1613</v>
      </c>
      <c r="D322" s="1584"/>
      <c r="E322" s="1443" t="s">
        <v>16</v>
      </c>
      <c r="F322" s="896">
        <v>3</v>
      </c>
      <c r="G322" s="682"/>
      <c r="H322" s="1724">
        <f>SUM(H319:H321)</f>
        <v>0</v>
      </c>
      <c r="I322" s="1725">
        <f t="shared" ref="I322:L322" si="212">SUM(I319:I321)</f>
        <v>0</v>
      </c>
      <c r="J322" s="1725">
        <f t="shared" si="212"/>
        <v>0</v>
      </c>
      <c r="K322" s="1725">
        <f t="shared" si="212"/>
        <v>0</v>
      </c>
      <c r="L322" s="1726">
        <f t="shared" si="212"/>
        <v>0</v>
      </c>
      <c r="M322" s="1724">
        <f>SUM(M319:M321)</f>
        <v>0</v>
      </c>
      <c r="N322" s="1725">
        <f t="shared" ref="N322:Q322" si="213">SUM(N319:N321)</f>
        <v>0</v>
      </c>
      <c r="O322" s="1725">
        <f t="shared" si="213"/>
        <v>0</v>
      </c>
      <c r="P322" s="1725">
        <f t="shared" si="213"/>
        <v>0</v>
      </c>
      <c r="Q322" s="1726">
        <f t="shared" si="213"/>
        <v>0</v>
      </c>
      <c r="R322" s="1724">
        <f>SUM(R319:R321)</f>
        <v>0</v>
      </c>
      <c r="S322" s="1725">
        <f t="shared" ref="S322:V322" si="214">SUM(S319:S321)</f>
        <v>0</v>
      </c>
      <c r="T322" s="1725">
        <f t="shared" si="214"/>
        <v>0</v>
      </c>
      <c r="U322" s="1725">
        <f t="shared" si="214"/>
        <v>0</v>
      </c>
      <c r="V322" s="1726">
        <f t="shared" si="214"/>
        <v>0</v>
      </c>
      <c r="W322" s="1724">
        <f>SUM(W319:W321)</f>
        <v>0</v>
      </c>
      <c r="X322" s="1725">
        <f t="shared" ref="X322:AA322" si="215">SUM(X319:X321)</f>
        <v>0</v>
      </c>
      <c r="Y322" s="1725">
        <f t="shared" si="215"/>
        <v>0</v>
      </c>
      <c r="Z322" s="1725">
        <f t="shared" si="215"/>
        <v>0</v>
      </c>
      <c r="AA322" s="1726">
        <f t="shared" si="215"/>
        <v>0</v>
      </c>
      <c r="AB322" s="1724">
        <f>SUM(AB319:AB321)</f>
        <v>0</v>
      </c>
      <c r="AC322" s="1725">
        <f t="shared" ref="AC322:AF322" si="216">SUM(AC319:AC321)</f>
        <v>0</v>
      </c>
      <c r="AD322" s="1725">
        <f t="shared" si="216"/>
        <v>0</v>
      </c>
      <c r="AE322" s="1725">
        <f t="shared" si="216"/>
        <v>0</v>
      </c>
      <c r="AF322" s="1726">
        <f t="shared" si="216"/>
        <v>0</v>
      </c>
      <c r="AG322" s="901"/>
      <c r="AH322" s="1066" t="s">
        <v>1619</v>
      </c>
      <c r="AI322" s="1069"/>
    </row>
    <row r="323" spans="2:35" ht="15" hidden="1" outlineLevel="1" thickBot="1" x14ac:dyDescent="0.25">
      <c r="B323" s="1446" t="s">
        <v>1620</v>
      </c>
      <c r="C323" s="1731"/>
      <c r="D323" s="1992"/>
      <c r="E323" s="1992"/>
      <c r="F323" s="1993"/>
      <c r="G323" s="682"/>
      <c r="H323" s="1727"/>
      <c r="I323" s="1727"/>
      <c r="J323" s="1727"/>
      <c r="K323" s="1727"/>
      <c r="L323" s="1727"/>
      <c r="M323" s="1727"/>
      <c r="N323" s="1727"/>
      <c r="O323" s="1727"/>
      <c r="P323" s="1727"/>
      <c r="Q323" s="1727"/>
      <c r="R323" s="1727"/>
      <c r="S323" s="1727"/>
      <c r="T323" s="1727"/>
      <c r="U323" s="1727"/>
      <c r="V323" s="1727"/>
      <c r="W323" s="1727"/>
      <c r="X323" s="1727"/>
      <c r="Y323" s="1727"/>
      <c r="Z323" s="1727"/>
      <c r="AA323" s="1727"/>
      <c r="AB323" s="1727"/>
      <c r="AC323" s="1727"/>
      <c r="AD323" s="1727"/>
      <c r="AE323" s="1727"/>
      <c r="AF323" s="1727"/>
      <c r="AG323" s="901"/>
      <c r="AH323" s="1110"/>
      <c r="AI323" s="1110"/>
    </row>
    <row r="324" spans="2:35" hidden="1" outlineLevel="1" x14ac:dyDescent="0.2">
      <c r="B324" s="892">
        <v>24</v>
      </c>
      <c r="C324" s="1585" t="s">
        <v>1610</v>
      </c>
      <c r="D324" s="1584"/>
      <c r="E324" s="1443" t="s">
        <v>16</v>
      </c>
      <c r="F324" s="896">
        <v>3</v>
      </c>
      <c r="G324" s="682"/>
      <c r="H324" s="1710"/>
      <c r="I324" s="1711"/>
      <c r="J324" s="1711"/>
      <c r="K324" s="1711"/>
      <c r="L324" s="1712"/>
      <c r="M324" s="1710"/>
      <c r="N324" s="1711"/>
      <c r="O324" s="1711"/>
      <c r="P324" s="1711"/>
      <c r="Q324" s="1712"/>
      <c r="R324" s="1710"/>
      <c r="S324" s="1711"/>
      <c r="T324" s="1711"/>
      <c r="U324" s="1711"/>
      <c r="V324" s="1712"/>
      <c r="W324" s="1710"/>
      <c r="X324" s="1711"/>
      <c r="Y324" s="1711"/>
      <c r="Z324" s="1711"/>
      <c r="AA324" s="1712"/>
      <c r="AB324" s="1710"/>
      <c r="AC324" s="1711"/>
      <c r="AD324" s="1711"/>
      <c r="AE324" s="1711"/>
      <c r="AF324" s="1712"/>
      <c r="AG324" s="901"/>
      <c r="AH324" s="1097"/>
      <c r="AI324" s="1090"/>
    </row>
    <row r="325" spans="2:35" hidden="1" outlineLevel="1" x14ac:dyDescent="0.2">
      <c r="B325" s="892">
        <v>25</v>
      </c>
      <c r="C325" s="1585" t="s">
        <v>1611</v>
      </c>
      <c r="D325" s="1584"/>
      <c r="E325" s="1443" t="s">
        <v>16</v>
      </c>
      <c r="F325" s="896">
        <v>3</v>
      </c>
      <c r="G325" s="682"/>
      <c r="H325" s="1697"/>
      <c r="I325" s="1713"/>
      <c r="J325" s="1713"/>
      <c r="K325" s="1713"/>
      <c r="L325" s="1714"/>
      <c r="M325" s="1697"/>
      <c r="N325" s="1713"/>
      <c r="O325" s="1713"/>
      <c r="P325" s="1713"/>
      <c r="Q325" s="1714"/>
      <c r="R325" s="1697"/>
      <c r="S325" s="1713"/>
      <c r="T325" s="1713"/>
      <c r="U325" s="1713"/>
      <c r="V325" s="1714"/>
      <c r="W325" s="1697"/>
      <c r="X325" s="1713"/>
      <c r="Y325" s="1713"/>
      <c r="Z325" s="1713"/>
      <c r="AA325" s="1714"/>
      <c r="AB325" s="1697"/>
      <c r="AC325" s="1713"/>
      <c r="AD325" s="1713"/>
      <c r="AE325" s="1713"/>
      <c r="AF325" s="1714"/>
      <c r="AG325" s="901"/>
      <c r="AH325" s="1094"/>
      <c r="AI325" s="1068"/>
    </row>
    <row r="326" spans="2:35" hidden="1" outlineLevel="1" x14ac:dyDescent="0.2">
      <c r="B326" s="892">
        <v>26</v>
      </c>
      <c r="C326" s="1585" t="s">
        <v>1612</v>
      </c>
      <c r="D326" s="1584"/>
      <c r="E326" s="1443" t="s">
        <v>16</v>
      </c>
      <c r="F326" s="896">
        <v>3</v>
      </c>
      <c r="G326" s="682"/>
      <c r="H326" s="1697"/>
      <c r="I326" s="1713"/>
      <c r="J326" s="1713"/>
      <c r="K326" s="1713"/>
      <c r="L326" s="1714"/>
      <c r="M326" s="1697"/>
      <c r="N326" s="1713"/>
      <c r="O326" s="1713"/>
      <c r="P326" s="1713"/>
      <c r="Q326" s="1714"/>
      <c r="R326" s="1697"/>
      <c r="S326" s="1713"/>
      <c r="T326" s="1713"/>
      <c r="U326" s="1713"/>
      <c r="V326" s="1714"/>
      <c r="W326" s="1697"/>
      <c r="X326" s="1713"/>
      <c r="Y326" s="1713"/>
      <c r="Z326" s="1713"/>
      <c r="AA326" s="1714"/>
      <c r="AB326" s="1697"/>
      <c r="AC326" s="1713"/>
      <c r="AD326" s="1713"/>
      <c r="AE326" s="1713"/>
      <c r="AF326" s="1714"/>
      <c r="AG326" s="901"/>
      <c r="AH326" s="1094"/>
      <c r="AI326" s="1068"/>
    </row>
    <row r="327" spans="2:35" ht="15" hidden="1" outlineLevel="1" thickBot="1" x14ac:dyDescent="0.25">
      <c r="B327" s="897">
        <v>27</v>
      </c>
      <c r="C327" s="1732" t="s">
        <v>1613</v>
      </c>
      <c r="D327" s="1447"/>
      <c r="E327" s="899" t="s">
        <v>16</v>
      </c>
      <c r="F327" s="900">
        <v>3</v>
      </c>
      <c r="G327" s="682"/>
      <c r="H327" s="1724">
        <f>SUM(H324:H326)</f>
        <v>0</v>
      </c>
      <c r="I327" s="1725">
        <f>SUM(I324:I326)</f>
        <v>0</v>
      </c>
      <c r="J327" s="1725">
        <f t="shared" ref="J327:L327" si="217">SUM(J324:J326)</f>
        <v>0</v>
      </c>
      <c r="K327" s="1725">
        <f t="shared" si="217"/>
        <v>0</v>
      </c>
      <c r="L327" s="1726">
        <f t="shared" si="217"/>
        <v>0</v>
      </c>
      <c r="M327" s="1724">
        <f>SUM(M324:M326)</f>
        <v>0</v>
      </c>
      <c r="N327" s="1725">
        <f t="shared" ref="N327:Q327" si="218">SUM(N324:N326)</f>
        <v>0</v>
      </c>
      <c r="O327" s="1725">
        <f t="shared" si="218"/>
        <v>0</v>
      </c>
      <c r="P327" s="1725">
        <f t="shared" si="218"/>
        <v>0</v>
      </c>
      <c r="Q327" s="1726">
        <f t="shared" si="218"/>
        <v>0</v>
      </c>
      <c r="R327" s="1724">
        <f>SUM(R324:R326)</f>
        <v>0</v>
      </c>
      <c r="S327" s="1725">
        <f t="shared" ref="S327:V327" si="219">SUM(S324:S326)</f>
        <v>0</v>
      </c>
      <c r="T327" s="1725">
        <f t="shared" si="219"/>
        <v>0</v>
      </c>
      <c r="U327" s="1725">
        <f t="shared" si="219"/>
        <v>0</v>
      </c>
      <c r="V327" s="1726">
        <f t="shared" si="219"/>
        <v>0</v>
      </c>
      <c r="W327" s="1724">
        <f>SUM(W324:W326)</f>
        <v>0</v>
      </c>
      <c r="X327" s="1725">
        <f t="shared" ref="X327:AA327" si="220">SUM(X324:X326)</f>
        <v>0</v>
      </c>
      <c r="Y327" s="1725">
        <f t="shared" si="220"/>
        <v>0</v>
      </c>
      <c r="Z327" s="1725">
        <f t="shared" si="220"/>
        <v>0</v>
      </c>
      <c r="AA327" s="1726">
        <f t="shared" si="220"/>
        <v>0</v>
      </c>
      <c r="AB327" s="1724">
        <f>SUM(AB324:AB326)</f>
        <v>0</v>
      </c>
      <c r="AC327" s="1725">
        <f t="shared" ref="AC327:AF327" si="221">SUM(AC324:AC326)</f>
        <v>0</v>
      </c>
      <c r="AD327" s="1725">
        <f t="shared" si="221"/>
        <v>0</v>
      </c>
      <c r="AE327" s="1725">
        <f t="shared" si="221"/>
        <v>0</v>
      </c>
      <c r="AF327" s="1726">
        <f t="shared" si="221"/>
        <v>0</v>
      </c>
      <c r="AG327" s="901"/>
      <c r="AH327" s="1066" t="s">
        <v>1621</v>
      </c>
      <c r="AI327" s="1069"/>
    </row>
    <row r="328" spans="2:35" ht="15" hidden="1" outlineLevel="1" thickBot="1" x14ac:dyDescent="0.25">
      <c r="B328" s="901"/>
      <c r="C328" s="901"/>
      <c r="D328" s="901"/>
      <c r="E328" s="901"/>
      <c r="F328" s="901"/>
      <c r="G328" s="901"/>
      <c r="H328" s="1719"/>
      <c r="I328" s="1719"/>
      <c r="J328" s="1719"/>
      <c r="K328" s="1719"/>
      <c r="L328" s="1719"/>
      <c r="M328" s="1719"/>
      <c r="N328" s="1719"/>
      <c r="O328" s="1719"/>
      <c r="P328" s="1719"/>
      <c r="Q328" s="1719"/>
      <c r="R328" s="1719"/>
      <c r="S328" s="1719"/>
      <c r="T328" s="1719"/>
      <c r="U328" s="1719"/>
      <c r="V328" s="1719"/>
      <c r="W328" s="1719"/>
      <c r="X328" s="1719"/>
      <c r="Y328" s="1719"/>
      <c r="Z328" s="1719"/>
      <c r="AA328" s="1719"/>
      <c r="AB328" s="1719"/>
      <c r="AC328" s="1719"/>
      <c r="AD328" s="1719"/>
      <c r="AE328" s="1719"/>
      <c r="AF328" s="1719"/>
      <c r="AG328" s="901"/>
      <c r="AH328" s="901"/>
    </row>
    <row r="329" spans="2:35" ht="15" hidden="1" outlineLevel="1" thickBot="1" x14ac:dyDescent="0.25">
      <c r="B329" s="890" t="s">
        <v>1673</v>
      </c>
      <c r="C329" s="891" t="s">
        <v>1681</v>
      </c>
      <c r="D329" s="901"/>
      <c r="E329" s="901"/>
      <c r="F329" s="901"/>
      <c r="G329" s="901"/>
      <c r="H329" s="1719"/>
      <c r="I329" s="1719"/>
      <c r="J329" s="1719"/>
      <c r="K329" s="1719"/>
      <c r="L329" s="1719"/>
      <c r="M329" s="1719"/>
      <c r="N329" s="1719"/>
      <c r="O329" s="1719"/>
      <c r="P329" s="1719"/>
      <c r="Q329" s="1719"/>
      <c r="R329" s="1719"/>
      <c r="S329" s="1719"/>
      <c r="T329" s="1719"/>
      <c r="U329" s="1719"/>
      <c r="V329" s="1719"/>
      <c r="W329" s="1719"/>
      <c r="X329" s="1719"/>
      <c r="Y329" s="1719"/>
      <c r="Z329" s="1719"/>
      <c r="AA329" s="1719"/>
      <c r="AB329" s="1719"/>
      <c r="AC329" s="1719"/>
      <c r="AD329" s="1719"/>
      <c r="AE329" s="1719"/>
      <c r="AF329" s="1719"/>
      <c r="AG329" s="901"/>
      <c r="AH329" s="901"/>
    </row>
    <row r="330" spans="2:35" hidden="1" outlineLevel="1" x14ac:dyDescent="0.2">
      <c r="B330" s="1439">
        <v>8</v>
      </c>
      <c r="C330" s="1545" t="s">
        <v>1607</v>
      </c>
      <c r="D330" s="1733"/>
      <c r="E330" s="1440" t="s">
        <v>259</v>
      </c>
      <c r="F330" s="1441" t="s">
        <v>501</v>
      </c>
      <c r="G330" s="526"/>
      <c r="H330" s="1719"/>
      <c r="I330" s="1719"/>
      <c r="J330" s="1719"/>
      <c r="K330" s="1719"/>
      <c r="L330" s="1719"/>
      <c r="M330" s="1719"/>
      <c r="N330" s="1719"/>
      <c r="O330" s="1719"/>
      <c r="P330" s="1719"/>
      <c r="Q330" s="1719"/>
      <c r="R330" s="1719"/>
      <c r="S330" s="1719"/>
      <c r="T330" s="1719"/>
      <c r="U330" s="1719"/>
      <c r="V330" s="1719"/>
      <c r="W330" s="1719"/>
      <c r="X330" s="1719"/>
      <c r="Y330" s="1719"/>
      <c r="Z330" s="1719"/>
      <c r="AA330" s="1719"/>
      <c r="AB330" s="1719"/>
      <c r="AC330" s="1719"/>
      <c r="AD330" s="1719"/>
      <c r="AE330" s="1719"/>
      <c r="AF330" s="1719"/>
      <c r="AG330" s="901"/>
      <c r="AH330" s="901"/>
    </row>
    <row r="331" spans="2:35" ht="15" hidden="1" outlineLevel="1" thickBot="1" x14ac:dyDescent="0.25">
      <c r="B331" s="1445">
        <v>9</v>
      </c>
      <c r="C331" s="1737" t="s">
        <v>1608</v>
      </c>
      <c r="D331" s="1734"/>
      <c r="E331" s="1443" t="s">
        <v>259</v>
      </c>
      <c r="F331" s="1444" t="s">
        <v>501</v>
      </c>
      <c r="G331" s="1720"/>
      <c r="H331" s="1719"/>
      <c r="I331" s="1719"/>
      <c r="J331" s="1719"/>
      <c r="K331" s="1719"/>
      <c r="L331" s="1719"/>
      <c r="M331" s="1719"/>
      <c r="N331" s="1719"/>
      <c r="O331" s="1719"/>
      <c r="P331" s="1719"/>
      <c r="Q331" s="1719"/>
      <c r="R331" s="1719"/>
      <c r="S331" s="1719"/>
      <c r="T331" s="1719"/>
      <c r="U331" s="1719"/>
      <c r="V331" s="1719"/>
      <c r="W331" s="1719"/>
      <c r="X331" s="1719"/>
      <c r="Y331" s="1719"/>
      <c r="Z331" s="1719"/>
      <c r="AA331" s="1719"/>
      <c r="AB331" s="1719"/>
      <c r="AC331" s="1719"/>
      <c r="AD331" s="1719"/>
      <c r="AE331" s="1719"/>
      <c r="AF331" s="1719"/>
      <c r="AG331" s="901"/>
      <c r="AH331" s="901"/>
    </row>
    <row r="332" spans="2:35" hidden="1" outlineLevel="1" x14ac:dyDescent="0.2">
      <c r="B332" s="1442">
        <v>10</v>
      </c>
      <c r="C332" s="1738" t="s">
        <v>1600</v>
      </c>
      <c r="D332" s="1584"/>
      <c r="E332" s="895" t="s">
        <v>185</v>
      </c>
      <c r="F332" s="896">
        <v>2</v>
      </c>
      <c r="G332" s="625"/>
      <c r="H332" s="1710"/>
      <c r="I332" s="1711"/>
      <c r="J332" s="1711"/>
      <c r="K332" s="1711"/>
      <c r="L332" s="1712"/>
      <c r="M332" s="1721"/>
      <c r="N332" s="1711"/>
      <c r="O332" s="1711"/>
      <c r="P332" s="1711"/>
      <c r="Q332" s="1711"/>
      <c r="R332" s="1710"/>
      <c r="S332" s="1711"/>
      <c r="T332" s="1711"/>
      <c r="U332" s="1711"/>
      <c r="V332" s="1711"/>
      <c r="W332" s="1710"/>
      <c r="X332" s="1711"/>
      <c r="Y332" s="1711"/>
      <c r="Z332" s="1711"/>
      <c r="AA332" s="1711"/>
      <c r="AB332" s="1710"/>
      <c r="AC332" s="1711"/>
      <c r="AD332" s="1711"/>
      <c r="AE332" s="1711"/>
      <c r="AF332" s="1712"/>
      <c r="AG332" s="901"/>
      <c r="AH332" s="1091"/>
      <c r="AI332" s="1092"/>
    </row>
    <row r="333" spans="2:35" ht="15" hidden="1" outlineLevel="1" thickBot="1" x14ac:dyDescent="0.25">
      <c r="B333" s="1445">
        <v>11</v>
      </c>
      <c r="C333" s="1738" t="s">
        <v>1601</v>
      </c>
      <c r="D333" s="1583"/>
      <c r="E333" s="413" t="s">
        <v>185</v>
      </c>
      <c r="F333" s="414">
        <v>2</v>
      </c>
      <c r="G333" s="625"/>
      <c r="H333" s="1715"/>
      <c r="I333" s="1716"/>
      <c r="J333" s="1716"/>
      <c r="K333" s="1716"/>
      <c r="L333" s="1717"/>
      <c r="M333" s="1722"/>
      <c r="N333" s="1716"/>
      <c r="O333" s="1716"/>
      <c r="P333" s="1716"/>
      <c r="Q333" s="1716"/>
      <c r="R333" s="1715"/>
      <c r="S333" s="1716"/>
      <c r="T333" s="1716"/>
      <c r="U333" s="1716"/>
      <c r="V333" s="1716"/>
      <c r="W333" s="1715"/>
      <c r="X333" s="1716"/>
      <c r="Y333" s="1716"/>
      <c r="Z333" s="1716"/>
      <c r="AA333" s="1716"/>
      <c r="AB333" s="1715"/>
      <c r="AC333" s="1716"/>
      <c r="AD333" s="1716"/>
      <c r="AE333" s="1716"/>
      <c r="AF333" s="1717"/>
      <c r="AG333" s="901"/>
      <c r="AH333" s="1066"/>
      <c r="AI333" s="1069"/>
    </row>
    <row r="334" spans="2:35" ht="15" hidden="1" outlineLevel="1" thickBot="1" x14ac:dyDescent="0.25">
      <c r="B334" s="1446" t="s">
        <v>1609</v>
      </c>
      <c r="C334" s="529"/>
      <c r="D334" s="1992"/>
      <c r="E334" s="1992"/>
      <c r="F334" s="1993"/>
      <c r="G334" s="625"/>
      <c r="H334" s="1723"/>
      <c r="I334" s="1723"/>
      <c r="J334" s="1723"/>
      <c r="K334" s="1723"/>
      <c r="L334" s="1723"/>
      <c r="M334" s="1723"/>
      <c r="N334" s="1723"/>
      <c r="O334" s="1723"/>
      <c r="P334" s="1723"/>
      <c r="Q334" s="1723"/>
      <c r="R334" s="1723"/>
      <c r="S334" s="1723"/>
      <c r="T334" s="1723"/>
      <c r="U334" s="1723"/>
      <c r="V334" s="1723"/>
      <c r="W334" s="1723"/>
      <c r="X334" s="1723"/>
      <c r="Y334" s="1723"/>
      <c r="Z334" s="1723"/>
      <c r="AA334" s="1723"/>
      <c r="AB334" s="1723"/>
      <c r="AC334" s="1723"/>
      <c r="AD334" s="1723"/>
      <c r="AE334" s="1723"/>
      <c r="AF334" s="1723"/>
      <c r="AG334" s="901"/>
      <c r="AH334" s="901"/>
    </row>
    <row r="335" spans="2:35" hidden="1" outlineLevel="1" x14ac:dyDescent="0.2">
      <c r="B335" s="892">
        <v>12</v>
      </c>
      <c r="C335" s="1585" t="s">
        <v>1610</v>
      </c>
      <c r="D335" s="1584"/>
      <c r="E335" s="1443" t="s">
        <v>16</v>
      </c>
      <c r="F335" s="896">
        <v>3</v>
      </c>
      <c r="G335" s="625"/>
      <c r="H335" s="1697"/>
      <c r="I335" s="1713"/>
      <c r="J335" s="1713"/>
      <c r="K335" s="1713"/>
      <c r="L335" s="1714"/>
      <c r="M335" s="1697"/>
      <c r="N335" s="1713"/>
      <c r="O335" s="1713"/>
      <c r="P335" s="1713"/>
      <c r="Q335" s="1714"/>
      <c r="R335" s="1710"/>
      <c r="S335" s="1711"/>
      <c r="T335" s="1711"/>
      <c r="U335" s="1711"/>
      <c r="V335" s="1712"/>
      <c r="W335" s="1710"/>
      <c r="X335" s="1711"/>
      <c r="Y335" s="1711"/>
      <c r="Z335" s="1711"/>
      <c r="AA335" s="1712"/>
      <c r="AB335" s="1710"/>
      <c r="AC335" s="1711"/>
      <c r="AD335" s="1711"/>
      <c r="AE335" s="1711"/>
      <c r="AF335" s="1712"/>
      <c r="AG335" s="901"/>
      <c r="AH335" s="1091"/>
      <c r="AI335" s="1092"/>
    </row>
    <row r="336" spans="2:35" hidden="1" outlineLevel="1" x14ac:dyDescent="0.2">
      <c r="B336" s="892">
        <v>13</v>
      </c>
      <c r="C336" s="1585" t="s">
        <v>1611</v>
      </c>
      <c r="D336" s="1584"/>
      <c r="E336" s="1443" t="s">
        <v>16</v>
      </c>
      <c r="F336" s="896">
        <v>3</v>
      </c>
      <c r="G336" s="625"/>
      <c r="H336" s="1697"/>
      <c r="I336" s="1713"/>
      <c r="J336" s="1713"/>
      <c r="K336" s="1713"/>
      <c r="L336" s="1714"/>
      <c r="M336" s="1697"/>
      <c r="N336" s="1713"/>
      <c r="O336" s="1713"/>
      <c r="P336" s="1713"/>
      <c r="Q336" s="1714"/>
      <c r="R336" s="1697"/>
      <c r="S336" s="1713"/>
      <c r="T336" s="1713"/>
      <c r="U336" s="1713"/>
      <c r="V336" s="1714"/>
      <c r="W336" s="1697"/>
      <c r="X336" s="1713"/>
      <c r="Y336" s="1713"/>
      <c r="Z336" s="1713"/>
      <c r="AA336" s="1714"/>
      <c r="AB336" s="1697"/>
      <c r="AC336" s="1713"/>
      <c r="AD336" s="1713"/>
      <c r="AE336" s="1713"/>
      <c r="AF336" s="1714"/>
      <c r="AG336" s="901"/>
      <c r="AH336" s="1094"/>
      <c r="AI336" s="1068"/>
    </row>
    <row r="337" spans="2:35" hidden="1" outlineLevel="1" x14ac:dyDescent="0.2">
      <c r="B337" s="892">
        <v>14</v>
      </c>
      <c r="C337" s="1585" t="s">
        <v>1612</v>
      </c>
      <c r="D337" s="1584"/>
      <c r="E337" s="1443" t="s">
        <v>16</v>
      </c>
      <c r="F337" s="896">
        <v>3</v>
      </c>
      <c r="G337" s="682"/>
      <c r="H337" s="1697"/>
      <c r="I337" s="1713"/>
      <c r="J337" s="1713"/>
      <c r="K337" s="1713"/>
      <c r="L337" s="1714"/>
      <c r="M337" s="1697"/>
      <c r="N337" s="1713"/>
      <c r="O337" s="1713"/>
      <c r="P337" s="1713"/>
      <c r="Q337" s="1714"/>
      <c r="R337" s="1697"/>
      <c r="S337" s="1713"/>
      <c r="T337" s="1713"/>
      <c r="U337" s="1713"/>
      <c r="V337" s="1714"/>
      <c r="W337" s="1697"/>
      <c r="X337" s="1713"/>
      <c r="Y337" s="1713"/>
      <c r="Z337" s="1713"/>
      <c r="AA337" s="1714"/>
      <c r="AB337" s="1697"/>
      <c r="AC337" s="1713"/>
      <c r="AD337" s="1713"/>
      <c r="AE337" s="1713"/>
      <c r="AF337" s="1714"/>
      <c r="AG337" s="901"/>
      <c r="AH337" s="1094"/>
      <c r="AI337" s="1068"/>
    </row>
    <row r="338" spans="2:35" ht="15" hidden="1" outlineLevel="1" thickBot="1" x14ac:dyDescent="0.25">
      <c r="B338" s="892">
        <v>15</v>
      </c>
      <c r="C338" s="1585" t="s">
        <v>1613</v>
      </c>
      <c r="D338" s="1584"/>
      <c r="E338" s="1443" t="s">
        <v>16</v>
      </c>
      <c r="F338" s="896">
        <v>3</v>
      </c>
      <c r="G338" s="682"/>
      <c r="H338" s="1724">
        <f>SUM(H335:H337)</f>
        <v>0</v>
      </c>
      <c r="I338" s="1725">
        <f t="shared" ref="I338:L338" si="222">SUM(I335:I337)</f>
        <v>0</v>
      </c>
      <c r="J338" s="1725">
        <f t="shared" si="222"/>
        <v>0</v>
      </c>
      <c r="K338" s="1725">
        <f t="shared" si="222"/>
        <v>0</v>
      </c>
      <c r="L338" s="1726">
        <f t="shared" si="222"/>
        <v>0</v>
      </c>
      <c r="M338" s="1724">
        <f>SUM(M335:M337)</f>
        <v>0</v>
      </c>
      <c r="N338" s="1725">
        <f t="shared" ref="N338:Q338" si="223">SUM(N335:N337)</f>
        <v>0</v>
      </c>
      <c r="O338" s="1725">
        <f t="shared" si="223"/>
        <v>0</v>
      </c>
      <c r="P338" s="1725">
        <f t="shared" si="223"/>
        <v>0</v>
      </c>
      <c r="Q338" s="1726">
        <f t="shared" si="223"/>
        <v>0</v>
      </c>
      <c r="R338" s="1724">
        <f>SUM(R335:R337)</f>
        <v>0</v>
      </c>
      <c r="S338" s="1725">
        <f t="shared" ref="S338:V338" si="224">SUM(S335:S337)</f>
        <v>0</v>
      </c>
      <c r="T338" s="1725">
        <f t="shared" si="224"/>
        <v>0</v>
      </c>
      <c r="U338" s="1725">
        <f t="shared" si="224"/>
        <v>0</v>
      </c>
      <c r="V338" s="1726">
        <f t="shared" si="224"/>
        <v>0</v>
      </c>
      <c r="W338" s="1724">
        <f>SUM(W335:W337)</f>
        <v>0</v>
      </c>
      <c r="X338" s="1725">
        <f t="shared" ref="X338:AA338" si="225">SUM(X335:X337)</f>
        <v>0</v>
      </c>
      <c r="Y338" s="1725">
        <f t="shared" si="225"/>
        <v>0</v>
      </c>
      <c r="Z338" s="1725">
        <f t="shared" si="225"/>
        <v>0</v>
      </c>
      <c r="AA338" s="1726">
        <f t="shared" si="225"/>
        <v>0</v>
      </c>
      <c r="AB338" s="1724">
        <f>SUM(AB335:AB337)</f>
        <v>0</v>
      </c>
      <c r="AC338" s="1725">
        <f t="shared" ref="AC338:AF338" si="226">SUM(AC335:AC337)</f>
        <v>0</v>
      </c>
      <c r="AD338" s="1725">
        <f t="shared" si="226"/>
        <v>0</v>
      </c>
      <c r="AE338" s="1725">
        <f t="shared" si="226"/>
        <v>0</v>
      </c>
      <c r="AF338" s="1726">
        <f t="shared" si="226"/>
        <v>0</v>
      </c>
      <c r="AG338" s="901"/>
      <c r="AH338" s="1066" t="s">
        <v>1614</v>
      </c>
      <c r="AI338" s="1069"/>
    </row>
    <row r="339" spans="2:35" ht="15" hidden="1" outlineLevel="1" thickBot="1" x14ac:dyDescent="0.25">
      <c r="B339" s="1446" t="s">
        <v>1615</v>
      </c>
      <c r="C339" s="1731"/>
      <c r="D339" s="1992"/>
      <c r="E339" s="1992"/>
      <c r="F339" s="1993"/>
      <c r="G339" s="682"/>
      <c r="H339" s="1727"/>
      <c r="I339" s="1727"/>
      <c r="J339" s="1727"/>
      <c r="K339" s="1727"/>
      <c r="L339" s="1727"/>
      <c r="M339" s="1727"/>
      <c r="N339" s="1727"/>
      <c r="O339" s="1727"/>
      <c r="P339" s="1727"/>
      <c r="Q339" s="1727"/>
      <c r="R339" s="1727"/>
      <c r="S339" s="1727"/>
      <c r="T339" s="1727"/>
      <c r="U339" s="1727"/>
      <c r="V339" s="1727"/>
      <c r="W339" s="1727"/>
      <c r="X339" s="1727"/>
      <c r="Y339" s="1727"/>
      <c r="Z339" s="1727"/>
      <c r="AA339" s="1727"/>
      <c r="AB339" s="1727"/>
      <c r="AC339" s="1727"/>
      <c r="AD339" s="1727"/>
      <c r="AE339" s="1727"/>
      <c r="AF339" s="1727"/>
      <c r="AG339" s="901"/>
      <c r="AH339" s="1110"/>
      <c r="AI339" s="1110"/>
    </row>
    <row r="340" spans="2:35" hidden="1" outlineLevel="1" x14ac:dyDescent="0.2">
      <c r="B340" s="892">
        <v>16</v>
      </c>
      <c r="C340" s="1585" t="s">
        <v>1610</v>
      </c>
      <c r="D340" s="1584"/>
      <c r="E340" s="1443" t="s">
        <v>16</v>
      </c>
      <c r="F340" s="896">
        <v>3</v>
      </c>
      <c r="G340" s="682"/>
      <c r="H340" s="1710"/>
      <c r="I340" s="1711"/>
      <c r="J340" s="1711"/>
      <c r="K340" s="1711"/>
      <c r="L340" s="1712"/>
      <c r="M340" s="1710"/>
      <c r="N340" s="1711"/>
      <c r="O340" s="1711"/>
      <c r="P340" s="1711"/>
      <c r="Q340" s="1712"/>
      <c r="R340" s="1710"/>
      <c r="S340" s="1711"/>
      <c r="T340" s="1711"/>
      <c r="U340" s="1711"/>
      <c r="V340" s="1712"/>
      <c r="W340" s="1710"/>
      <c r="X340" s="1711"/>
      <c r="Y340" s="1711"/>
      <c r="Z340" s="1711"/>
      <c r="AA340" s="1712"/>
      <c r="AB340" s="1710"/>
      <c r="AC340" s="1711"/>
      <c r="AD340" s="1711"/>
      <c r="AE340" s="1711"/>
      <c r="AF340" s="1712"/>
      <c r="AG340" s="901"/>
      <c r="AH340" s="1097"/>
      <c r="AI340" s="1090"/>
    </row>
    <row r="341" spans="2:35" hidden="1" outlineLevel="1" x14ac:dyDescent="0.2">
      <c r="B341" s="892">
        <v>17</v>
      </c>
      <c r="C341" s="1585" t="s">
        <v>1611</v>
      </c>
      <c r="D341" s="1584"/>
      <c r="E341" s="1443" t="s">
        <v>16</v>
      </c>
      <c r="F341" s="896">
        <v>3</v>
      </c>
      <c r="G341" s="682"/>
      <c r="H341" s="1697"/>
      <c r="I341" s="1713"/>
      <c r="J341" s="1713"/>
      <c r="K341" s="1713"/>
      <c r="L341" s="1714"/>
      <c r="M341" s="1697"/>
      <c r="N341" s="1713"/>
      <c r="O341" s="1713"/>
      <c r="P341" s="1713"/>
      <c r="Q341" s="1714"/>
      <c r="R341" s="1697"/>
      <c r="S341" s="1713"/>
      <c r="T341" s="1713"/>
      <c r="U341" s="1713"/>
      <c r="V341" s="1714"/>
      <c r="W341" s="1697"/>
      <c r="X341" s="1713"/>
      <c r="Y341" s="1713"/>
      <c r="Z341" s="1713"/>
      <c r="AA341" s="1714"/>
      <c r="AB341" s="1697"/>
      <c r="AC341" s="1713"/>
      <c r="AD341" s="1713"/>
      <c r="AE341" s="1713"/>
      <c r="AF341" s="1714"/>
      <c r="AG341" s="901"/>
      <c r="AH341" s="1094"/>
      <c r="AI341" s="1068"/>
    </row>
    <row r="342" spans="2:35" hidden="1" outlineLevel="1" x14ac:dyDescent="0.2">
      <c r="B342" s="892">
        <v>18</v>
      </c>
      <c r="C342" s="1585" t="s">
        <v>1612</v>
      </c>
      <c r="D342" s="1584"/>
      <c r="E342" s="1443" t="s">
        <v>16</v>
      </c>
      <c r="F342" s="896">
        <v>3</v>
      </c>
      <c r="G342" s="682"/>
      <c r="H342" s="1697"/>
      <c r="I342" s="1713"/>
      <c r="J342" s="1713"/>
      <c r="K342" s="1713"/>
      <c r="L342" s="1714"/>
      <c r="M342" s="1697"/>
      <c r="N342" s="1713"/>
      <c r="O342" s="1713"/>
      <c r="P342" s="1713"/>
      <c r="Q342" s="1714"/>
      <c r="R342" s="1697"/>
      <c r="S342" s="1713"/>
      <c r="T342" s="1713"/>
      <c r="U342" s="1713"/>
      <c r="V342" s="1714"/>
      <c r="W342" s="1697"/>
      <c r="X342" s="1713"/>
      <c r="Y342" s="1713"/>
      <c r="Z342" s="1713"/>
      <c r="AA342" s="1714"/>
      <c r="AB342" s="1697"/>
      <c r="AC342" s="1713"/>
      <c r="AD342" s="1713"/>
      <c r="AE342" s="1713"/>
      <c r="AF342" s="1714"/>
      <c r="AG342" s="901"/>
      <c r="AH342" s="1094"/>
      <c r="AI342" s="1068"/>
    </row>
    <row r="343" spans="2:35" ht="15" hidden="1" outlineLevel="1" thickBot="1" x14ac:dyDescent="0.25">
      <c r="B343" s="892">
        <v>19</v>
      </c>
      <c r="C343" s="1585" t="s">
        <v>1616</v>
      </c>
      <c r="D343" s="1584"/>
      <c r="E343" s="1443" t="s">
        <v>16</v>
      </c>
      <c r="F343" s="896">
        <v>3</v>
      </c>
      <c r="G343" s="682"/>
      <c r="H343" s="1724">
        <f>SUM(H340:H342)</f>
        <v>0</v>
      </c>
      <c r="I343" s="1725">
        <f t="shared" ref="I343:L343" si="227">SUM(I340:I342)</f>
        <v>0</v>
      </c>
      <c r="J343" s="1725">
        <f t="shared" si="227"/>
        <v>0</v>
      </c>
      <c r="K343" s="1725">
        <f t="shared" si="227"/>
        <v>0</v>
      </c>
      <c r="L343" s="1726">
        <f t="shared" si="227"/>
        <v>0</v>
      </c>
      <c r="M343" s="1724">
        <f>SUM(M340:M342)</f>
        <v>0</v>
      </c>
      <c r="N343" s="1725">
        <f t="shared" ref="N343:Q343" si="228">SUM(N340:N342)</f>
        <v>0</v>
      </c>
      <c r="O343" s="1725">
        <f t="shared" si="228"/>
        <v>0</v>
      </c>
      <c r="P343" s="1725">
        <f t="shared" si="228"/>
        <v>0</v>
      </c>
      <c r="Q343" s="1726">
        <f t="shared" si="228"/>
        <v>0</v>
      </c>
      <c r="R343" s="1724">
        <f>SUM(R340:R342)</f>
        <v>0</v>
      </c>
      <c r="S343" s="1725">
        <f t="shared" ref="S343:V343" si="229">SUM(S340:S342)</f>
        <v>0</v>
      </c>
      <c r="T343" s="1725">
        <f t="shared" si="229"/>
        <v>0</v>
      </c>
      <c r="U343" s="1725">
        <f t="shared" si="229"/>
        <v>0</v>
      </c>
      <c r="V343" s="1726">
        <f t="shared" si="229"/>
        <v>0</v>
      </c>
      <c r="W343" s="1724">
        <f>SUM(W340:W342)</f>
        <v>0</v>
      </c>
      <c r="X343" s="1725">
        <f t="shared" ref="X343:Z343" si="230">SUM(X340:X342)</f>
        <v>0</v>
      </c>
      <c r="Y343" s="1725">
        <f t="shared" si="230"/>
        <v>0</v>
      </c>
      <c r="Z343" s="1725">
        <f t="shared" si="230"/>
        <v>0</v>
      </c>
      <c r="AA343" s="1726">
        <f t="shared" ref="AA343" si="231">SUM(AA340:AA342)</f>
        <v>0</v>
      </c>
      <c r="AB343" s="1724">
        <f>SUM(AB340:AB342)</f>
        <v>0</v>
      </c>
      <c r="AC343" s="1725">
        <f t="shared" ref="AC343:AF343" si="232">SUM(AC340:AC342)</f>
        <v>0</v>
      </c>
      <c r="AD343" s="1725">
        <f t="shared" si="232"/>
        <v>0</v>
      </c>
      <c r="AE343" s="1725">
        <f t="shared" si="232"/>
        <v>0</v>
      </c>
      <c r="AF343" s="1726">
        <f t="shared" si="232"/>
        <v>0</v>
      </c>
      <c r="AG343" s="901"/>
      <c r="AH343" s="1066" t="s">
        <v>1617</v>
      </c>
      <c r="AI343" s="1069"/>
    </row>
    <row r="344" spans="2:35" ht="15" hidden="1" outlineLevel="1" thickBot="1" x14ac:dyDescent="0.25">
      <c r="B344" s="1446" t="s">
        <v>1618</v>
      </c>
      <c r="C344" s="1731"/>
      <c r="D344" s="1992"/>
      <c r="E344" s="1992"/>
      <c r="F344" s="1993"/>
      <c r="G344" s="682"/>
      <c r="H344" s="1727"/>
      <c r="I344" s="1727"/>
      <c r="J344" s="1727"/>
      <c r="K344" s="1727"/>
      <c r="L344" s="1727"/>
      <c r="M344" s="1727"/>
      <c r="N344" s="1727"/>
      <c r="O344" s="1727"/>
      <c r="P344" s="1727"/>
      <c r="Q344" s="1727"/>
      <c r="R344" s="1727"/>
      <c r="S344" s="1727"/>
      <c r="T344" s="1727"/>
      <c r="U344" s="1727"/>
      <c r="V344" s="1727"/>
      <c r="W344" s="1727"/>
      <c r="X344" s="1727"/>
      <c r="Y344" s="1727"/>
      <c r="Z344" s="1727"/>
      <c r="AA344" s="1727"/>
      <c r="AB344" s="1727"/>
      <c r="AC344" s="1727"/>
      <c r="AD344" s="1727"/>
      <c r="AE344" s="1727"/>
      <c r="AF344" s="1727"/>
      <c r="AG344" s="901"/>
      <c r="AH344" s="1110"/>
      <c r="AI344" s="1110"/>
    </row>
    <row r="345" spans="2:35" hidden="1" outlineLevel="1" x14ac:dyDescent="0.2">
      <c r="B345" s="892">
        <v>20</v>
      </c>
      <c r="C345" s="1585" t="s">
        <v>1610</v>
      </c>
      <c r="D345" s="1584"/>
      <c r="E345" s="1443" t="s">
        <v>16</v>
      </c>
      <c r="F345" s="896">
        <v>3</v>
      </c>
      <c r="G345" s="682"/>
      <c r="H345" s="1710"/>
      <c r="I345" s="1711"/>
      <c r="J345" s="1711"/>
      <c r="K345" s="1711"/>
      <c r="L345" s="1712"/>
      <c r="M345" s="1710"/>
      <c r="N345" s="1711"/>
      <c r="O345" s="1711"/>
      <c r="P345" s="1711"/>
      <c r="Q345" s="1712"/>
      <c r="R345" s="1710"/>
      <c r="S345" s="1711"/>
      <c r="T345" s="1711"/>
      <c r="U345" s="1711"/>
      <c r="V345" s="1712"/>
      <c r="W345" s="1710"/>
      <c r="X345" s="1711"/>
      <c r="Y345" s="1711"/>
      <c r="Z345" s="1711"/>
      <c r="AA345" s="1712"/>
      <c r="AB345" s="1710"/>
      <c r="AC345" s="1711"/>
      <c r="AD345" s="1711"/>
      <c r="AE345" s="1711"/>
      <c r="AF345" s="1712"/>
      <c r="AG345" s="901"/>
      <c r="AH345" s="1097"/>
      <c r="AI345" s="1090"/>
    </row>
    <row r="346" spans="2:35" hidden="1" outlineLevel="1" x14ac:dyDescent="0.2">
      <c r="B346" s="892">
        <v>21</v>
      </c>
      <c r="C346" s="1585" t="s">
        <v>1611</v>
      </c>
      <c r="D346" s="1584"/>
      <c r="E346" s="1443" t="s">
        <v>16</v>
      </c>
      <c r="F346" s="896">
        <v>3</v>
      </c>
      <c r="G346" s="682"/>
      <c r="H346" s="1697"/>
      <c r="I346" s="1713"/>
      <c r="J346" s="1713"/>
      <c r="K346" s="1713"/>
      <c r="L346" s="1714"/>
      <c r="M346" s="1697"/>
      <c r="N346" s="1713"/>
      <c r="O346" s="1713"/>
      <c r="P346" s="1713"/>
      <c r="Q346" s="1714"/>
      <c r="R346" s="1697"/>
      <c r="S346" s="1713"/>
      <c r="T346" s="1713"/>
      <c r="U346" s="1713"/>
      <c r="V346" s="1714"/>
      <c r="W346" s="1697"/>
      <c r="X346" s="1713"/>
      <c r="Y346" s="1713"/>
      <c r="Z346" s="1713"/>
      <c r="AA346" s="1714"/>
      <c r="AB346" s="1697"/>
      <c r="AC346" s="1713"/>
      <c r="AD346" s="1713"/>
      <c r="AE346" s="1713"/>
      <c r="AF346" s="1714"/>
      <c r="AG346" s="901"/>
      <c r="AH346" s="1094"/>
      <c r="AI346" s="1068"/>
    </row>
    <row r="347" spans="2:35" hidden="1" outlineLevel="1" x14ac:dyDescent="0.2">
      <c r="B347" s="892">
        <v>22</v>
      </c>
      <c r="C347" s="1585" t="s">
        <v>1612</v>
      </c>
      <c r="D347" s="1584"/>
      <c r="E347" s="1443" t="s">
        <v>16</v>
      </c>
      <c r="F347" s="896">
        <v>3</v>
      </c>
      <c r="G347" s="682"/>
      <c r="H347" s="1697"/>
      <c r="I347" s="1713"/>
      <c r="J347" s="1713"/>
      <c r="K347" s="1713"/>
      <c r="L347" s="1714"/>
      <c r="M347" s="1697"/>
      <c r="N347" s="1713"/>
      <c r="O347" s="1713"/>
      <c r="P347" s="1713"/>
      <c r="Q347" s="1714"/>
      <c r="R347" s="1697"/>
      <c r="S347" s="1713"/>
      <c r="T347" s="1713"/>
      <c r="U347" s="1713"/>
      <c r="V347" s="1714"/>
      <c r="W347" s="1697"/>
      <c r="X347" s="1713"/>
      <c r="Y347" s="1713"/>
      <c r="Z347" s="1713"/>
      <c r="AA347" s="1714"/>
      <c r="AB347" s="1697"/>
      <c r="AC347" s="1713"/>
      <c r="AD347" s="1713"/>
      <c r="AE347" s="1713"/>
      <c r="AF347" s="1714"/>
      <c r="AG347" s="901"/>
      <c r="AH347" s="1094"/>
      <c r="AI347" s="1068"/>
    </row>
    <row r="348" spans="2:35" ht="15" hidden="1" outlineLevel="1" thickBot="1" x14ac:dyDescent="0.25">
      <c r="B348" s="892">
        <v>23</v>
      </c>
      <c r="C348" s="1585" t="s">
        <v>1613</v>
      </c>
      <c r="D348" s="1584"/>
      <c r="E348" s="1443" t="s">
        <v>16</v>
      </c>
      <c r="F348" s="896">
        <v>3</v>
      </c>
      <c r="G348" s="682"/>
      <c r="H348" s="1724">
        <f>SUM(H345:H347)</f>
        <v>0</v>
      </c>
      <c r="I348" s="1725">
        <f t="shared" ref="I348:L348" si="233">SUM(I345:I347)</f>
        <v>0</v>
      </c>
      <c r="J348" s="1725">
        <f t="shared" si="233"/>
        <v>0</v>
      </c>
      <c r="K348" s="1725">
        <f t="shared" si="233"/>
        <v>0</v>
      </c>
      <c r="L348" s="1726">
        <f t="shared" si="233"/>
        <v>0</v>
      </c>
      <c r="M348" s="1724">
        <f>SUM(M345:M347)</f>
        <v>0</v>
      </c>
      <c r="N348" s="1725">
        <f t="shared" ref="N348:Q348" si="234">SUM(N345:N347)</f>
        <v>0</v>
      </c>
      <c r="O348" s="1725">
        <f t="shared" si="234"/>
        <v>0</v>
      </c>
      <c r="P348" s="1725">
        <f t="shared" si="234"/>
        <v>0</v>
      </c>
      <c r="Q348" s="1726">
        <f t="shared" si="234"/>
        <v>0</v>
      </c>
      <c r="R348" s="1724">
        <f>SUM(R345:R347)</f>
        <v>0</v>
      </c>
      <c r="S348" s="1725">
        <f t="shared" ref="S348:V348" si="235">SUM(S345:S347)</f>
        <v>0</v>
      </c>
      <c r="T348" s="1725">
        <f t="shared" si="235"/>
        <v>0</v>
      </c>
      <c r="U348" s="1725">
        <f t="shared" si="235"/>
        <v>0</v>
      </c>
      <c r="V348" s="1726">
        <f t="shared" si="235"/>
        <v>0</v>
      </c>
      <c r="W348" s="1724">
        <f>SUM(W345:W347)</f>
        <v>0</v>
      </c>
      <c r="X348" s="1725">
        <f t="shared" ref="X348:AA348" si="236">SUM(X345:X347)</f>
        <v>0</v>
      </c>
      <c r="Y348" s="1725">
        <f t="shared" si="236"/>
        <v>0</v>
      </c>
      <c r="Z348" s="1725">
        <f t="shared" si="236"/>
        <v>0</v>
      </c>
      <c r="AA348" s="1726">
        <f t="shared" si="236"/>
        <v>0</v>
      </c>
      <c r="AB348" s="1724">
        <f>SUM(AB345:AB347)</f>
        <v>0</v>
      </c>
      <c r="AC348" s="1725">
        <f t="shared" ref="AC348:AF348" si="237">SUM(AC345:AC347)</f>
        <v>0</v>
      </c>
      <c r="AD348" s="1725">
        <f t="shared" si="237"/>
        <v>0</v>
      </c>
      <c r="AE348" s="1725">
        <f t="shared" si="237"/>
        <v>0</v>
      </c>
      <c r="AF348" s="1726">
        <f t="shared" si="237"/>
        <v>0</v>
      </c>
      <c r="AG348" s="901"/>
      <c r="AH348" s="1066" t="s">
        <v>1619</v>
      </c>
      <c r="AI348" s="1069"/>
    </row>
    <row r="349" spans="2:35" ht="15" hidden="1" outlineLevel="1" thickBot="1" x14ac:dyDescent="0.25">
      <c r="B349" s="1446" t="s">
        <v>1620</v>
      </c>
      <c r="C349" s="1731"/>
      <c r="D349" s="1992"/>
      <c r="E349" s="1992"/>
      <c r="F349" s="1993"/>
      <c r="G349" s="682"/>
      <c r="H349" s="1727"/>
      <c r="I349" s="1727"/>
      <c r="J349" s="1727"/>
      <c r="K349" s="1727"/>
      <c r="L349" s="1727"/>
      <c r="M349" s="1727"/>
      <c r="N349" s="1727"/>
      <c r="O349" s="1727"/>
      <c r="P349" s="1727"/>
      <c r="Q349" s="1727"/>
      <c r="R349" s="1727"/>
      <c r="S349" s="1727"/>
      <c r="T349" s="1727"/>
      <c r="U349" s="1727"/>
      <c r="V349" s="1727"/>
      <c r="W349" s="1727"/>
      <c r="X349" s="1727"/>
      <c r="Y349" s="1727"/>
      <c r="Z349" s="1727"/>
      <c r="AA349" s="1727"/>
      <c r="AB349" s="1727"/>
      <c r="AC349" s="1727"/>
      <c r="AD349" s="1727"/>
      <c r="AE349" s="1727"/>
      <c r="AF349" s="1727"/>
      <c r="AG349" s="901"/>
      <c r="AH349" s="1110"/>
      <c r="AI349" s="1110"/>
    </row>
    <row r="350" spans="2:35" hidden="1" outlineLevel="1" x14ac:dyDescent="0.2">
      <c r="B350" s="892">
        <v>24</v>
      </c>
      <c r="C350" s="1585" t="s">
        <v>1610</v>
      </c>
      <c r="D350" s="1584"/>
      <c r="E350" s="1443" t="s">
        <v>16</v>
      </c>
      <c r="F350" s="896">
        <v>3</v>
      </c>
      <c r="G350" s="682"/>
      <c r="H350" s="1710"/>
      <c r="I350" s="1711"/>
      <c r="J350" s="1711"/>
      <c r="K350" s="1711"/>
      <c r="L350" s="1712"/>
      <c r="M350" s="1710"/>
      <c r="N350" s="1711"/>
      <c r="O350" s="1711"/>
      <c r="P350" s="1711"/>
      <c r="Q350" s="1712"/>
      <c r="R350" s="1710"/>
      <c r="S350" s="1711"/>
      <c r="T350" s="1711"/>
      <c r="U350" s="1711"/>
      <c r="V350" s="1712"/>
      <c r="W350" s="1710"/>
      <c r="X350" s="1711"/>
      <c r="Y350" s="1711"/>
      <c r="Z350" s="1711"/>
      <c r="AA350" s="1712"/>
      <c r="AB350" s="1710"/>
      <c r="AC350" s="1711"/>
      <c r="AD350" s="1711"/>
      <c r="AE350" s="1711"/>
      <c r="AF350" s="1712"/>
      <c r="AG350" s="901"/>
      <c r="AH350" s="1097"/>
      <c r="AI350" s="1090"/>
    </row>
    <row r="351" spans="2:35" hidden="1" outlineLevel="1" x14ac:dyDescent="0.2">
      <c r="B351" s="892">
        <v>25</v>
      </c>
      <c r="C351" s="1585" t="s">
        <v>1611</v>
      </c>
      <c r="D351" s="1584"/>
      <c r="E351" s="1443" t="s">
        <v>16</v>
      </c>
      <c r="F351" s="896">
        <v>3</v>
      </c>
      <c r="G351" s="682"/>
      <c r="H351" s="1697"/>
      <c r="I351" s="1713"/>
      <c r="J351" s="1713"/>
      <c r="K351" s="1713"/>
      <c r="L351" s="1714"/>
      <c r="M351" s="1697"/>
      <c r="N351" s="1713"/>
      <c r="O351" s="1713"/>
      <c r="P351" s="1713"/>
      <c r="Q351" s="1714"/>
      <c r="R351" s="1697"/>
      <c r="S351" s="1713"/>
      <c r="T351" s="1713"/>
      <c r="U351" s="1713"/>
      <c r="V351" s="1714"/>
      <c r="W351" s="1697"/>
      <c r="X351" s="1713"/>
      <c r="Y351" s="1713"/>
      <c r="Z351" s="1713"/>
      <c r="AA351" s="1714"/>
      <c r="AB351" s="1697"/>
      <c r="AC351" s="1713"/>
      <c r="AD351" s="1713"/>
      <c r="AE351" s="1713"/>
      <c r="AF351" s="1714"/>
      <c r="AG351" s="901"/>
      <c r="AH351" s="1094"/>
      <c r="AI351" s="1068"/>
    </row>
    <row r="352" spans="2:35" hidden="1" outlineLevel="1" x14ac:dyDescent="0.2">
      <c r="B352" s="892">
        <v>26</v>
      </c>
      <c r="C352" s="1585" t="s">
        <v>1612</v>
      </c>
      <c r="D352" s="1584"/>
      <c r="E352" s="1443" t="s">
        <v>16</v>
      </c>
      <c r="F352" s="896">
        <v>3</v>
      </c>
      <c r="G352" s="682"/>
      <c r="H352" s="1697"/>
      <c r="I352" s="1713"/>
      <c r="J352" s="1713"/>
      <c r="K352" s="1713"/>
      <c r="L352" s="1714"/>
      <c r="M352" s="1697"/>
      <c r="N352" s="1713"/>
      <c r="O352" s="1713"/>
      <c r="P352" s="1713"/>
      <c r="Q352" s="1714"/>
      <c r="R352" s="1697"/>
      <c r="S352" s="1713"/>
      <c r="T352" s="1713"/>
      <c r="U352" s="1713"/>
      <c r="V352" s="1714"/>
      <c r="W352" s="1697"/>
      <c r="X352" s="1713"/>
      <c r="Y352" s="1713"/>
      <c r="Z352" s="1713"/>
      <c r="AA352" s="1714"/>
      <c r="AB352" s="1697"/>
      <c r="AC352" s="1713"/>
      <c r="AD352" s="1713"/>
      <c r="AE352" s="1713"/>
      <c r="AF352" s="1714"/>
      <c r="AG352" s="901"/>
      <c r="AH352" s="1094"/>
      <c r="AI352" s="1068"/>
    </row>
    <row r="353" spans="2:35" ht="15" hidden="1" outlineLevel="1" thickBot="1" x14ac:dyDescent="0.25">
      <c r="B353" s="897">
        <v>27</v>
      </c>
      <c r="C353" s="1732" t="s">
        <v>1613</v>
      </c>
      <c r="D353" s="1447"/>
      <c r="E353" s="899" t="s">
        <v>16</v>
      </c>
      <c r="F353" s="900">
        <v>3</v>
      </c>
      <c r="G353" s="682"/>
      <c r="H353" s="1724">
        <f>SUM(H350:H352)</f>
        <v>0</v>
      </c>
      <c r="I353" s="1725">
        <f>SUM(I350:I352)</f>
        <v>0</v>
      </c>
      <c r="J353" s="1725">
        <f t="shared" ref="J353:L353" si="238">SUM(J350:J352)</f>
        <v>0</v>
      </c>
      <c r="K353" s="1725">
        <f t="shared" si="238"/>
        <v>0</v>
      </c>
      <c r="L353" s="1726">
        <f t="shared" si="238"/>
        <v>0</v>
      </c>
      <c r="M353" s="1724">
        <f>SUM(M350:M352)</f>
        <v>0</v>
      </c>
      <c r="N353" s="1725">
        <f t="shared" ref="N353:Q353" si="239">SUM(N350:N352)</f>
        <v>0</v>
      </c>
      <c r="O353" s="1725">
        <f t="shared" si="239"/>
        <v>0</v>
      </c>
      <c r="P353" s="1725">
        <f t="shared" si="239"/>
        <v>0</v>
      </c>
      <c r="Q353" s="1726">
        <f t="shared" si="239"/>
        <v>0</v>
      </c>
      <c r="R353" s="1724">
        <f>SUM(R350:R352)</f>
        <v>0</v>
      </c>
      <c r="S353" s="1725">
        <f t="shared" ref="S353:V353" si="240">SUM(S350:S352)</f>
        <v>0</v>
      </c>
      <c r="T353" s="1725">
        <f t="shared" si="240"/>
        <v>0</v>
      </c>
      <c r="U353" s="1725">
        <f t="shared" si="240"/>
        <v>0</v>
      </c>
      <c r="V353" s="1726">
        <f t="shared" si="240"/>
        <v>0</v>
      </c>
      <c r="W353" s="1724">
        <f>SUM(W350:W352)</f>
        <v>0</v>
      </c>
      <c r="X353" s="1725">
        <f t="shared" ref="X353:AA353" si="241">SUM(X350:X352)</f>
        <v>0</v>
      </c>
      <c r="Y353" s="1725">
        <f t="shared" si="241"/>
        <v>0</v>
      </c>
      <c r="Z353" s="1725">
        <f t="shared" si="241"/>
        <v>0</v>
      </c>
      <c r="AA353" s="1726">
        <f t="shared" si="241"/>
        <v>0</v>
      </c>
      <c r="AB353" s="1724">
        <f>SUM(AB350:AB352)</f>
        <v>0</v>
      </c>
      <c r="AC353" s="1725">
        <f t="shared" ref="AC353:AF353" si="242">SUM(AC350:AC352)</f>
        <v>0</v>
      </c>
      <c r="AD353" s="1725">
        <f t="shared" si="242"/>
        <v>0</v>
      </c>
      <c r="AE353" s="1725">
        <f t="shared" si="242"/>
        <v>0</v>
      </c>
      <c r="AF353" s="1726">
        <f t="shared" si="242"/>
        <v>0</v>
      </c>
      <c r="AG353" s="901"/>
      <c r="AH353" s="1066" t="s">
        <v>1621</v>
      </c>
      <c r="AI353" s="1069"/>
    </row>
    <row r="354" spans="2:35" collapsed="1" x14ac:dyDescent="0.2">
      <c r="B354" s="901"/>
      <c r="C354" s="901"/>
      <c r="D354" s="901"/>
      <c r="E354" s="901"/>
      <c r="F354" s="901"/>
      <c r="G354" s="901"/>
      <c r="H354" s="1719"/>
      <c r="I354" s="1719"/>
      <c r="J354" s="1719"/>
      <c r="K354" s="1719"/>
      <c r="L354" s="1719"/>
      <c r="M354" s="1719"/>
      <c r="N354" s="1719"/>
      <c r="O354" s="1719"/>
      <c r="P354" s="1719"/>
      <c r="Q354" s="1719"/>
      <c r="R354" s="1719"/>
      <c r="S354" s="1719"/>
      <c r="T354" s="1719"/>
      <c r="U354" s="1719"/>
      <c r="V354" s="1719"/>
      <c r="W354" s="1719"/>
      <c r="X354" s="1719"/>
      <c r="Y354" s="1719"/>
      <c r="Z354" s="1719"/>
      <c r="AA354" s="1719"/>
      <c r="AB354" s="1719"/>
      <c r="AC354" s="1719"/>
      <c r="AD354" s="1719"/>
      <c r="AE354" s="1719"/>
      <c r="AF354" s="1719"/>
      <c r="AG354" s="901"/>
      <c r="AH354" s="901"/>
    </row>
    <row r="355" spans="2:35" ht="15" hidden="1" outlineLevel="1" thickBot="1" x14ac:dyDescent="0.25">
      <c r="B355" s="890" t="s">
        <v>21</v>
      </c>
      <c r="C355" s="891" t="s">
        <v>1599</v>
      </c>
      <c r="D355" s="901"/>
      <c r="E355" s="901"/>
      <c r="F355" s="901"/>
      <c r="G355" s="901"/>
      <c r="H355" s="1719"/>
      <c r="I355" s="1719"/>
      <c r="J355" s="1719"/>
      <c r="K355" s="1719"/>
      <c r="L355" s="1719"/>
      <c r="M355" s="1719"/>
      <c r="N355" s="1719"/>
      <c r="O355" s="1719"/>
      <c r="P355" s="1719"/>
      <c r="Q355" s="1719"/>
      <c r="R355" s="1719"/>
      <c r="S355" s="1719"/>
      <c r="T355" s="1719"/>
      <c r="U355" s="1719"/>
      <c r="V355" s="1719"/>
      <c r="W355" s="1719"/>
      <c r="X355" s="1719"/>
      <c r="Y355" s="1719"/>
      <c r="Z355" s="1719"/>
      <c r="AA355" s="1719"/>
      <c r="AB355" s="1719"/>
      <c r="AC355" s="1719"/>
      <c r="AD355" s="1719"/>
      <c r="AE355" s="1719"/>
      <c r="AF355" s="1719"/>
      <c r="AG355" s="901"/>
      <c r="AH355" s="901"/>
    </row>
    <row r="356" spans="2:35" ht="15" hidden="1" outlineLevel="1" thickBot="1" x14ac:dyDescent="0.25">
      <c r="B356" s="1439">
        <v>1</v>
      </c>
      <c r="C356" s="1545" t="s">
        <v>1561</v>
      </c>
      <c r="D356" s="1440"/>
      <c r="E356" s="1440" t="s">
        <v>259</v>
      </c>
      <c r="F356" s="1441" t="s">
        <v>501</v>
      </c>
      <c r="G356" s="1543"/>
      <c r="H356" s="1719"/>
      <c r="I356" s="1719"/>
      <c r="J356" s="1719"/>
      <c r="K356" s="1719"/>
      <c r="L356" s="1719"/>
      <c r="M356" s="1719"/>
      <c r="N356" s="1719"/>
      <c r="O356" s="1719"/>
      <c r="P356" s="1719"/>
      <c r="Q356" s="1719"/>
      <c r="R356" s="1719"/>
      <c r="S356" s="1719"/>
      <c r="T356" s="1719"/>
      <c r="U356" s="1719"/>
      <c r="V356" s="1719"/>
      <c r="W356" s="1719"/>
      <c r="X356" s="1719"/>
      <c r="Y356" s="1719"/>
      <c r="Z356" s="1719"/>
      <c r="AA356" s="1719"/>
      <c r="AB356" s="1719"/>
      <c r="AC356" s="1719"/>
      <c r="AD356" s="1719"/>
      <c r="AE356" s="1719"/>
      <c r="AF356" s="1719"/>
      <c r="AG356" s="901"/>
      <c r="AH356" s="901"/>
    </row>
    <row r="357" spans="2:35" hidden="1" outlineLevel="1" x14ac:dyDescent="0.2">
      <c r="B357" s="1445">
        <v>2</v>
      </c>
      <c r="C357" s="1735" t="s">
        <v>1600</v>
      </c>
      <c r="D357" s="1443"/>
      <c r="E357" s="1443" t="s">
        <v>185</v>
      </c>
      <c r="F357" s="1444">
        <v>2</v>
      </c>
      <c r="G357" s="625"/>
      <c r="H357" s="1710"/>
      <c r="I357" s="1711"/>
      <c r="J357" s="1711"/>
      <c r="K357" s="1711"/>
      <c r="L357" s="1712"/>
      <c r="M357" s="1710"/>
      <c r="N357" s="1711"/>
      <c r="O357" s="1711"/>
      <c r="P357" s="1711"/>
      <c r="Q357" s="1712"/>
      <c r="R357" s="1710"/>
      <c r="S357" s="1711"/>
      <c r="T357" s="1711"/>
      <c r="U357" s="1711"/>
      <c r="V357" s="1712"/>
      <c r="W357" s="1710"/>
      <c r="X357" s="1711"/>
      <c r="Y357" s="1711"/>
      <c r="Z357" s="1711"/>
      <c r="AA357" s="1712"/>
      <c r="AB357" s="1710"/>
      <c r="AC357" s="1711"/>
      <c r="AD357" s="1711"/>
      <c r="AE357" s="1711"/>
      <c r="AF357" s="1712"/>
      <c r="AG357" s="901"/>
      <c r="AH357" s="1091"/>
      <c r="AI357" s="1092"/>
    </row>
    <row r="358" spans="2:35" hidden="1" outlineLevel="1" x14ac:dyDescent="0.2">
      <c r="B358" s="1445">
        <v>3</v>
      </c>
      <c r="C358" s="1735" t="s">
        <v>1601</v>
      </c>
      <c r="D358" s="413"/>
      <c r="E358" s="413" t="s">
        <v>185</v>
      </c>
      <c r="F358" s="414">
        <v>2</v>
      </c>
      <c r="G358" s="625"/>
      <c r="H358" s="1697"/>
      <c r="I358" s="1713"/>
      <c r="J358" s="1713"/>
      <c r="K358" s="1713"/>
      <c r="L358" s="1714"/>
      <c r="M358" s="1697"/>
      <c r="N358" s="1713"/>
      <c r="O358" s="1713"/>
      <c r="P358" s="1713"/>
      <c r="Q358" s="1714"/>
      <c r="R358" s="1697"/>
      <c r="S358" s="1713"/>
      <c r="T358" s="1713"/>
      <c r="U358" s="1713"/>
      <c r="V358" s="1714"/>
      <c r="W358" s="1697"/>
      <c r="X358" s="1713"/>
      <c r="Y358" s="1713"/>
      <c r="Z358" s="1713"/>
      <c r="AA358" s="1714"/>
      <c r="AB358" s="1697"/>
      <c r="AC358" s="1713"/>
      <c r="AD358" s="1713"/>
      <c r="AE358" s="1713"/>
      <c r="AF358" s="1714"/>
      <c r="AG358" s="901"/>
      <c r="AH358" s="1094"/>
      <c r="AI358" s="1068"/>
    </row>
    <row r="359" spans="2:35" hidden="1" outlineLevel="1" x14ac:dyDescent="0.2">
      <c r="B359" s="1445">
        <v>4</v>
      </c>
      <c r="C359" s="1735" t="s">
        <v>1602</v>
      </c>
      <c r="D359" s="1443"/>
      <c r="E359" s="1443" t="s">
        <v>16</v>
      </c>
      <c r="F359" s="1444">
        <v>3</v>
      </c>
      <c r="G359" s="901"/>
      <c r="H359" s="1697"/>
      <c r="I359" s="1713"/>
      <c r="J359" s="1713"/>
      <c r="K359" s="1713"/>
      <c r="L359" s="1714"/>
      <c r="M359" s="1697"/>
      <c r="N359" s="1713"/>
      <c r="O359" s="1713"/>
      <c r="P359" s="1713"/>
      <c r="Q359" s="1714"/>
      <c r="R359" s="1697"/>
      <c r="S359" s="1713"/>
      <c r="T359" s="1713"/>
      <c r="U359" s="1713"/>
      <c r="V359" s="1714"/>
      <c r="W359" s="1697"/>
      <c r="X359" s="1713"/>
      <c r="Y359" s="1713"/>
      <c r="Z359" s="1713"/>
      <c r="AA359" s="1714"/>
      <c r="AB359" s="1697"/>
      <c r="AC359" s="1713"/>
      <c r="AD359" s="1713"/>
      <c r="AE359" s="1713"/>
      <c r="AF359" s="1714"/>
      <c r="AG359" s="901"/>
      <c r="AH359" s="1094"/>
      <c r="AI359" s="1068"/>
    </row>
    <row r="360" spans="2:35" hidden="1" outlineLevel="1" x14ac:dyDescent="0.2">
      <c r="B360" s="1445">
        <v>5</v>
      </c>
      <c r="C360" s="1735" t="s">
        <v>1603</v>
      </c>
      <c r="D360" s="413"/>
      <c r="E360" s="413" t="s">
        <v>16</v>
      </c>
      <c r="F360" s="414">
        <v>3</v>
      </c>
      <c r="G360" s="901"/>
      <c r="H360" s="1697"/>
      <c r="I360" s="1713"/>
      <c r="J360" s="1713"/>
      <c r="K360" s="1713"/>
      <c r="L360" s="1714"/>
      <c r="M360" s="1697"/>
      <c r="N360" s="1713"/>
      <c r="O360" s="1713"/>
      <c r="P360" s="1713"/>
      <c r="Q360" s="1714"/>
      <c r="R360" s="1697"/>
      <c r="S360" s="1713"/>
      <c r="T360" s="1713"/>
      <c r="U360" s="1713"/>
      <c r="V360" s="1714"/>
      <c r="W360" s="1697"/>
      <c r="X360" s="1713"/>
      <c r="Y360" s="1713"/>
      <c r="Z360" s="1713"/>
      <c r="AA360" s="1714"/>
      <c r="AB360" s="1697"/>
      <c r="AC360" s="1713"/>
      <c r="AD360" s="1713"/>
      <c r="AE360" s="1713"/>
      <c r="AF360" s="1714"/>
      <c r="AG360" s="901"/>
      <c r="AH360" s="1094"/>
      <c r="AI360" s="1068"/>
    </row>
    <row r="361" spans="2:35" hidden="1" outlineLevel="1" x14ac:dyDescent="0.2">
      <c r="B361" s="1445">
        <v>6</v>
      </c>
      <c r="C361" s="1735" t="s">
        <v>1604</v>
      </c>
      <c r="D361" s="1443"/>
      <c r="E361" s="1443" t="s">
        <v>1605</v>
      </c>
      <c r="F361" s="1444">
        <v>3</v>
      </c>
      <c r="G361" s="901"/>
      <c r="H361" s="1697"/>
      <c r="I361" s="1713"/>
      <c r="J361" s="1713"/>
      <c r="K361" s="1713"/>
      <c r="L361" s="1714"/>
      <c r="M361" s="1697"/>
      <c r="N361" s="1713"/>
      <c r="O361" s="1713"/>
      <c r="P361" s="1713"/>
      <c r="Q361" s="1714"/>
      <c r="R361" s="1697"/>
      <c r="S361" s="1713"/>
      <c r="T361" s="1713"/>
      <c r="U361" s="1713"/>
      <c r="V361" s="1714"/>
      <c r="W361" s="1697"/>
      <c r="X361" s="1713"/>
      <c r="Y361" s="1713"/>
      <c r="Z361" s="1713"/>
      <c r="AA361" s="1714"/>
      <c r="AB361" s="1697"/>
      <c r="AC361" s="1713"/>
      <c r="AD361" s="1713"/>
      <c r="AE361" s="1713"/>
      <c r="AF361" s="1714"/>
      <c r="AG361" s="901"/>
      <c r="AH361" s="1094"/>
      <c r="AI361" s="1068"/>
    </row>
    <row r="362" spans="2:35" ht="15" hidden="1" outlineLevel="1" thickBot="1" x14ac:dyDescent="0.25">
      <c r="B362" s="897">
        <v>7</v>
      </c>
      <c r="C362" s="1728" t="s">
        <v>1606</v>
      </c>
      <c r="D362" s="1447"/>
      <c r="E362" s="899" t="s">
        <v>1605</v>
      </c>
      <c r="F362" s="900">
        <v>3</v>
      </c>
      <c r="G362" s="901"/>
      <c r="H362" s="1715"/>
      <c r="I362" s="1716"/>
      <c r="J362" s="1716"/>
      <c r="K362" s="1716"/>
      <c r="L362" s="1717"/>
      <c r="M362" s="1715"/>
      <c r="N362" s="1716"/>
      <c r="O362" s="1716"/>
      <c r="P362" s="1716"/>
      <c r="Q362" s="1717"/>
      <c r="R362" s="1715"/>
      <c r="S362" s="1716"/>
      <c r="T362" s="1716"/>
      <c r="U362" s="1716"/>
      <c r="V362" s="1717"/>
      <c r="W362" s="1715"/>
      <c r="X362" s="1716"/>
      <c r="Y362" s="1716"/>
      <c r="Z362" s="1716"/>
      <c r="AA362" s="1717"/>
      <c r="AB362" s="1715"/>
      <c r="AC362" s="1716"/>
      <c r="AD362" s="1716"/>
      <c r="AE362" s="1716"/>
      <c r="AF362" s="1717"/>
      <c r="AG362" s="901"/>
      <c r="AH362" s="1066"/>
      <c r="AI362" s="1069"/>
    </row>
    <row r="363" spans="2:35" ht="15" hidden="1" outlineLevel="1" thickBot="1" x14ac:dyDescent="0.25">
      <c r="B363" s="1"/>
      <c r="C363" s="1"/>
      <c r="D363" s="1"/>
      <c r="E363" s="1"/>
      <c r="F363" s="1"/>
      <c r="G363" s="1"/>
      <c r="H363" s="1718"/>
      <c r="I363" s="1718"/>
      <c r="J363" s="1718"/>
      <c r="K363" s="1718"/>
      <c r="L363" s="1718"/>
      <c r="M363" s="1718"/>
      <c r="N363" s="1718"/>
      <c r="O363" s="1718"/>
      <c r="P363" s="1718"/>
      <c r="Q363" s="1718"/>
      <c r="R363" s="1718"/>
      <c r="S363" s="1718"/>
      <c r="T363" s="1718"/>
      <c r="U363" s="1718"/>
      <c r="V363" s="1718"/>
      <c r="W363" s="1718"/>
      <c r="X363" s="1718"/>
      <c r="Y363" s="1718"/>
      <c r="Z363" s="1718"/>
      <c r="AA363" s="1718"/>
      <c r="AB363" s="1718"/>
      <c r="AC363" s="1718"/>
      <c r="AD363" s="1718"/>
      <c r="AE363" s="1718"/>
      <c r="AF363" s="1718"/>
      <c r="AG363" s="1"/>
      <c r="AH363" s="1"/>
      <c r="AI363" s="1"/>
    </row>
    <row r="364" spans="2:35" ht="15" hidden="1" outlineLevel="1" thickBot="1" x14ac:dyDescent="0.25">
      <c r="B364" s="890" t="s">
        <v>1674</v>
      </c>
      <c r="C364" s="891" t="s">
        <v>1679</v>
      </c>
      <c r="D364" s="901"/>
      <c r="E364" s="901"/>
      <c r="F364" s="901"/>
      <c r="G364" s="901"/>
      <c r="H364" s="1719"/>
      <c r="I364" s="1719"/>
      <c r="J364" s="1719"/>
      <c r="K364" s="1719"/>
      <c r="L364" s="1719"/>
      <c r="M364" s="1719"/>
      <c r="N364" s="1719"/>
      <c r="O364" s="1719"/>
      <c r="P364" s="1719"/>
      <c r="Q364" s="1719"/>
      <c r="R364" s="1719"/>
      <c r="S364" s="1719"/>
      <c r="T364" s="1719"/>
      <c r="U364" s="1719"/>
      <c r="V364" s="1719"/>
      <c r="W364" s="1719"/>
      <c r="X364" s="1719"/>
      <c r="Y364" s="1719"/>
      <c r="Z364" s="1719"/>
      <c r="AA364" s="1719"/>
      <c r="AB364" s="1719"/>
      <c r="AC364" s="1719"/>
      <c r="AD364" s="1719"/>
      <c r="AE364" s="1719"/>
      <c r="AF364" s="1719"/>
      <c r="AG364" s="901"/>
      <c r="AH364" s="901"/>
    </row>
    <row r="365" spans="2:35" hidden="1" outlineLevel="1" x14ac:dyDescent="0.2">
      <c r="B365" s="1439">
        <v>8</v>
      </c>
      <c r="C365" s="1545" t="s">
        <v>1607</v>
      </c>
      <c r="D365" s="1733"/>
      <c r="E365" s="1440" t="s">
        <v>259</v>
      </c>
      <c r="F365" s="1441" t="s">
        <v>501</v>
      </c>
      <c r="G365" s="526"/>
      <c r="H365" s="1719"/>
      <c r="I365" s="1719"/>
      <c r="J365" s="1719"/>
      <c r="K365" s="1719"/>
      <c r="L365" s="1719"/>
      <c r="M365" s="1719"/>
      <c r="N365" s="1719"/>
      <c r="O365" s="1719"/>
      <c r="P365" s="1719"/>
      <c r="Q365" s="1719"/>
      <c r="R365" s="1719"/>
      <c r="S365" s="1719"/>
      <c r="T365" s="1719"/>
      <c r="U365" s="1719"/>
      <c r="V365" s="1719"/>
      <c r="W365" s="1719"/>
      <c r="X365" s="1719"/>
      <c r="Y365" s="1719"/>
      <c r="Z365" s="1719"/>
      <c r="AA365" s="1719"/>
      <c r="AB365" s="1719"/>
      <c r="AC365" s="1719"/>
      <c r="AD365" s="1719"/>
      <c r="AE365" s="1719"/>
      <c r="AF365" s="1719"/>
      <c r="AG365" s="901"/>
      <c r="AH365" s="901"/>
    </row>
    <row r="366" spans="2:35" ht="15" hidden="1" outlineLevel="1" thickBot="1" x14ac:dyDescent="0.25">
      <c r="B366" s="1445">
        <v>9</v>
      </c>
      <c r="C366" s="1737" t="s">
        <v>1608</v>
      </c>
      <c r="D366" s="1734"/>
      <c r="E366" s="1443" t="s">
        <v>259</v>
      </c>
      <c r="F366" s="1444" t="s">
        <v>501</v>
      </c>
      <c r="G366" s="1720"/>
      <c r="H366" s="1719"/>
      <c r="I366" s="1719"/>
      <c r="J366" s="1719"/>
      <c r="K366" s="1719"/>
      <c r="L366" s="1719"/>
      <c r="M366" s="1719"/>
      <c r="N366" s="1719"/>
      <c r="O366" s="1719"/>
      <c r="P366" s="1719"/>
      <c r="Q366" s="1719"/>
      <c r="R366" s="1719"/>
      <c r="S366" s="1719"/>
      <c r="T366" s="1719"/>
      <c r="U366" s="1719"/>
      <c r="V366" s="1719"/>
      <c r="W366" s="1719"/>
      <c r="X366" s="1719"/>
      <c r="Y366" s="1719"/>
      <c r="Z366" s="1719"/>
      <c r="AA366" s="1719"/>
      <c r="AB366" s="1719"/>
      <c r="AC366" s="1719"/>
      <c r="AD366" s="1719"/>
      <c r="AE366" s="1719"/>
      <c r="AF366" s="1719"/>
      <c r="AG366" s="901"/>
      <c r="AH366" s="901"/>
    </row>
    <row r="367" spans="2:35" hidden="1" outlineLevel="1" x14ac:dyDescent="0.2">
      <c r="B367" s="1442">
        <v>10</v>
      </c>
      <c r="C367" s="1738" t="s">
        <v>1600</v>
      </c>
      <c r="D367" s="895"/>
      <c r="E367" s="895" t="s">
        <v>185</v>
      </c>
      <c r="F367" s="896">
        <v>2</v>
      </c>
      <c r="G367" s="625"/>
      <c r="H367" s="1710"/>
      <c r="I367" s="1711"/>
      <c r="J367" s="1711"/>
      <c r="K367" s="1711"/>
      <c r="L367" s="1712"/>
      <c r="M367" s="1721"/>
      <c r="N367" s="1711"/>
      <c r="O367" s="1711"/>
      <c r="P367" s="1711"/>
      <c r="Q367" s="1711"/>
      <c r="R367" s="1710"/>
      <c r="S367" s="1711"/>
      <c r="T367" s="1711"/>
      <c r="U367" s="1711"/>
      <c r="V367" s="1711"/>
      <c r="W367" s="1710"/>
      <c r="X367" s="1711"/>
      <c r="Y367" s="1711"/>
      <c r="Z367" s="1711"/>
      <c r="AA367" s="1711"/>
      <c r="AB367" s="1710"/>
      <c r="AC367" s="1711"/>
      <c r="AD367" s="1711"/>
      <c r="AE367" s="1711"/>
      <c r="AF367" s="1712"/>
      <c r="AG367" s="901"/>
      <c r="AH367" s="1091"/>
      <c r="AI367" s="1092"/>
    </row>
    <row r="368" spans="2:35" ht="15" hidden="1" outlineLevel="1" thickBot="1" x14ac:dyDescent="0.25">
      <c r="B368" s="1445">
        <v>11</v>
      </c>
      <c r="C368" s="1738" t="s">
        <v>1601</v>
      </c>
      <c r="D368" s="1583"/>
      <c r="E368" s="413" t="s">
        <v>185</v>
      </c>
      <c r="F368" s="414">
        <v>2</v>
      </c>
      <c r="G368" s="625"/>
      <c r="H368" s="1715"/>
      <c r="I368" s="1716"/>
      <c r="J368" s="1716"/>
      <c r="K368" s="1716"/>
      <c r="L368" s="1717"/>
      <c r="M368" s="1722"/>
      <c r="N368" s="1716"/>
      <c r="O368" s="1716"/>
      <c r="P368" s="1716"/>
      <c r="Q368" s="1716"/>
      <c r="R368" s="1715"/>
      <c r="S368" s="1716"/>
      <c r="T368" s="1716"/>
      <c r="U368" s="1716"/>
      <c r="V368" s="1716"/>
      <c r="W368" s="1715"/>
      <c r="X368" s="1716"/>
      <c r="Y368" s="1716"/>
      <c r="Z368" s="1716"/>
      <c r="AA368" s="1716"/>
      <c r="AB368" s="1715"/>
      <c r="AC368" s="1716"/>
      <c r="AD368" s="1716"/>
      <c r="AE368" s="1716"/>
      <c r="AF368" s="1717"/>
      <c r="AG368" s="901"/>
      <c r="AH368" s="1066"/>
      <c r="AI368" s="1069"/>
    </row>
    <row r="369" spans="2:35" ht="15" hidden="1" outlineLevel="1" thickBot="1" x14ac:dyDescent="0.25">
      <c r="B369" s="1446" t="s">
        <v>1609</v>
      </c>
      <c r="C369" s="529"/>
      <c r="D369" s="1992"/>
      <c r="E369" s="1992"/>
      <c r="F369" s="1993"/>
      <c r="G369" s="625"/>
      <c r="H369" s="1723"/>
      <c r="I369" s="1723"/>
      <c r="J369" s="1723"/>
      <c r="K369" s="1723"/>
      <c r="L369" s="1723"/>
      <c r="M369" s="1723"/>
      <c r="N369" s="1723"/>
      <c r="O369" s="1723"/>
      <c r="P369" s="1723"/>
      <c r="Q369" s="1723"/>
      <c r="R369" s="1723"/>
      <c r="S369" s="1723"/>
      <c r="T369" s="1723"/>
      <c r="U369" s="1723"/>
      <c r="V369" s="1723"/>
      <c r="W369" s="1723"/>
      <c r="X369" s="1723"/>
      <c r="Y369" s="1723"/>
      <c r="Z369" s="1723"/>
      <c r="AA369" s="1723"/>
      <c r="AB369" s="1723"/>
      <c r="AC369" s="1723"/>
      <c r="AD369" s="1723"/>
      <c r="AE369" s="1723"/>
      <c r="AF369" s="1723"/>
      <c r="AG369" s="901"/>
      <c r="AH369" s="901"/>
    </row>
    <row r="370" spans="2:35" hidden="1" outlineLevel="1" x14ac:dyDescent="0.2">
      <c r="B370" s="892">
        <v>12</v>
      </c>
      <c r="C370" s="1585" t="s">
        <v>1610</v>
      </c>
      <c r="D370" s="1584"/>
      <c r="E370" s="1443" t="s">
        <v>16</v>
      </c>
      <c r="F370" s="896">
        <v>3</v>
      </c>
      <c r="G370" s="625"/>
      <c r="H370" s="1697"/>
      <c r="I370" s="1713"/>
      <c r="J370" s="1713"/>
      <c r="K370" s="1713"/>
      <c r="L370" s="1714"/>
      <c r="M370" s="1697"/>
      <c r="N370" s="1713"/>
      <c r="O370" s="1713"/>
      <c r="P370" s="1713"/>
      <c r="Q370" s="1714"/>
      <c r="R370" s="1710"/>
      <c r="S370" s="1711"/>
      <c r="T370" s="1711"/>
      <c r="U370" s="1711"/>
      <c r="V370" s="1712"/>
      <c r="W370" s="1710"/>
      <c r="X370" s="1711"/>
      <c r="Y370" s="1711"/>
      <c r="Z370" s="1711"/>
      <c r="AA370" s="1712"/>
      <c r="AB370" s="1710"/>
      <c r="AC370" s="1711"/>
      <c r="AD370" s="1711"/>
      <c r="AE370" s="1711"/>
      <c r="AF370" s="1712"/>
      <c r="AG370" s="901"/>
      <c r="AH370" s="1091"/>
      <c r="AI370" s="1092"/>
    </row>
    <row r="371" spans="2:35" hidden="1" outlineLevel="1" x14ac:dyDescent="0.2">
      <c r="B371" s="892">
        <v>13</v>
      </c>
      <c r="C371" s="1585" t="s">
        <v>1611</v>
      </c>
      <c r="D371" s="1584"/>
      <c r="E371" s="1443" t="s">
        <v>16</v>
      </c>
      <c r="F371" s="896">
        <v>3</v>
      </c>
      <c r="G371" s="625"/>
      <c r="H371" s="1697"/>
      <c r="I371" s="1713"/>
      <c r="J371" s="1713"/>
      <c r="K371" s="1713"/>
      <c r="L371" s="1714"/>
      <c r="M371" s="1697"/>
      <c r="N371" s="1713"/>
      <c r="O371" s="1713"/>
      <c r="P371" s="1713"/>
      <c r="Q371" s="1714"/>
      <c r="R371" s="1697"/>
      <c r="S371" s="1713"/>
      <c r="T371" s="1713"/>
      <c r="U371" s="1713"/>
      <c r="V371" s="1714"/>
      <c r="W371" s="1697"/>
      <c r="X371" s="1713"/>
      <c r="Y371" s="1713"/>
      <c r="Z371" s="1713"/>
      <c r="AA371" s="1714"/>
      <c r="AB371" s="1697"/>
      <c r="AC371" s="1713"/>
      <c r="AD371" s="1713"/>
      <c r="AE371" s="1713"/>
      <c r="AF371" s="1714"/>
      <c r="AG371" s="901"/>
      <c r="AH371" s="1094"/>
      <c r="AI371" s="1068"/>
    </row>
    <row r="372" spans="2:35" hidden="1" outlineLevel="1" x14ac:dyDescent="0.2">
      <c r="B372" s="892">
        <v>14</v>
      </c>
      <c r="C372" s="1585" t="s">
        <v>1612</v>
      </c>
      <c r="D372" s="1584"/>
      <c r="E372" s="1443" t="s">
        <v>16</v>
      </c>
      <c r="F372" s="896">
        <v>3</v>
      </c>
      <c r="G372" s="682"/>
      <c r="H372" s="1697"/>
      <c r="I372" s="1713"/>
      <c r="J372" s="1713"/>
      <c r="K372" s="1713"/>
      <c r="L372" s="1714"/>
      <c r="M372" s="1697"/>
      <c r="N372" s="1713"/>
      <c r="O372" s="1713"/>
      <c r="P372" s="1713"/>
      <c r="Q372" s="1714"/>
      <c r="R372" s="1697"/>
      <c r="S372" s="1713"/>
      <c r="T372" s="1713"/>
      <c r="U372" s="1713"/>
      <c r="V372" s="1714"/>
      <c r="W372" s="1697"/>
      <c r="X372" s="1713"/>
      <c r="Y372" s="1713"/>
      <c r="Z372" s="1713"/>
      <c r="AA372" s="1714"/>
      <c r="AB372" s="1697"/>
      <c r="AC372" s="1713"/>
      <c r="AD372" s="1713"/>
      <c r="AE372" s="1713"/>
      <c r="AF372" s="1714"/>
      <c r="AG372" s="901"/>
      <c r="AH372" s="1094"/>
      <c r="AI372" s="1068"/>
    </row>
    <row r="373" spans="2:35" ht="15" hidden="1" outlineLevel="1" thickBot="1" x14ac:dyDescent="0.25">
      <c r="B373" s="892">
        <v>15</v>
      </c>
      <c r="C373" s="1585" t="s">
        <v>1613</v>
      </c>
      <c r="D373" s="1584"/>
      <c r="E373" s="1443" t="s">
        <v>16</v>
      </c>
      <c r="F373" s="896">
        <v>3</v>
      </c>
      <c r="G373" s="682"/>
      <c r="H373" s="1724">
        <f>SUM(H370:H372)</f>
        <v>0</v>
      </c>
      <c r="I373" s="1725">
        <f t="shared" ref="I373:L373" si="243">SUM(I370:I372)</f>
        <v>0</v>
      </c>
      <c r="J373" s="1725">
        <f t="shared" si="243"/>
        <v>0</v>
      </c>
      <c r="K373" s="1725">
        <f t="shared" si="243"/>
        <v>0</v>
      </c>
      <c r="L373" s="1726">
        <f t="shared" si="243"/>
        <v>0</v>
      </c>
      <c r="M373" s="1724">
        <f>SUM(M370:M372)</f>
        <v>0</v>
      </c>
      <c r="N373" s="1725">
        <f t="shared" ref="N373:Q373" si="244">SUM(N370:N372)</f>
        <v>0</v>
      </c>
      <c r="O373" s="1725">
        <f t="shared" si="244"/>
        <v>0</v>
      </c>
      <c r="P373" s="1725">
        <f t="shared" si="244"/>
        <v>0</v>
      </c>
      <c r="Q373" s="1726">
        <f t="shared" si="244"/>
        <v>0</v>
      </c>
      <c r="R373" s="1724">
        <f>SUM(R370:R372)</f>
        <v>0</v>
      </c>
      <c r="S373" s="1725">
        <f t="shared" ref="S373:V373" si="245">SUM(S370:S372)</f>
        <v>0</v>
      </c>
      <c r="T373" s="1725">
        <f t="shared" si="245"/>
        <v>0</v>
      </c>
      <c r="U373" s="1725">
        <f t="shared" si="245"/>
        <v>0</v>
      </c>
      <c r="V373" s="1726">
        <f t="shared" si="245"/>
        <v>0</v>
      </c>
      <c r="W373" s="1724">
        <f>SUM(W370:W372)</f>
        <v>0</v>
      </c>
      <c r="X373" s="1725">
        <f t="shared" ref="X373:AA373" si="246">SUM(X370:X372)</f>
        <v>0</v>
      </c>
      <c r="Y373" s="1725">
        <f t="shared" si="246"/>
        <v>0</v>
      </c>
      <c r="Z373" s="1725">
        <f t="shared" si="246"/>
        <v>0</v>
      </c>
      <c r="AA373" s="1726">
        <f t="shared" si="246"/>
        <v>0</v>
      </c>
      <c r="AB373" s="1724">
        <f>SUM(AB370:AB372)</f>
        <v>0</v>
      </c>
      <c r="AC373" s="1725">
        <f t="shared" ref="AC373:AF373" si="247">SUM(AC370:AC372)</f>
        <v>0</v>
      </c>
      <c r="AD373" s="1725">
        <f t="shared" si="247"/>
        <v>0</v>
      </c>
      <c r="AE373" s="1725">
        <f t="shared" si="247"/>
        <v>0</v>
      </c>
      <c r="AF373" s="1726">
        <f t="shared" si="247"/>
        <v>0</v>
      </c>
      <c r="AG373" s="901"/>
      <c r="AH373" s="1066" t="s">
        <v>1614</v>
      </c>
      <c r="AI373" s="1069"/>
    </row>
    <row r="374" spans="2:35" ht="15" hidden="1" outlineLevel="1" thickBot="1" x14ac:dyDescent="0.25">
      <c r="B374" s="1446" t="s">
        <v>1615</v>
      </c>
      <c r="C374" s="1731"/>
      <c r="D374" s="1992"/>
      <c r="E374" s="1992"/>
      <c r="F374" s="1993"/>
      <c r="G374" s="682"/>
      <c r="H374" s="1727"/>
      <c r="I374" s="1727"/>
      <c r="J374" s="1727"/>
      <c r="K374" s="1727"/>
      <c r="L374" s="1727"/>
      <c r="M374" s="1727"/>
      <c r="N374" s="1727"/>
      <c r="O374" s="1727"/>
      <c r="P374" s="1727"/>
      <c r="Q374" s="1727"/>
      <c r="R374" s="1727"/>
      <c r="S374" s="1727"/>
      <c r="T374" s="1727"/>
      <c r="U374" s="1727"/>
      <c r="V374" s="1727"/>
      <c r="W374" s="1727"/>
      <c r="X374" s="1727"/>
      <c r="Y374" s="1727"/>
      <c r="Z374" s="1727"/>
      <c r="AA374" s="1727"/>
      <c r="AB374" s="1727"/>
      <c r="AC374" s="1727"/>
      <c r="AD374" s="1727"/>
      <c r="AE374" s="1727"/>
      <c r="AF374" s="1727"/>
      <c r="AG374" s="901"/>
      <c r="AH374" s="1110"/>
      <c r="AI374" s="1110"/>
    </row>
    <row r="375" spans="2:35" hidden="1" outlineLevel="1" x14ac:dyDescent="0.2">
      <c r="B375" s="892">
        <v>16</v>
      </c>
      <c r="C375" s="1585" t="s">
        <v>1610</v>
      </c>
      <c r="D375" s="1584"/>
      <c r="E375" s="1443" t="s">
        <v>16</v>
      </c>
      <c r="F375" s="896">
        <v>3</v>
      </c>
      <c r="G375" s="682"/>
      <c r="H375" s="1710"/>
      <c r="I375" s="1711"/>
      <c r="J375" s="1711"/>
      <c r="K375" s="1711"/>
      <c r="L375" s="1712"/>
      <c r="M375" s="1710"/>
      <c r="N375" s="1711"/>
      <c r="O375" s="1711"/>
      <c r="P375" s="1711"/>
      <c r="Q375" s="1712"/>
      <c r="R375" s="1710"/>
      <c r="S375" s="1711"/>
      <c r="T375" s="1711"/>
      <c r="U375" s="1711"/>
      <c r="V375" s="1712"/>
      <c r="W375" s="1710"/>
      <c r="X375" s="1711"/>
      <c r="Y375" s="1711"/>
      <c r="Z375" s="1711"/>
      <c r="AA375" s="1712"/>
      <c r="AB375" s="1710"/>
      <c r="AC375" s="1711"/>
      <c r="AD375" s="1711"/>
      <c r="AE375" s="1711"/>
      <c r="AF375" s="1712"/>
      <c r="AG375" s="901"/>
      <c r="AH375" s="1097"/>
      <c r="AI375" s="1090"/>
    </row>
    <row r="376" spans="2:35" hidden="1" outlineLevel="1" x14ac:dyDescent="0.2">
      <c r="B376" s="892">
        <v>17</v>
      </c>
      <c r="C376" s="1585" t="s">
        <v>1611</v>
      </c>
      <c r="D376" s="1584"/>
      <c r="E376" s="1443" t="s">
        <v>16</v>
      </c>
      <c r="F376" s="896">
        <v>3</v>
      </c>
      <c r="G376" s="682"/>
      <c r="H376" s="1697"/>
      <c r="I376" s="1713"/>
      <c r="J376" s="1713"/>
      <c r="K376" s="1713"/>
      <c r="L376" s="1714"/>
      <c r="M376" s="1697"/>
      <c r="N376" s="1713"/>
      <c r="O376" s="1713"/>
      <c r="P376" s="1713"/>
      <c r="Q376" s="1714"/>
      <c r="R376" s="1697"/>
      <c r="S376" s="1713"/>
      <c r="T376" s="1713"/>
      <c r="U376" s="1713"/>
      <c r="V376" s="1714"/>
      <c r="W376" s="1697"/>
      <c r="X376" s="1713"/>
      <c r="Y376" s="1713"/>
      <c r="Z376" s="1713"/>
      <c r="AA376" s="1714"/>
      <c r="AB376" s="1697"/>
      <c r="AC376" s="1713"/>
      <c r="AD376" s="1713"/>
      <c r="AE376" s="1713"/>
      <c r="AF376" s="1714"/>
      <c r="AG376" s="901"/>
      <c r="AH376" s="1094"/>
      <c r="AI376" s="1068"/>
    </row>
    <row r="377" spans="2:35" hidden="1" outlineLevel="1" x14ac:dyDescent="0.2">
      <c r="B377" s="892">
        <v>18</v>
      </c>
      <c r="C377" s="1585" t="s">
        <v>1612</v>
      </c>
      <c r="D377" s="1584"/>
      <c r="E377" s="1443" t="s">
        <v>16</v>
      </c>
      <c r="F377" s="896">
        <v>3</v>
      </c>
      <c r="G377" s="682"/>
      <c r="H377" s="1697"/>
      <c r="I377" s="1713"/>
      <c r="J377" s="1713"/>
      <c r="K377" s="1713"/>
      <c r="L377" s="1714"/>
      <c r="M377" s="1697"/>
      <c r="N377" s="1713"/>
      <c r="O377" s="1713"/>
      <c r="P377" s="1713"/>
      <c r="Q377" s="1714"/>
      <c r="R377" s="1697"/>
      <c r="S377" s="1713"/>
      <c r="T377" s="1713"/>
      <c r="U377" s="1713"/>
      <c r="V377" s="1714"/>
      <c r="W377" s="1697"/>
      <c r="X377" s="1713"/>
      <c r="Y377" s="1713"/>
      <c r="Z377" s="1713"/>
      <c r="AA377" s="1714"/>
      <c r="AB377" s="1697"/>
      <c r="AC377" s="1713"/>
      <c r="AD377" s="1713"/>
      <c r="AE377" s="1713"/>
      <c r="AF377" s="1714"/>
      <c r="AG377" s="901"/>
      <c r="AH377" s="1094"/>
      <c r="AI377" s="1068"/>
    </row>
    <row r="378" spans="2:35" ht="15" hidden="1" outlineLevel="1" thickBot="1" x14ac:dyDescent="0.25">
      <c r="B378" s="892">
        <v>19</v>
      </c>
      <c r="C378" s="1585" t="s">
        <v>1616</v>
      </c>
      <c r="D378" s="1584"/>
      <c r="E378" s="1443" t="s">
        <v>16</v>
      </c>
      <c r="F378" s="896">
        <v>3</v>
      </c>
      <c r="G378" s="682"/>
      <c r="H378" s="1724">
        <f>SUM(H375:H377)</f>
        <v>0</v>
      </c>
      <c r="I378" s="1725">
        <f t="shared" ref="I378:L378" si="248">SUM(I375:I377)</f>
        <v>0</v>
      </c>
      <c r="J378" s="1725">
        <f t="shared" si="248"/>
        <v>0</v>
      </c>
      <c r="K378" s="1725">
        <f t="shared" si="248"/>
        <v>0</v>
      </c>
      <c r="L378" s="1726">
        <f t="shared" si="248"/>
        <v>0</v>
      </c>
      <c r="M378" s="1724">
        <f>SUM(M375:M377)</f>
        <v>0</v>
      </c>
      <c r="N378" s="1725">
        <f t="shared" ref="N378:Q378" si="249">SUM(N375:N377)</f>
        <v>0</v>
      </c>
      <c r="O378" s="1725">
        <f t="shared" si="249"/>
        <v>0</v>
      </c>
      <c r="P378" s="1725">
        <f t="shared" si="249"/>
        <v>0</v>
      </c>
      <c r="Q378" s="1726">
        <f t="shared" si="249"/>
        <v>0</v>
      </c>
      <c r="R378" s="1724">
        <f>SUM(R375:R377)</f>
        <v>0</v>
      </c>
      <c r="S378" s="1725">
        <f t="shared" ref="S378:V378" si="250">SUM(S375:S377)</f>
        <v>0</v>
      </c>
      <c r="T378" s="1725">
        <f t="shared" si="250"/>
        <v>0</v>
      </c>
      <c r="U378" s="1725">
        <f t="shared" si="250"/>
        <v>0</v>
      </c>
      <c r="V378" s="1726">
        <f t="shared" si="250"/>
        <v>0</v>
      </c>
      <c r="W378" s="1724">
        <f>SUM(W375:W377)</f>
        <v>0</v>
      </c>
      <c r="X378" s="1725">
        <f t="shared" ref="X378:AA378" si="251">SUM(X375:X377)</f>
        <v>0</v>
      </c>
      <c r="Y378" s="1725">
        <f t="shared" si="251"/>
        <v>0</v>
      </c>
      <c r="Z378" s="1725">
        <f t="shared" si="251"/>
        <v>0</v>
      </c>
      <c r="AA378" s="1726">
        <f t="shared" si="251"/>
        <v>0</v>
      </c>
      <c r="AB378" s="1724">
        <f>SUM(AB375:AB377)</f>
        <v>0</v>
      </c>
      <c r="AC378" s="1725">
        <f t="shared" ref="AC378:AF378" si="252">SUM(AC375:AC377)</f>
        <v>0</v>
      </c>
      <c r="AD378" s="1725">
        <f t="shared" si="252"/>
        <v>0</v>
      </c>
      <c r="AE378" s="1725">
        <f t="shared" si="252"/>
        <v>0</v>
      </c>
      <c r="AF378" s="1726">
        <f t="shared" si="252"/>
        <v>0</v>
      </c>
      <c r="AG378" s="901"/>
      <c r="AH378" s="1066" t="s">
        <v>1617</v>
      </c>
      <c r="AI378" s="1069"/>
    </row>
    <row r="379" spans="2:35" ht="15" hidden="1" outlineLevel="1" thickBot="1" x14ac:dyDescent="0.25">
      <c r="B379" s="1446" t="s">
        <v>1618</v>
      </c>
      <c r="C379" s="1731"/>
      <c r="D379" s="1992"/>
      <c r="E379" s="1992"/>
      <c r="F379" s="1993"/>
      <c r="G379" s="682"/>
      <c r="H379" s="1727"/>
      <c r="I379" s="1727"/>
      <c r="J379" s="1727"/>
      <c r="K379" s="1727"/>
      <c r="L379" s="1727"/>
      <c r="M379" s="1727"/>
      <c r="N379" s="1727"/>
      <c r="O379" s="1727"/>
      <c r="P379" s="1727"/>
      <c r="Q379" s="1727"/>
      <c r="R379" s="1727"/>
      <c r="S379" s="1727"/>
      <c r="T379" s="1727"/>
      <c r="U379" s="1727"/>
      <c r="V379" s="1727"/>
      <c r="W379" s="1727"/>
      <c r="X379" s="1727"/>
      <c r="Y379" s="1727"/>
      <c r="Z379" s="1727"/>
      <c r="AA379" s="1727"/>
      <c r="AB379" s="1727"/>
      <c r="AC379" s="1727"/>
      <c r="AD379" s="1727"/>
      <c r="AE379" s="1727"/>
      <c r="AF379" s="1727"/>
      <c r="AG379" s="901"/>
      <c r="AH379" s="1110"/>
      <c r="AI379" s="1110"/>
    </row>
    <row r="380" spans="2:35" hidden="1" outlineLevel="1" x14ac:dyDescent="0.2">
      <c r="B380" s="892">
        <v>20</v>
      </c>
      <c r="C380" s="1585" t="s">
        <v>1610</v>
      </c>
      <c r="D380" s="1584"/>
      <c r="E380" s="1443" t="s">
        <v>16</v>
      </c>
      <c r="F380" s="896">
        <v>3</v>
      </c>
      <c r="G380" s="682"/>
      <c r="H380" s="1710"/>
      <c r="I380" s="1711"/>
      <c r="J380" s="1711"/>
      <c r="K380" s="1711"/>
      <c r="L380" s="1712"/>
      <c r="M380" s="1710"/>
      <c r="N380" s="1711"/>
      <c r="O380" s="1711"/>
      <c r="P380" s="1711"/>
      <c r="Q380" s="1712"/>
      <c r="R380" s="1710"/>
      <c r="S380" s="1711"/>
      <c r="T380" s="1711"/>
      <c r="U380" s="1711"/>
      <c r="V380" s="1712"/>
      <c r="W380" s="1710"/>
      <c r="X380" s="1711"/>
      <c r="Y380" s="1711"/>
      <c r="Z380" s="1711"/>
      <c r="AA380" s="1712"/>
      <c r="AB380" s="1710"/>
      <c r="AC380" s="1711"/>
      <c r="AD380" s="1711"/>
      <c r="AE380" s="1711"/>
      <c r="AF380" s="1712"/>
      <c r="AG380" s="901"/>
      <c r="AH380" s="1097"/>
      <c r="AI380" s="1090"/>
    </row>
    <row r="381" spans="2:35" hidden="1" outlineLevel="1" x14ac:dyDescent="0.2">
      <c r="B381" s="892">
        <v>21</v>
      </c>
      <c r="C381" s="1585" t="s">
        <v>1611</v>
      </c>
      <c r="D381" s="1584"/>
      <c r="E381" s="1443" t="s">
        <v>16</v>
      </c>
      <c r="F381" s="896">
        <v>3</v>
      </c>
      <c r="G381" s="682"/>
      <c r="H381" s="1697"/>
      <c r="I381" s="1713"/>
      <c r="J381" s="1713"/>
      <c r="K381" s="1713"/>
      <c r="L381" s="1714"/>
      <c r="M381" s="1697"/>
      <c r="N381" s="1713"/>
      <c r="O381" s="1713"/>
      <c r="P381" s="1713"/>
      <c r="Q381" s="1714"/>
      <c r="R381" s="1697"/>
      <c r="S381" s="1713"/>
      <c r="T381" s="1713"/>
      <c r="U381" s="1713"/>
      <c r="V381" s="1714"/>
      <c r="W381" s="1697"/>
      <c r="X381" s="1713"/>
      <c r="Y381" s="1713"/>
      <c r="Z381" s="1713"/>
      <c r="AA381" s="1714"/>
      <c r="AB381" s="1697"/>
      <c r="AC381" s="1713"/>
      <c r="AD381" s="1713"/>
      <c r="AE381" s="1713"/>
      <c r="AF381" s="1714"/>
      <c r="AG381" s="901"/>
      <c r="AH381" s="1094"/>
      <c r="AI381" s="1068"/>
    </row>
    <row r="382" spans="2:35" hidden="1" outlineLevel="1" x14ac:dyDescent="0.2">
      <c r="B382" s="892">
        <v>22</v>
      </c>
      <c r="C382" s="1585" t="s">
        <v>1612</v>
      </c>
      <c r="D382" s="1584"/>
      <c r="E382" s="1443" t="s">
        <v>16</v>
      </c>
      <c r="F382" s="896">
        <v>3</v>
      </c>
      <c r="G382" s="682"/>
      <c r="H382" s="1697"/>
      <c r="I382" s="1713"/>
      <c r="J382" s="1713"/>
      <c r="K382" s="1713"/>
      <c r="L382" s="1714"/>
      <c r="M382" s="1697"/>
      <c r="N382" s="1713"/>
      <c r="O382" s="1713"/>
      <c r="P382" s="1713"/>
      <c r="Q382" s="1714"/>
      <c r="R382" s="1697"/>
      <c r="S382" s="1713"/>
      <c r="T382" s="1713"/>
      <c r="U382" s="1713"/>
      <c r="V382" s="1714"/>
      <c r="W382" s="1697"/>
      <c r="X382" s="1713"/>
      <c r="Y382" s="1713"/>
      <c r="Z382" s="1713"/>
      <c r="AA382" s="1714"/>
      <c r="AB382" s="1697"/>
      <c r="AC382" s="1713"/>
      <c r="AD382" s="1713"/>
      <c r="AE382" s="1713"/>
      <c r="AF382" s="1714"/>
      <c r="AG382" s="901"/>
      <c r="AH382" s="1094"/>
      <c r="AI382" s="1068"/>
    </row>
    <row r="383" spans="2:35" ht="15" hidden="1" outlineLevel="1" thickBot="1" x14ac:dyDescent="0.25">
      <c r="B383" s="892">
        <v>23</v>
      </c>
      <c r="C383" s="1585" t="s">
        <v>1613</v>
      </c>
      <c r="D383" s="1584"/>
      <c r="E383" s="1443" t="s">
        <v>16</v>
      </c>
      <c r="F383" s="896">
        <v>3</v>
      </c>
      <c r="G383" s="682"/>
      <c r="H383" s="1724">
        <f>SUM(H380:H382)</f>
        <v>0</v>
      </c>
      <c r="I383" s="1725">
        <f t="shared" ref="I383:L383" si="253">SUM(I380:I382)</f>
        <v>0</v>
      </c>
      <c r="J383" s="1725">
        <f t="shared" si="253"/>
        <v>0</v>
      </c>
      <c r="K383" s="1725">
        <f t="shared" si="253"/>
        <v>0</v>
      </c>
      <c r="L383" s="1726">
        <f t="shared" si="253"/>
        <v>0</v>
      </c>
      <c r="M383" s="1724">
        <f>SUM(M380:M382)</f>
        <v>0</v>
      </c>
      <c r="N383" s="1725">
        <f t="shared" ref="N383:Q383" si="254">SUM(N380:N382)</f>
        <v>0</v>
      </c>
      <c r="O383" s="1725">
        <f t="shared" si="254"/>
        <v>0</v>
      </c>
      <c r="P383" s="1725">
        <f t="shared" si="254"/>
        <v>0</v>
      </c>
      <c r="Q383" s="1726">
        <f t="shared" si="254"/>
        <v>0</v>
      </c>
      <c r="R383" s="1724">
        <f>SUM(R380:R382)</f>
        <v>0</v>
      </c>
      <c r="S383" s="1725">
        <f t="shared" ref="S383:V383" si="255">SUM(S380:S382)</f>
        <v>0</v>
      </c>
      <c r="T383" s="1725">
        <f t="shared" si="255"/>
        <v>0</v>
      </c>
      <c r="U383" s="1725">
        <f t="shared" si="255"/>
        <v>0</v>
      </c>
      <c r="V383" s="1726">
        <f t="shared" si="255"/>
        <v>0</v>
      </c>
      <c r="W383" s="1724">
        <f>SUM(W380:W382)</f>
        <v>0</v>
      </c>
      <c r="X383" s="1725">
        <f t="shared" ref="X383:AA383" si="256">SUM(X380:X382)</f>
        <v>0</v>
      </c>
      <c r="Y383" s="1725">
        <f t="shared" si="256"/>
        <v>0</v>
      </c>
      <c r="Z383" s="1725">
        <f t="shared" si="256"/>
        <v>0</v>
      </c>
      <c r="AA383" s="1726">
        <f t="shared" si="256"/>
        <v>0</v>
      </c>
      <c r="AB383" s="1724">
        <f>SUM(AB380:AB382)</f>
        <v>0</v>
      </c>
      <c r="AC383" s="1725">
        <f t="shared" ref="AC383:AF383" si="257">SUM(AC380:AC382)</f>
        <v>0</v>
      </c>
      <c r="AD383" s="1725">
        <f t="shared" si="257"/>
        <v>0</v>
      </c>
      <c r="AE383" s="1725">
        <f t="shared" si="257"/>
        <v>0</v>
      </c>
      <c r="AF383" s="1726">
        <f t="shared" si="257"/>
        <v>0</v>
      </c>
      <c r="AG383" s="901"/>
      <c r="AH383" s="1066" t="s">
        <v>1619</v>
      </c>
      <c r="AI383" s="1069"/>
    </row>
    <row r="384" spans="2:35" ht="15" hidden="1" outlineLevel="1" thickBot="1" x14ac:dyDescent="0.25">
      <c r="B384" s="1446" t="s">
        <v>1620</v>
      </c>
      <c r="C384" s="1731"/>
      <c r="D384" s="1992"/>
      <c r="E384" s="1992"/>
      <c r="F384" s="1993"/>
      <c r="G384" s="682"/>
      <c r="H384" s="1727"/>
      <c r="I384" s="1727"/>
      <c r="J384" s="1727"/>
      <c r="K384" s="1727"/>
      <c r="L384" s="1727"/>
      <c r="M384" s="1727"/>
      <c r="N384" s="1727"/>
      <c r="O384" s="1727"/>
      <c r="P384" s="1727"/>
      <c r="Q384" s="1727"/>
      <c r="R384" s="1727"/>
      <c r="S384" s="1727"/>
      <c r="T384" s="1727"/>
      <c r="U384" s="1727"/>
      <c r="V384" s="1727"/>
      <c r="W384" s="1727"/>
      <c r="X384" s="1727"/>
      <c r="Y384" s="1727"/>
      <c r="Z384" s="1727"/>
      <c r="AA384" s="1727"/>
      <c r="AB384" s="1727"/>
      <c r="AC384" s="1727"/>
      <c r="AD384" s="1727"/>
      <c r="AE384" s="1727"/>
      <c r="AF384" s="1727"/>
      <c r="AG384" s="901"/>
      <c r="AH384" s="1110"/>
      <c r="AI384" s="1110"/>
    </row>
    <row r="385" spans="2:35" hidden="1" outlineLevel="1" x14ac:dyDescent="0.2">
      <c r="B385" s="892">
        <v>24</v>
      </c>
      <c r="C385" s="1585" t="s">
        <v>1610</v>
      </c>
      <c r="D385" s="1584"/>
      <c r="E385" s="1443" t="s">
        <v>16</v>
      </c>
      <c r="F385" s="896">
        <v>3</v>
      </c>
      <c r="G385" s="682"/>
      <c r="H385" s="1710"/>
      <c r="I385" s="1711"/>
      <c r="J385" s="1711"/>
      <c r="K385" s="1711"/>
      <c r="L385" s="1712"/>
      <c r="M385" s="1710"/>
      <c r="N385" s="1711"/>
      <c r="O385" s="1711"/>
      <c r="P385" s="1711"/>
      <c r="Q385" s="1712"/>
      <c r="R385" s="1710"/>
      <c r="S385" s="1711"/>
      <c r="T385" s="1711"/>
      <c r="U385" s="1711"/>
      <c r="V385" s="1712"/>
      <c r="W385" s="1710"/>
      <c r="X385" s="1711"/>
      <c r="Y385" s="1711"/>
      <c r="Z385" s="1711"/>
      <c r="AA385" s="1712"/>
      <c r="AB385" s="1710"/>
      <c r="AC385" s="1711"/>
      <c r="AD385" s="1711"/>
      <c r="AE385" s="1711"/>
      <c r="AF385" s="1712"/>
      <c r="AG385" s="901"/>
      <c r="AH385" s="1097"/>
      <c r="AI385" s="1090"/>
    </row>
    <row r="386" spans="2:35" hidden="1" outlineLevel="1" x14ac:dyDescent="0.2">
      <c r="B386" s="892">
        <v>25</v>
      </c>
      <c r="C386" s="1585" t="s">
        <v>1611</v>
      </c>
      <c r="D386" s="1584"/>
      <c r="E386" s="1443" t="s">
        <v>16</v>
      </c>
      <c r="F386" s="896">
        <v>3</v>
      </c>
      <c r="G386" s="682"/>
      <c r="H386" s="1697"/>
      <c r="I386" s="1713"/>
      <c r="J386" s="1713"/>
      <c r="K386" s="1713"/>
      <c r="L386" s="1714"/>
      <c r="M386" s="1697"/>
      <c r="N386" s="1713"/>
      <c r="O386" s="1713"/>
      <c r="P386" s="1713"/>
      <c r="Q386" s="1714"/>
      <c r="R386" s="1697"/>
      <c r="S386" s="1713"/>
      <c r="T386" s="1713"/>
      <c r="U386" s="1713"/>
      <c r="V386" s="1714"/>
      <c r="W386" s="1697"/>
      <c r="X386" s="1713"/>
      <c r="Y386" s="1713"/>
      <c r="Z386" s="1713"/>
      <c r="AA386" s="1714"/>
      <c r="AB386" s="1697"/>
      <c r="AC386" s="1713"/>
      <c r="AD386" s="1713"/>
      <c r="AE386" s="1713"/>
      <c r="AF386" s="1714"/>
      <c r="AG386" s="901"/>
      <c r="AH386" s="1094"/>
      <c r="AI386" s="1068"/>
    </row>
    <row r="387" spans="2:35" hidden="1" outlineLevel="1" x14ac:dyDescent="0.2">
      <c r="B387" s="892">
        <v>26</v>
      </c>
      <c r="C387" s="1585" t="s">
        <v>1612</v>
      </c>
      <c r="D387" s="1584"/>
      <c r="E387" s="1443" t="s">
        <v>16</v>
      </c>
      <c r="F387" s="896">
        <v>3</v>
      </c>
      <c r="G387" s="682"/>
      <c r="H387" s="1697"/>
      <c r="I387" s="1713"/>
      <c r="J387" s="1713"/>
      <c r="K387" s="1713"/>
      <c r="L387" s="1714"/>
      <c r="M387" s="1697"/>
      <c r="N387" s="1713"/>
      <c r="O387" s="1713"/>
      <c r="P387" s="1713"/>
      <c r="Q387" s="1714"/>
      <c r="R387" s="1697"/>
      <c r="S387" s="1713"/>
      <c r="T387" s="1713"/>
      <c r="U387" s="1713"/>
      <c r="V387" s="1714"/>
      <c r="W387" s="1697"/>
      <c r="X387" s="1713"/>
      <c r="Y387" s="1713"/>
      <c r="Z387" s="1713"/>
      <c r="AA387" s="1714"/>
      <c r="AB387" s="1697"/>
      <c r="AC387" s="1713"/>
      <c r="AD387" s="1713"/>
      <c r="AE387" s="1713"/>
      <c r="AF387" s="1714"/>
      <c r="AG387" s="901"/>
      <c r="AH387" s="1094"/>
      <c r="AI387" s="1068"/>
    </row>
    <row r="388" spans="2:35" ht="15" hidden="1" outlineLevel="1" thickBot="1" x14ac:dyDescent="0.25">
      <c r="B388" s="897">
        <v>27</v>
      </c>
      <c r="C388" s="1732" t="s">
        <v>1613</v>
      </c>
      <c r="D388" s="1447"/>
      <c r="E388" s="899" t="s">
        <v>16</v>
      </c>
      <c r="F388" s="900">
        <v>3</v>
      </c>
      <c r="G388" s="682"/>
      <c r="H388" s="1724">
        <f>SUM(H385:H387)</f>
        <v>0</v>
      </c>
      <c r="I388" s="1725">
        <f>SUM(I385:I387)</f>
        <v>0</v>
      </c>
      <c r="J388" s="1725">
        <f t="shared" ref="J388:L388" si="258">SUM(J385:J387)</f>
        <v>0</v>
      </c>
      <c r="K388" s="1725">
        <f t="shared" si="258"/>
        <v>0</v>
      </c>
      <c r="L388" s="1726">
        <f t="shared" si="258"/>
        <v>0</v>
      </c>
      <c r="M388" s="1724">
        <f>SUM(M385:M387)</f>
        <v>0</v>
      </c>
      <c r="N388" s="1725">
        <f t="shared" ref="N388:Q388" si="259">SUM(N385:N387)</f>
        <v>0</v>
      </c>
      <c r="O388" s="1725">
        <f t="shared" si="259"/>
        <v>0</v>
      </c>
      <c r="P388" s="1725">
        <f t="shared" si="259"/>
        <v>0</v>
      </c>
      <c r="Q388" s="1726">
        <f t="shared" si="259"/>
        <v>0</v>
      </c>
      <c r="R388" s="1724">
        <f>SUM(R385:R387)</f>
        <v>0</v>
      </c>
      <c r="S388" s="1725">
        <f t="shared" ref="S388:V388" si="260">SUM(S385:S387)</f>
        <v>0</v>
      </c>
      <c r="T388" s="1725">
        <f t="shared" si="260"/>
        <v>0</v>
      </c>
      <c r="U388" s="1725">
        <f t="shared" si="260"/>
        <v>0</v>
      </c>
      <c r="V388" s="1726">
        <f t="shared" si="260"/>
        <v>0</v>
      </c>
      <c r="W388" s="1724">
        <f>SUM(W385:W387)</f>
        <v>0</v>
      </c>
      <c r="X388" s="1725">
        <f t="shared" ref="X388:AA388" si="261">SUM(X385:X387)</f>
        <v>0</v>
      </c>
      <c r="Y388" s="1725">
        <f t="shared" si="261"/>
        <v>0</v>
      </c>
      <c r="Z388" s="1725">
        <f t="shared" si="261"/>
        <v>0</v>
      </c>
      <c r="AA388" s="1726">
        <f t="shared" si="261"/>
        <v>0</v>
      </c>
      <c r="AB388" s="1724">
        <f>SUM(AB385:AB387)</f>
        <v>0</v>
      </c>
      <c r="AC388" s="1725">
        <f t="shared" ref="AC388:AF388" si="262">SUM(AC385:AC387)</f>
        <v>0</v>
      </c>
      <c r="AD388" s="1725">
        <f t="shared" si="262"/>
        <v>0</v>
      </c>
      <c r="AE388" s="1725">
        <f t="shared" si="262"/>
        <v>0</v>
      </c>
      <c r="AF388" s="1726">
        <f t="shared" si="262"/>
        <v>0</v>
      </c>
      <c r="AG388" s="901"/>
      <c r="AH388" s="1066" t="s">
        <v>1621</v>
      </c>
      <c r="AI388" s="1069"/>
    </row>
    <row r="389" spans="2:35" ht="15" hidden="1" outlineLevel="1" thickBot="1" x14ac:dyDescent="0.25">
      <c r="B389" s="901"/>
      <c r="C389" s="901"/>
      <c r="D389" s="901"/>
      <c r="E389" s="901"/>
      <c r="F389" s="901"/>
      <c r="G389" s="901"/>
      <c r="H389" s="1719"/>
      <c r="I389" s="1719"/>
      <c r="J389" s="1719"/>
      <c r="K389" s="1719"/>
      <c r="L389" s="1719"/>
      <c r="M389" s="1719"/>
      <c r="N389" s="1719"/>
      <c r="O389" s="1719"/>
      <c r="P389" s="1719"/>
      <c r="Q389" s="1719"/>
      <c r="R389" s="1719"/>
      <c r="S389" s="1719"/>
      <c r="T389" s="1719"/>
      <c r="U389" s="1719"/>
      <c r="V389" s="1719"/>
      <c r="W389" s="1719"/>
      <c r="X389" s="1719"/>
      <c r="Y389" s="1719"/>
      <c r="Z389" s="1719"/>
      <c r="AA389" s="1719"/>
      <c r="AB389" s="1719"/>
      <c r="AC389" s="1719"/>
      <c r="AD389" s="1719"/>
      <c r="AE389" s="1719"/>
      <c r="AF389" s="1719"/>
      <c r="AG389" s="901"/>
      <c r="AH389" s="901"/>
    </row>
    <row r="390" spans="2:35" ht="15" hidden="1" outlineLevel="1" thickBot="1" x14ac:dyDescent="0.25">
      <c r="B390" s="890" t="s">
        <v>1675</v>
      </c>
      <c r="C390" s="891" t="s">
        <v>1680</v>
      </c>
      <c r="D390" s="901"/>
      <c r="E390" s="901"/>
      <c r="F390" s="901"/>
      <c r="G390" s="901"/>
      <c r="H390" s="1719"/>
      <c r="I390" s="1719"/>
      <c r="J390" s="1719"/>
      <c r="K390" s="1719"/>
      <c r="L390" s="1719"/>
      <c r="M390" s="1719"/>
      <c r="N390" s="1719"/>
      <c r="O390" s="1719"/>
      <c r="P390" s="1719"/>
      <c r="Q390" s="1719"/>
      <c r="R390" s="1719"/>
      <c r="S390" s="1719"/>
      <c r="T390" s="1719"/>
      <c r="U390" s="1719"/>
      <c r="V390" s="1719"/>
      <c r="W390" s="1719"/>
      <c r="X390" s="1719"/>
      <c r="Y390" s="1719"/>
      <c r="Z390" s="1719"/>
      <c r="AA390" s="1719"/>
      <c r="AB390" s="1719"/>
      <c r="AC390" s="1719"/>
      <c r="AD390" s="1719"/>
      <c r="AE390" s="1719"/>
      <c r="AF390" s="1719"/>
      <c r="AG390" s="901"/>
      <c r="AH390" s="901"/>
    </row>
    <row r="391" spans="2:35" hidden="1" outlineLevel="1" x14ac:dyDescent="0.2">
      <c r="B391" s="1439">
        <v>8</v>
      </c>
      <c r="C391" s="1545" t="s">
        <v>1607</v>
      </c>
      <c r="D391" s="1733"/>
      <c r="E391" s="1440" t="s">
        <v>259</v>
      </c>
      <c r="F391" s="1441" t="s">
        <v>501</v>
      </c>
      <c r="G391" s="526"/>
      <c r="H391" s="1719"/>
      <c r="I391" s="1719"/>
      <c r="J391" s="1719"/>
      <c r="K391" s="1719"/>
      <c r="L391" s="1719"/>
      <c r="M391" s="1719"/>
      <c r="N391" s="1719"/>
      <c r="O391" s="1719"/>
      <c r="P391" s="1719"/>
      <c r="Q391" s="1719"/>
      <c r="R391" s="1719"/>
      <c r="S391" s="1719"/>
      <c r="T391" s="1719"/>
      <c r="U391" s="1719"/>
      <c r="V391" s="1719"/>
      <c r="W391" s="1719"/>
      <c r="X391" s="1719"/>
      <c r="Y391" s="1719"/>
      <c r="Z391" s="1719"/>
      <c r="AA391" s="1719"/>
      <c r="AB391" s="1719"/>
      <c r="AC391" s="1719"/>
      <c r="AD391" s="1719"/>
      <c r="AE391" s="1719"/>
      <c r="AF391" s="1719"/>
      <c r="AG391" s="901"/>
      <c r="AH391" s="901"/>
    </row>
    <row r="392" spans="2:35" ht="15" hidden="1" outlineLevel="1" thickBot="1" x14ac:dyDescent="0.25">
      <c r="B392" s="1445">
        <v>9</v>
      </c>
      <c r="C392" s="1737" t="s">
        <v>1608</v>
      </c>
      <c r="D392" s="1734"/>
      <c r="E392" s="1443" t="s">
        <v>259</v>
      </c>
      <c r="F392" s="1444" t="s">
        <v>501</v>
      </c>
      <c r="G392" s="1720"/>
      <c r="H392" s="1719"/>
      <c r="I392" s="1719"/>
      <c r="J392" s="1719"/>
      <c r="K392" s="1719"/>
      <c r="L392" s="1719"/>
      <c r="M392" s="1719"/>
      <c r="N392" s="1719"/>
      <c r="O392" s="1719"/>
      <c r="P392" s="1719"/>
      <c r="Q392" s="1719"/>
      <c r="R392" s="1719"/>
      <c r="S392" s="1719"/>
      <c r="T392" s="1719"/>
      <c r="U392" s="1719"/>
      <c r="V392" s="1719"/>
      <c r="W392" s="1719"/>
      <c r="X392" s="1719"/>
      <c r="Y392" s="1719"/>
      <c r="Z392" s="1719"/>
      <c r="AA392" s="1719"/>
      <c r="AB392" s="1719"/>
      <c r="AC392" s="1719"/>
      <c r="AD392" s="1719"/>
      <c r="AE392" s="1719"/>
      <c r="AF392" s="1719"/>
      <c r="AG392" s="901"/>
      <c r="AH392" s="901"/>
    </row>
    <row r="393" spans="2:35" hidden="1" outlineLevel="1" x14ac:dyDescent="0.2">
      <c r="B393" s="1442">
        <v>10</v>
      </c>
      <c r="C393" s="1738" t="s">
        <v>1600</v>
      </c>
      <c r="D393" s="895"/>
      <c r="E393" s="895" t="s">
        <v>185</v>
      </c>
      <c r="F393" s="896">
        <v>2</v>
      </c>
      <c r="G393" s="625"/>
      <c r="H393" s="1710"/>
      <c r="I393" s="1711"/>
      <c r="J393" s="1711"/>
      <c r="K393" s="1711"/>
      <c r="L393" s="1712"/>
      <c r="M393" s="1721"/>
      <c r="N393" s="1711"/>
      <c r="O393" s="1711"/>
      <c r="P393" s="1711"/>
      <c r="Q393" s="1711"/>
      <c r="R393" s="1710"/>
      <c r="S393" s="1711"/>
      <c r="T393" s="1711"/>
      <c r="U393" s="1711"/>
      <c r="V393" s="1711"/>
      <c r="W393" s="1710"/>
      <c r="X393" s="1711"/>
      <c r="Y393" s="1711"/>
      <c r="Z393" s="1711"/>
      <c r="AA393" s="1711"/>
      <c r="AB393" s="1710"/>
      <c r="AC393" s="1711"/>
      <c r="AD393" s="1711"/>
      <c r="AE393" s="1711"/>
      <c r="AF393" s="1712"/>
      <c r="AG393" s="901"/>
      <c r="AH393" s="1091"/>
      <c r="AI393" s="1092"/>
    </row>
    <row r="394" spans="2:35" ht="15" hidden="1" outlineLevel="1" thickBot="1" x14ac:dyDescent="0.25">
      <c r="B394" s="1445">
        <v>11</v>
      </c>
      <c r="C394" s="1738" t="s">
        <v>1601</v>
      </c>
      <c r="D394" s="1583"/>
      <c r="E394" s="413" t="s">
        <v>185</v>
      </c>
      <c r="F394" s="414">
        <v>2</v>
      </c>
      <c r="G394" s="625"/>
      <c r="H394" s="1715"/>
      <c r="I394" s="1716"/>
      <c r="J394" s="1716"/>
      <c r="K394" s="1716"/>
      <c r="L394" s="1717"/>
      <c r="M394" s="1722"/>
      <c r="N394" s="1716"/>
      <c r="O394" s="1716"/>
      <c r="P394" s="1716"/>
      <c r="Q394" s="1716"/>
      <c r="R394" s="1715"/>
      <c r="S394" s="1716"/>
      <c r="T394" s="1716"/>
      <c r="U394" s="1716"/>
      <c r="V394" s="1716"/>
      <c r="W394" s="1715"/>
      <c r="X394" s="1716"/>
      <c r="Y394" s="1716"/>
      <c r="Z394" s="1716"/>
      <c r="AA394" s="1716"/>
      <c r="AB394" s="1715"/>
      <c r="AC394" s="1716"/>
      <c r="AD394" s="1716"/>
      <c r="AE394" s="1716"/>
      <c r="AF394" s="1717"/>
      <c r="AG394" s="901"/>
      <c r="AH394" s="1066"/>
      <c r="AI394" s="1069"/>
    </row>
    <row r="395" spans="2:35" ht="15" hidden="1" outlineLevel="1" thickBot="1" x14ac:dyDescent="0.25">
      <c r="B395" s="1446" t="s">
        <v>1609</v>
      </c>
      <c r="C395" s="529"/>
      <c r="D395" s="1992"/>
      <c r="E395" s="1992"/>
      <c r="F395" s="1993"/>
      <c r="G395" s="625"/>
      <c r="H395" s="1723"/>
      <c r="I395" s="1723"/>
      <c r="J395" s="1723"/>
      <c r="K395" s="1723"/>
      <c r="L395" s="1723"/>
      <c r="M395" s="1723"/>
      <c r="N395" s="1723"/>
      <c r="O395" s="1723"/>
      <c r="P395" s="1723"/>
      <c r="Q395" s="1723"/>
      <c r="R395" s="1723"/>
      <c r="S395" s="1723"/>
      <c r="T395" s="1723"/>
      <c r="U395" s="1723"/>
      <c r="V395" s="1723"/>
      <c r="W395" s="1723"/>
      <c r="X395" s="1723"/>
      <c r="Y395" s="1723"/>
      <c r="Z395" s="1723"/>
      <c r="AA395" s="1723"/>
      <c r="AB395" s="1723"/>
      <c r="AC395" s="1723"/>
      <c r="AD395" s="1723"/>
      <c r="AE395" s="1723"/>
      <c r="AF395" s="1723"/>
      <c r="AG395" s="901"/>
      <c r="AH395" s="901"/>
    </row>
    <row r="396" spans="2:35" hidden="1" outlineLevel="1" x14ac:dyDescent="0.2">
      <c r="B396" s="892">
        <v>12</v>
      </c>
      <c r="C396" s="1585" t="s">
        <v>1610</v>
      </c>
      <c r="D396" s="1584"/>
      <c r="E396" s="1443" t="s">
        <v>16</v>
      </c>
      <c r="F396" s="896">
        <v>3</v>
      </c>
      <c r="G396" s="625"/>
      <c r="H396" s="1697"/>
      <c r="I396" s="1713"/>
      <c r="J396" s="1713"/>
      <c r="K396" s="1713"/>
      <c r="L396" s="1714"/>
      <c r="M396" s="1697"/>
      <c r="N396" s="1713"/>
      <c r="O396" s="1713"/>
      <c r="P396" s="1713"/>
      <c r="Q396" s="1714"/>
      <c r="R396" s="1710"/>
      <c r="S396" s="1711"/>
      <c r="T396" s="1711"/>
      <c r="U396" s="1711"/>
      <c r="V396" s="1712"/>
      <c r="W396" s="1710"/>
      <c r="X396" s="1711"/>
      <c r="Y396" s="1711"/>
      <c r="Z396" s="1711"/>
      <c r="AA396" s="1712"/>
      <c r="AB396" s="1710"/>
      <c r="AC396" s="1711"/>
      <c r="AD396" s="1711"/>
      <c r="AE396" s="1711"/>
      <c r="AF396" s="1712"/>
      <c r="AG396" s="901"/>
      <c r="AH396" s="1091"/>
      <c r="AI396" s="1092"/>
    </row>
    <row r="397" spans="2:35" hidden="1" outlineLevel="1" x14ac:dyDescent="0.2">
      <c r="B397" s="892">
        <v>13</v>
      </c>
      <c r="C397" s="1585" t="s">
        <v>1611</v>
      </c>
      <c r="D397" s="1584"/>
      <c r="E397" s="1443" t="s">
        <v>16</v>
      </c>
      <c r="F397" s="896">
        <v>3</v>
      </c>
      <c r="G397" s="625"/>
      <c r="H397" s="1697"/>
      <c r="I397" s="1713"/>
      <c r="J397" s="1713"/>
      <c r="K397" s="1713"/>
      <c r="L397" s="1714"/>
      <c r="M397" s="1697"/>
      <c r="N397" s="1713"/>
      <c r="O397" s="1713"/>
      <c r="P397" s="1713"/>
      <c r="Q397" s="1714"/>
      <c r="R397" s="1697"/>
      <c r="S397" s="1713"/>
      <c r="T397" s="1713"/>
      <c r="U397" s="1713"/>
      <c r="V397" s="1714"/>
      <c r="W397" s="1697"/>
      <c r="X397" s="1713"/>
      <c r="Y397" s="1713"/>
      <c r="Z397" s="1713"/>
      <c r="AA397" s="1714"/>
      <c r="AB397" s="1697"/>
      <c r="AC397" s="1713"/>
      <c r="AD397" s="1713"/>
      <c r="AE397" s="1713"/>
      <c r="AF397" s="1714"/>
      <c r="AG397" s="901"/>
      <c r="AH397" s="1094"/>
      <c r="AI397" s="1068"/>
    </row>
    <row r="398" spans="2:35" hidden="1" outlineLevel="1" x14ac:dyDescent="0.2">
      <c r="B398" s="892">
        <v>14</v>
      </c>
      <c r="C398" s="1585" t="s">
        <v>1612</v>
      </c>
      <c r="D398" s="1584"/>
      <c r="E398" s="1443" t="s">
        <v>16</v>
      </c>
      <c r="F398" s="896">
        <v>3</v>
      </c>
      <c r="G398" s="682"/>
      <c r="H398" s="1697"/>
      <c r="I398" s="1713"/>
      <c r="J398" s="1713"/>
      <c r="K398" s="1713"/>
      <c r="L398" s="1714"/>
      <c r="M398" s="1697"/>
      <c r="N398" s="1713"/>
      <c r="O398" s="1713"/>
      <c r="P398" s="1713"/>
      <c r="Q398" s="1714"/>
      <c r="R398" s="1697"/>
      <c r="S398" s="1713"/>
      <c r="T398" s="1713"/>
      <c r="U398" s="1713"/>
      <c r="V398" s="1714"/>
      <c r="W398" s="1697"/>
      <c r="X398" s="1713"/>
      <c r="Y398" s="1713"/>
      <c r="Z398" s="1713"/>
      <c r="AA398" s="1714"/>
      <c r="AB398" s="1697"/>
      <c r="AC398" s="1713"/>
      <c r="AD398" s="1713"/>
      <c r="AE398" s="1713"/>
      <c r="AF398" s="1714"/>
      <c r="AG398" s="901"/>
      <c r="AH398" s="1094"/>
      <c r="AI398" s="1068"/>
    </row>
    <row r="399" spans="2:35" ht="15" hidden="1" outlineLevel="1" thickBot="1" x14ac:dyDescent="0.25">
      <c r="B399" s="892">
        <v>15</v>
      </c>
      <c r="C399" s="1585" t="s">
        <v>1613</v>
      </c>
      <c r="D399" s="1584"/>
      <c r="E399" s="1443" t="s">
        <v>16</v>
      </c>
      <c r="F399" s="896">
        <v>3</v>
      </c>
      <c r="G399" s="682"/>
      <c r="H399" s="1724">
        <f>SUM(H396:H398)</f>
        <v>0</v>
      </c>
      <c r="I399" s="1725">
        <f t="shared" ref="I399:L399" si="263">SUM(I396:I398)</f>
        <v>0</v>
      </c>
      <c r="J399" s="1725">
        <f t="shared" si="263"/>
        <v>0</v>
      </c>
      <c r="K399" s="1725">
        <f t="shared" si="263"/>
        <v>0</v>
      </c>
      <c r="L399" s="1726">
        <f t="shared" si="263"/>
        <v>0</v>
      </c>
      <c r="M399" s="1724">
        <f>SUM(M396:M398)</f>
        <v>0</v>
      </c>
      <c r="N399" s="1725">
        <f t="shared" ref="N399" si="264">SUM(N396:N398)</f>
        <v>0</v>
      </c>
      <c r="O399" s="1725">
        <f t="shared" ref="O399" si="265">SUM(O396:O398)</f>
        <v>0</v>
      </c>
      <c r="P399" s="1725">
        <f t="shared" ref="P399:Q399" si="266">SUM(P396:P398)</f>
        <v>0</v>
      </c>
      <c r="Q399" s="1726">
        <f t="shared" si="266"/>
        <v>0</v>
      </c>
      <c r="R399" s="1724">
        <f>SUM(R396:R398)</f>
        <v>0</v>
      </c>
      <c r="S399" s="1725">
        <f t="shared" ref="S399:V399" si="267">SUM(S396:S398)</f>
        <v>0</v>
      </c>
      <c r="T399" s="1725">
        <f t="shared" si="267"/>
        <v>0</v>
      </c>
      <c r="U399" s="1725">
        <f t="shared" si="267"/>
        <v>0</v>
      </c>
      <c r="V399" s="1726">
        <f t="shared" si="267"/>
        <v>0</v>
      </c>
      <c r="W399" s="1724">
        <f>SUM(W396:W398)</f>
        <v>0</v>
      </c>
      <c r="X399" s="1725">
        <f t="shared" ref="X399:AA399" si="268">SUM(X396:X398)</f>
        <v>0</v>
      </c>
      <c r="Y399" s="1725">
        <f t="shared" si="268"/>
        <v>0</v>
      </c>
      <c r="Z399" s="1725">
        <f t="shared" si="268"/>
        <v>0</v>
      </c>
      <c r="AA399" s="1726">
        <f t="shared" si="268"/>
        <v>0</v>
      </c>
      <c r="AB399" s="1724">
        <f>SUM(AB396:AB398)</f>
        <v>0</v>
      </c>
      <c r="AC399" s="1725">
        <f t="shared" ref="AC399:AF399" si="269">SUM(AC396:AC398)</f>
        <v>0</v>
      </c>
      <c r="AD399" s="1725">
        <f t="shared" si="269"/>
        <v>0</v>
      </c>
      <c r="AE399" s="1725">
        <f t="shared" si="269"/>
        <v>0</v>
      </c>
      <c r="AF399" s="1726">
        <f t="shared" si="269"/>
        <v>0</v>
      </c>
      <c r="AG399" s="901"/>
      <c r="AH399" s="1066" t="s">
        <v>1614</v>
      </c>
      <c r="AI399" s="1069"/>
    </row>
    <row r="400" spans="2:35" ht="15" hidden="1" outlineLevel="1" thickBot="1" x14ac:dyDescent="0.25">
      <c r="B400" s="1446" t="s">
        <v>1615</v>
      </c>
      <c r="C400" s="1731"/>
      <c r="D400" s="1992"/>
      <c r="E400" s="1992"/>
      <c r="F400" s="1993"/>
      <c r="G400" s="682"/>
      <c r="H400" s="1727"/>
      <c r="I400" s="1727"/>
      <c r="J400" s="1727"/>
      <c r="K400" s="1727"/>
      <c r="L400" s="1727"/>
      <c r="M400" s="1727"/>
      <c r="N400" s="1727"/>
      <c r="O400" s="1727"/>
      <c r="P400" s="1727"/>
      <c r="Q400" s="1727"/>
      <c r="R400" s="1727"/>
      <c r="S400" s="1727"/>
      <c r="T400" s="1727"/>
      <c r="U400" s="1727"/>
      <c r="V400" s="1727"/>
      <c r="W400" s="1727"/>
      <c r="X400" s="1727"/>
      <c r="Y400" s="1727"/>
      <c r="Z400" s="1727"/>
      <c r="AA400" s="1727"/>
      <c r="AB400" s="1727"/>
      <c r="AC400" s="1727"/>
      <c r="AD400" s="1727"/>
      <c r="AE400" s="1727"/>
      <c r="AF400" s="1727"/>
      <c r="AG400" s="901"/>
      <c r="AH400" s="1110"/>
      <c r="AI400" s="1110"/>
    </row>
    <row r="401" spans="2:35" hidden="1" outlineLevel="1" x14ac:dyDescent="0.2">
      <c r="B401" s="892">
        <v>16</v>
      </c>
      <c r="C401" s="1585" t="s">
        <v>1610</v>
      </c>
      <c r="D401" s="1584"/>
      <c r="E401" s="1443" t="s">
        <v>16</v>
      </c>
      <c r="F401" s="896">
        <v>3</v>
      </c>
      <c r="G401" s="682"/>
      <c r="H401" s="1710"/>
      <c r="I401" s="1711"/>
      <c r="J401" s="1711"/>
      <c r="K401" s="1711"/>
      <c r="L401" s="1712"/>
      <c r="M401" s="1710"/>
      <c r="N401" s="1711"/>
      <c r="O401" s="1711"/>
      <c r="P401" s="1711"/>
      <c r="Q401" s="1712"/>
      <c r="R401" s="1710"/>
      <c r="S401" s="1711"/>
      <c r="T401" s="1711"/>
      <c r="U401" s="1711"/>
      <c r="V401" s="1712"/>
      <c r="W401" s="1710"/>
      <c r="X401" s="1711"/>
      <c r="Y401" s="1711"/>
      <c r="Z401" s="1711"/>
      <c r="AA401" s="1712"/>
      <c r="AB401" s="1710"/>
      <c r="AC401" s="1711"/>
      <c r="AD401" s="1711"/>
      <c r="AE401" s="1711"/>
      <c r="AF401" s="1712"/>
      <c r="AG401" s="901"/>
      <c r="AH401" s="1097"/>
      <c r="AI401" s="1090"/>
    </row>
    <row r="402" spans="2:35" hidden="1" outlineLevel="1" x14ac:dyDescent="0.2">
      <c r="B402" s="892">
        <v>17</v>
      </c>
      <c r="C402" s="1585" t="s">
        <v>1611</v>
      </c>
      <c r="D402" s="1584"/>
      <c r="E402" s="1443" t="s">
        <v>16</v>
      </c>
      <c r="F402" s="896">
        <v>3</v>
      </c>
      <c r="G402" s="682"/>
      <c r="H402" s="1697"/>
      <c r="I402" s="1713"/>
      <c r="J402" s="1713"/>
      <c r="K402" s="1713"/>
      <c r="L402" s="1714"/>
      <c r="M402" s="1697"/>
      <c r="N402" s="1713"/>
      <c r="O402" s="1713"/>
      <c r="P402" s="1713"/>
      <c r="Q402" s="1714"/>
      <c r="R402" s="1697"/>
      <c r="S402" s="1713"/>
      <c r="T402" s="1713"/>
      <c r="U402" s="1713"/>
      <c r="V402" s="1714"/>
      <c r="W402" s="1697"/>
      <c r="X402" s="1713"/>
      <c r="Y402" s="1713"/>
      <c r="Z402" s="1713"/>
      <c r="AA402" s="1714"/>
      <c r="AB402" s="1697"/>
      <c r="AC402" s="1713"/>
      <c r="AD402" s="1713"/>
      <c r="AE402" s="1713"/>
      <c r="AF402" s="1714"/>
      <c r="AG402" s="901"/>
      <c r="AH402" s="1094"/>
      <c r="AI402" s="1068"/>
    </row>
    <row r="403" spans="2:35" hidden="1" outlineLevel="1" x14ac:dyDescent="0.2">
      <c r="B403" s="892">
        <v>18</v>
      </c>
      <c r="C403" s="1585" t="s">
        <v>1612</v>
      </c>
      <c r="D403" s="1584"/>
      <c r="E403" s="1443" t="s">
        <v>16</v>
      </c>
      <c r="F403" s="896">
        <v>3</v>
      </c>
      <c r="G403" s="682"/>
      <c r="H403" s="1697"/>
      <c r="I403" s="1713"/>
      <c r="J403" s="1713"/>
      <c r="K403" s="1713"/>
      <c r="L403" s="1714"/>
      <c r="M403" s="1697"/>
      <c r="N403" s="1713"/>
      <c r="O403" s="1713"/>
      <c r="P403" s="1713"/>
      <c r="Q403" s="1714"/>
      <c r="R403" s="1697"/>
      <c r="S403" s="1713"/>
      <c r="T403" s="1713"/>
      <c r="U403" s="1713"/>
      <c r="V403" s="1714"/>
      <c r="W403" s="1697"/>
      <c r="X403" s="1713"/>
      <c r="Y403" s="1713"/>
      <c r="Z403" s="1713"/>
      <c r="AA403" s="1714"/>
      <c r="AB403" s="1697"/>
      <c r="AC403" s="1713"/>
      <c r="AD403" s="1713"/>
      <c r="AE403" s="1713"/>
      <c r="AF403" s="1714"/>
      <c r="AG403" s="901"/>
      <c r="AH403" s="1094"/>
      <c r="AI403" s="1068"/>
    </row>
    <row r="404" spans="2:35" ht="15" hidden="1" outlineLevel="1" thickBot="1" x14ac:dyDescent="0.25">
      <c r="B404" s="892">
        <v>19</v>
      </c>
      <c r="C404" s="1585" t="s">
        <v>1616</v>
      </c>
      <c r="D404" s="1584"/>
      <c r="E404" s="1443" t="s">
        <v>16</v>
      </c>
      <c r="F404" s="896">
        <v>3</v>
      </c>
      <c r="G404" s="682"/>
      <c r="H404" s="1724">
        <f>SUM(H401:H403)</f>
        <v>0</v>
      </c>
      <c r="I404" s="1725">
        <f t="shared" ref="I404:L404" si="270">SUM(I401:I403)</f>
        <v>0</v>
      </c>
      <c r="J404" s="1725">
        <f t="shared" si="270"/>
        <v>0</v>
      </c>
      <c r="K404" s="1725">
        <f t="shared" si="270"/>
        <v>0</v>
      </c>
      <c r="L404" s="1726">
        <f t="shared" si="270"/>
        <v>0</v>
      </c>
      <c r="M404" s="1724">
        <f>SUM(M401:M403)</f>
        <v>0</v>
      </c>
      <c r="N404" s="1725">
        <f t="shared" ref="N404:Q404" si="271">SUM(N401:N403)</f>
        <v>0</v>
      </c>
      <c r="O404" s="1725">
        <f t="shared" si="271"/>
        <v>0</v>
      </c>
      <c r="P404" s="1725">
        <f t="shared" si="271"/>
        <v>0</v>
      </c>
      <c r="Q404" s="1726">
        <f t="shared" si="271"/>
        <v>0</v>
      </c>
      <c r="R404" s="1724">
        <f>SUM(R401:R403)</f>
        <v>0</v>
      </c>
      <c r="S404" s="1725">
        <f t="shared" ref="S404:V404" si="272">SUM(S401:S403)</f>
        <v>0</v>
      </c>
      <c r="T404" s="1725">
        <f t="shared" si="272"/>
        <v>0</v>
      </c>
      <c r="U404" s="1725">
        <f t="shared" si="272"/>
        <v>0</v>
      </c>
      <c r="V404" s="1726">
        <f t="shared" si="272"/>
        <v>0</v>
      </c>
      <c r="W404" s="1724">
        <f>SUM(W401:W403)</f>
        <v>0</v>
      </c>
      <c r="X404" s="1725">
        <f t="shared" ref="X404:AA404" si="273">SUM(X401:X403)</f>
        <v>0</v>
      </c>
      <c r="Y404" s="1725">
        <f t="shared" si="273"/>
        <v>0</v>
      </c>
      <c r="Z404" s="1725">
        <f t="shared" si="273"/>
        <v>0</v>
      </c>
      <c r="AA404" s="1726">
        <f t="shared" si="273"/>
        <v>0</v>
      </c>
      <c r="AB404" s="1724">
        <f>SUM(AB401:AB403)</f>
        <v>0</v>
      </c>
      <c r="AC404" s="1725">
        <f t="shared" ref="AC404:AF404" si="274">SUM(AC401:AC403)</f>
        <v>0</v>
      </c>
      <c r="AD404" s="1725">
        <f t="shared" si="274"/>
        <v>0</v>
      </c>
      <c r="AE404" s="1725">
        <f t="shared" si="274"/>
        <v>0</v>
      </c>
      <c r="AF404" s="1726">
        <f t="shared" si="274"/>
        <v>0</v>
      </c>
      <c r="AG404" s="901"/>
      <c r="AH404" s="1066" t="s">
        <v>1617</v>
      </c>
      <c r="AI404" s="1069"/>
    </row>
    <row r="405" spans="2:35" ht="15" hidden="1" outlineLevel="1" thickBot="1" x14ac:dyDescent="0.25">
      <c r="B405" s="1446" t="s">
        <v>1618</v>
      </c>
      <c r="C405" s="1731"/>
      <c r="D405" s="1992"/>
      <c r="E405" s="1992"/>
      <c r="F405" s="1993"/>
      <c r="G405" s="682"/>
      <c r="H405" s="1727"/>
      <c r="I405" s="1727"/>
      <c r="J405" s="1727"/>
      <c r="K405" s="1727"/>
      <c r="L405" s="1727"/>
      <c r="M405" s="1727"/>
      <c r="N405" s="1727"/>
      <c r="O405" s="1727"/>
      <c r="P405" s="1727"/>
      <c r="Q405" s="1727"/>
      <c r="R405" s="1727"/>
      <c r="S405" s="1727"/>
      <c r="T405" s="1727"/>
      <c r="U405" s="1727"/>
      <c r="V405" s="1727"/>
      <c r="W405" s="1727"/>
      <c r="X405" s="1727"/>
      <c r="Y405" s="1727"/>
      <c r="Z405" s="1727"/>
      <c r="AA405" s="1727"/>
      <c r="AB405" s="1727"/>
      <c r="AC405" s="1727"/>
      <c r="AD405" s="1727"/>
      <c r="AE405" s="1727"/>
      <c r="AF405" s="1727"/>
      <c r="AG405" s="901"/>
      <c r="AH405" s="1110"/>
      <c r="AI405" s="1110"/>
    </row>
    <row r="406" spans="2:35" hidden="1" outlineLevel="1" x14ac:dyDescent="0.2">
      <c r="B406" s="892">
        <v>20</v>
      </c>
      <c r="C406" s="1585" t="s">
        <v>1610</v>
      </c>
      <c r="D406" s="1584"/>
      <c r="E406" s="1443" t="s">
        <v>16</v>
      </c>
      <c r="F406" s="896">
        <v>3</v>
      </c>
      <c r="G406" s="682"/>
      <c r="H406" s="1710"/>
      <c r="I406" s="1711"/>
      <c r="J406" s="1711"/>
      <c r="K406" s="1711"/>
      <c r="L406" s="1712"/>
      <c r="M406" s="1710"/>
      <c r="N406" s="1711"/>
      <c r="O406" s="1711"/>
      <c r="P406" s="1711"/>
      <c r="Q406" s="1712"/>
      <c r="R406" s="1710"/>
      <c r="S406" s="1711"/>
      <c r="T406" s="1711"/>
      <c r="U406" s="1711"/>
      <c r="V406" s="1712"/>
      <c r="W406" s="1710"/>
      <c r="X406" s="1711"/>
      <c r="Y406" s="1711"/>
      <c r="Z406" s="1711"/>
      <c r="AA406" s="1712"/>
      <c r="AB406" s="1710"/>
      <c r="AC406" s="1711"/>
      <c r="AD406" s="1711"/>
      <c r="AE406" s="1711"/>
      <c r="AF406" s="1712"/>
      <c r="AG406" s="901"/>
      <c r="AH406" s="1097"/>
      <c r="AI406" s="1090"/>
    </row>
    <row r="407" spans="2:35" hidden="1" outlineLevel="1" x14ac:dyDescent="0.2">
      <c r="B407" s="892">
        <v>21</v>
      </c>
      <c r="C407" s="1585" t="s">
        <v>1611</v>
      </c>
      <c r="D407" s="1584"/>
      <c r="E407" s="1443" t="s">
        <v>16</v>
      </c>
      <c r="F407" s="896">
        <v>3</v>
      </c>
      <c r="G407" s="682"/>
      <c r="H407" s="1697"/>
      <c r="I407" s="1713"/>
      <c r="J407" s="1713"/>
      <c r="K407" s="1713"/>
      <c r="L407" s="1714"/>
      <c r="M407" s="1697"/>
      <c r="N407" s="1713"/>
      <c r="O407" s="1713"/>
      <c r="P407" s="1713"/>
      <c r="Q407" s="1714"/>
      <c r="R407" s="1697"/>
      <c r="S407" s="1713"/>
      <c r="T407" s="1713"/>
      <c r="U407" s="1713"/>
      <c r="V407" s="1714"/>
      <c r="W407" s="1697"/>
      <c r="X407" s="1713"/>
      <c r="Y407" s="1713"/>
      <c r="Z407" s="1713"/>
      <c r="AA407" s="1714"/>
      <c r="AB407" s="1697"/>
      <c r="AC407" s="1713"/>
      <c r="AD407" s="1713"/>
      <c r="AE407" s="1713"/>
      <c r="AF407" s="1714"/>
      <c r="AG407" s="901"/>
      <c r="AH407" s="1094"/>
      <c r="AI407" s="1068"/>
    </row>
    <row r="408" spans="2:35" hidden="1" outlineLevel="1" x14ac:dyDescent="0.2">
      <c r="B408" s="892">
        <v>22</v>
      </c>
      <c r="C408" s="1585" t="s">
        <v>1612</v>
      </c>
      <c r="D408" s="1584"/>
      <c r="E408" s="1443" t="s">
        <v>16</v>
      </c>
      <c r="F408" s="896">
        <v>3</v>
      </c>
      <c r="G408" s="682"/>
      <c r="H408" s="1697"/>
      <c r="I408" s="1713"/>
      <c r="J408" s="1713"/>
      <c r="K408" s="1713"/>
      <c r="L408" s="1714"/>
      <c r="M408" s="1697"/>
      <c r="N408" s="1713"/>
      <c r="O408" s="1713"/>
      <c r="P408" s="1713"/>
      <c r="Q408" s="1714"/>
      <c r="R408" s="1697"/>
      <c r="S408" s="1713"/>
      <c r="T408" s="1713"/>
      <c r="U408" s="1713"/>
      <c r="V408" s="1714"/>
      <c r="W408" s="1697"/>
      <c r="X408" s="1713"/>
      <c r="Y408" s="1713"/>
      <c r="Z408" s="1713"/>
      <c r="AA408" s="1714"/>
      <c r="AB408" s="1697"/>
      <c r="AC408" s="1713"/>
      <c r="AD408" s="1713"/>
      <c r="AE408" s="1713"/>
      <c r="AF408" s="1714"/>
      <c r="AG408" s="901"/>
      <c r="AH408" s="1094"/>
      <c r="AI408" s="1068"/>
    </row>
    <row r="409" spans="2:35" ht="15" hidden="1" outlineLevel="1" thickBot="1" x14ac:dyDescent="0.25">
      <c r="B409" s="892">
        <v>23</v>
      </c>
      <c r="C409" s="1585" t="s">
        <v>1613</v>
      </c>
      <c r="D409" s="1584"/>
      <c r="E409" s="1443" t="s">
        <v>16</v>
      </c>
      <c r="F409" s="896">
        <v>3</v>
      </c>
      <c r="G409" s="682"/>
      <c r="H409" s="1724">
        <f>SUM(H406:H408)</f>
        <v>0</v>
      </c>
      <c r="I409" s="1725">
        <f t="shared" ref="I409:L409" si="275">SUM(I406:I408)</f>
        <v>0</v>
      </c>
      <c r="J409" s="1725">
        <f t="shared" si="275"/>
        <v>0</v>
      </c>
      <c r="K409" s="1725">
        <f t="shared" si="275"/>
        <v>0</v>
      </c>
      <c r="L409" s="1726">
        <f t="shared" si="275"/>
        <v>0</v>
      </c>
      <c r="M409" s="1724">
        <f>SUM(M406:M408)</f>
        <v>0</v>
      </c>
      <c r="N409" s="1725">
        <f t="shared" ref="N409:Q409" si="276">SUM(N406:N408)</f>
        <v>0</v>
      </c>
      <c r="O409" s="1725">
        <f t="shared" si="276"/>
        <v>0</v>
      </c>
      <c r="P409" s="1725">
        <f t="shared" si="276"/>
        <v>0</v>
      </c>
      <c r="Q409" s="1726">
        <f t="shared" si="276"/>
        <v>0</v>
      </c>
      <c r="R409" s="1724">
        <f>SUM(R406:R408)</f>
        <v>0</v>
      </c>
      <c r="S409" s="1725">
        <f t="shared" ref="S409:V409" si="277">SUM(S406:S408)</f>
        <v>0</v>
      </c>
      <c r="T409" s="1725">
        <f t="shared" si="277"/>
        <v>0</v>
      </c>
      <c r="U409" s="1725">
        <f t="shared" si="277"/>
        <v>0</v>
      </c>
      <c r="V409" s="1726">
        <f t="shared" si="277"/>
        <v>0</v>
      </c>
      <c r="W409" s="1724">
        <f>SUM(W406:W408)</f>
        <v>0</v>
      </c>
      <c r="X409" s="1725">
        <f t="shared" ref="X409:AA409" si="278">SUM(X406:X408)</f>
        <v>0</v>
      </c>
      <c r="Y409" s="1725">
        <f t="shared" si="278"/>
        <v>0</v>
      </c>
      <c r="Z409" s="1725">
        <f t="shared" si="278"/>
        <v>0</v>
      </c>
      <c r="AA409" s="1726">
        <f t="shared" si="278"/>
        <v>0</v>
      </c>
      <c r="AB409" s="1724">
        <f>SUM(AB406:AB408)</f>
        <v>0</v>
      </c>
      <c r="AC409" s="1725">
        <f t="shared" ref="AC409:AF409" si="279">SUM(AC406:AC408)</f>
        <v>0</v>
      </c>
      <c r="AD409" s="1725">
        <f t="shared" si="279"/>
        <v>0</v>
      </c>
      <c r="AE409" s="1725">
        <f t="shared" si="279"/>
        <v>0</v>
      </c>
      <c r="AF409" s="1726">
        <f t="shared" si="279"/>
        <v>0</v>
      </c>
      <c r="AG409" s="901"/>
      <c r="AH409" s="1066" t="s">
        <v>1619</v>
      </c>
      <c r="AI409" s="1069"/>
    </row>
    <row r="410" spans="2:35" ht="15" hidden="1" outlineLevel="1" thickBot="1" x14ac:dyDescent="0.25">
      <c r="B410" s="1446" t="s">
        <v>1620</v>
      </c>
      <c r="C410" s="1731"/>
      <c r="D410" s="1992"/>
      <c r="E410" s="1992"/>
      <c r="F410" s="1993"/>
      <c r="G410" s="682"/>
      <c r="H410" s="1727"/>
      <c r="I410" s="1727"/>
      <c r="J410" s="1727"/>
      <c r="K410" s="1727"/>
      <c r="L410" s="1727"/>
      <c r="M410" s="1727"/>
      <c r="N410" s="1727"/>
      <c r="O410" s="1727"/>
      <c r="P410" s="1727"/>
      <c r="Q410" s="1727"/>
      <c r="R410" s="1727"/>
      <c r="S410" s="1727"/>
      <c r="T410" s="1727"/>
      <c r="U410" s="1727"/>
      <c r="V410" s="1727"/>
      <c r="W410" s="1727"/>
      <c r="X410" s="1727"/>
      <c r="Y410" s="1727"/>
      <c r="Z410" s="1727"/>
      <c r="AA410" s="1727"/>
      <c r="AB410" s="1727"/>
      <c r="AC410" s="1727"/>
      <c r="AD410" s="1727"/>
      <c r="AE410" s="1727"/>
      <c r="AF410" s="1727"/>
      <c r="AG410" s="901"/>
      <c r="AH410" s="1110"/>
      <c r="AI410" s="1110"/>
    </row>
    <row r="411" spans="2:35" hidden="1" outlineLevel="1" x14ac:dyDescent="0.2">
      <c r="B411" s="892">
        <v>24</v>
      </c>
      <c r="C411" s="1585" t="s">
        <v>1610</v>
      </c>
      <c r="D411" s="1584"/>
      <c r="E411" s="1443" t="s">
        <v>16</v>
      </c>
      <c r="F411" s="896">
        <v>3</v>
      </c>
      <c r="G411" s="682"/>
      <c r="H411" s="1710"/>
      <c r="I411" s="1711"/>
      <c r="J411" s="1711"/>
      <c r="K411" s="1711"/>
      <c r="L411" s="1712"/>
      <c r="M411" s="1710"/>
      <c r="N411" s="1711"/>
      <c r="O411" s="1711"/>
      <c r="P411" s="1711"/>
      <c r="Q411" s="1712"/>
      <c r="R411" s="1710"/>
      <c r="S411" s="1711"/>
      <c r="T411" s="1711"/>
      <c r="U411" s="1711"/>
      <c r="V411" s="1712"/>
      <c r="W411" s="1710"/>
      <c r="X411" s="1711"/>
      <c r="Y411" s="1711"/>
      <c r="Z411" s="1711"/>
      <c r="AA411" s="1712"/>
      <c r="AB411" s="1710"/>
      <c r="AC411" s="1711"/>
      <c r="AD411" s="1711"/>
      <c r="AE411" s="1711"/>
      <c r="AF411" s="1712"/>
      <c r="AG411" s="901"/>
      <c r="AH411" s="1097"/>
      <c r="AI411" s="1090"/>
    </row>
    <row r="412" spans="2:35" hidden="1" outlineLevel="1" x14ac:dyDescent="0.2">
      <c r="B412" s="892">
        <v>25</v>
      </c>
      <c r="C412" s="1585" t="s">
        <v>1611</v>
      </c>
      <c r="D412" s="1584"/>
      <c r="E412" s="1443" t="s">
        <v>16</v>
      </c>
      <c r="F412" s="896">
        <v>3</v>
      </c>
      <c r="G412" s="682"/>
      <c r="H412" s="1697"/>
      <c r="I412" s="1713"/>
      <c r="J412" s="1713"/>
      <c r="K412" s="1713"/>
      <c r="L412" s="1714"/>
      <c r="M412" s="1697"/>
      <c r="N412" s="1713"/>
      <c r="O412" s="1713"/>
      <c r="P412" s="1713"/>
      <c r="Q412" s="1714"/>
      <c r="R412" s="1697"/>
      <c r="S412" s="1713"/>
      <c r="T412" s="1713"/>
      <c r="U412" s="1713"/>
      <c r="V412" s="1714"/>
      <c r="W412" s="1697"/>
      <c r="X412" s="1713"/>
      <c r="Y412" s="1713"/>
      <c r="Z412" s="1713"/>
      <c r="AA412" s="1714"/>
      <c r="AB412" s="1697"/>
      <c r="AC412" s="1713"/>
      <c r="AD412" s="1713"/>
      <c r="AE412" s="1713"/>
      <c r="AF412" s="1714"/>
      <c r="AG412" s="901"/>
      <c r="AH412" s="1094"/>
      <c r="AI412" s="1068"/>
    </row>
    <row r="413" spans="2:35" hidden="1" outlineLevel="1" x14ac:dyDescent="0.2">
      <c r="B413" s="892">
        <v>26</v>
      </c>
      <c r="C413" s="1585" t="s">
        <v>1612</v>
      </c>
      <c r="D413" s="1584"/>
      <c r="E413" s="1443" t="s">
        <v>16</v>
      </c>
      <c r="F413" s="896">
        <v>3</v>
      </c>
      <c r="G413" s="682"/>
      <c r="H413" s="1697"/>
      <c r="I413" s="1713"/>
      <c r="J413" s="1713"/>
      <c r="K413" s="1713"/>
      <c r="L413" s="1714"/>
      <c r="M413" s="1697"/>
      <c r="N413" s="1713"/>
      <c r="O413" s="1713"/>
      <c r="P413" s="1713"/>
      <c r="Q413" s="1714"/>
      <c r="R413" s="1697"/>
      <c r="S413" s="1713"/>
      <c r="T413" s="1713"/>
      <c r="U413" s="1713"/>
      <c r="V413" s="1714"/>
      <c r="W413" s="1697"/>
      <c r="X413" s="1713"/>
      <c r="Y413" s="1713"/>
      <c r="Z413" s="1713"/>
      <c r="AA413" s="1714"/>
      <c r="AB413" s="1697"/>
      <c r="AC413" s="1713"/>
      <c r="AD413" s="1713"/>
      <c r="AE413" s="1713"/>
      <c r="AF413" s="1714"/>
      <c r="AG413" s="901"/>
      <c r="AH413" s="1094"/>
      <c r="AI413" s="1068"/>
    </row>
    <row r="414" spans="2:35" ht="15" hidden="1" outlineLevel="1" thickBot="1" x14ac:dyDescent="0.25">
      <c r="B414" s="897">
        <v>27</v>
      </c>
      <c r="C414" s="1732" t="s">
        <v>1613</v>
      </c>
      <c r="D414" s="1447"/>
      <c r="E414" s="899" t="s">
        <v>16</v>
      </c>
      <c r="F414" s="900">
        <v>3</v>
      </c>
      <c r="G414" s="682"/>
      <c r="H414" s="1724">
        <f>SUM(H411:H413)</f>
        <v>0</v>
      </c>
      <c r="I414" s="1725">
        <f>SUM(I411:I413)</f>
        <v>0</v>
      </c>
      <c r="J414" s="1725">
        <f t="shared" ref="J414:L414" si="280">SUM(J411:J413)</f>
        <v>0</v>
      </c>
      <c r="K414" s="1725">
        <f t="shared" si="280"/>
        <v>0</v>
      </c>
      <c r="L414" s="1726">
        <f t="shared" si="280"/>
        <v>0</v>
      </c>
      <c r="M414" s="1724">
        <f>SUM(M411:M413)</f>
        <v>0</v>
      </c>
      <c r="N414" s="1725">
        <f t="shared" ref="N414:Q414" si="281">SUM(N411:N413)</f>
        <v>0</v>
      </c>
      <c r="O414" s="1725">
        <f t="shared" si="281"/>
        <v>0</v>
      </c>
      <c r="P414" s="1725">
        <f t="shared" si="281"/>
        <v>0</v>
      </c>
      <c r="Q414" s="1726">
        <f t="shared" si="281"/>
        <v>0</v>
      </c>
      <c r="R414" s="1724">
        <f>SUM(R411:R413)</f>
        <v>0</v>
      </c>
      <c r="S414" s="1725">
        <f t="shared" ref="S414:T414" si="282">SUM(S411:S413)</f>
        <v>0</v>
      </c>
      <c r="T414" s="1725">
        <f t="shared" si="282"/>
        <v>0</v>
      </c>
      <c r="U414" s="1725">
        <f t="shared" ref="U414" si="283">SUM(U411:U413)</f>
        <v>0</v>
      </c>
      <c r="V414" s="1726">
        <f t="shared" ref="V414" si="284">SUM(V411:V413)</f>
        <v>0</v>
      </c>
      <c r="W414" s="1724">
        <f>SUM(W411:W413)</f>
        <v>0</v>
      </c>
      <c r="X414" s="1725">
        <f t="shared" ref="X414:AA414" si="285">SUM(X411:X413)</f>
        <v>0</v>
      </c>
      <c r="Y414" s="1725">
        <f t="shared" si="285"/>
        <v>0</v>
      </c>
      <c r="Z414" s="1725">
        <f t="shared" si="285"/>
        <v>0</v>
      </c>
      <c r="AA414" s="1726">
        <f t="shared" si="285"/>
        <v>0</v>
      </c>
      <c r="AB414" s="1724">
        <f>SUM(AB411:AB413)</f>
        <v>0</v>
      </c>
      <c r="AC414" s="1725">
        <f t="shared" ref="AC414:AF414" si="286">SUM(AC411:AC413)</f>
        <v>0</v>
      </c>
      <c r="AD414" s="1725">
        <f t="shared" si="286"/>
        <v>0</v>
      </c>
      <c r="AE414" s="1725">
        <f t="shared" si="286"/>
        <v>0</v>
      </c>
      <c r="AF414" s="1726">
        <f t="shared" si="286"/>
        <v>0</v>
      </c>
      <c r="AG414" s="901"/>
      <c r="AH414" s="1066" t="s">
        <v>1621</v>
      </c>
      <c r="AI414" s="1069"/>
    </row>
    <row r="415" spans="2:35" ht="15" hidden="1" outlineLevel="1" thickBot="1" x14ac:dyDescent="0.25">
      <c r="B415" s="901"/>
      <c r="C415" s="901"/>
      <c r="D415" s="901"/>
      <c r="E415" s="901"/>
      <c r="F415" s="901"/>
      <c r="G415" s="901"/>
      <c r="H415" s="1719"/>
      <c r="I415" s="1719"/>
      <c r="J415" s="1719"/>
      <c r="K415" s="1719"/>
      <c r="L415" s="1719"/>
      <c r="M415" s="1719"/>
      <c r="N415" s="1719"/>
      <c r="O415" s="1719"/>
      <c r="P415" s="1719"/>
      <c r="Q415" s="1719"/>
      <c r="R415" s="1719"/>
      <c r="S415" s="1719"/>
      <c r="T415" s="1719"/>
      <c r="U415" s="1719"/>
      <c r="V415" s="1719"/>
      <c r="W415" s="1719"/>
      <c r="X415" s="1719"/>
      <c r="Y415" s="1719"/>
      <c r="Z415" s="1719"/>
      <c r="AA415" s="1719"/>
      <c r="AB415" s="1719"/>
      <c r="AC415" s="1719"/>
      <c r="AD415" s="1719"/>
      <c r="AE415" s="1719"/>
      <c r="AF415" s="1719"/>
      <c r="AG415" s="901"/>
      <c r="AH415" s="901"/>
    </row>
    <row r="416" spans="2:35" ht="15" hidden="1" outlineLevel="1" thickBot="1" x14ac:dyDescent="0.25">
      <c r="B416" s="890" t="s">
        <v>1676</v>
      </c>
      <c r="C416" s="891" t="s">
        <v>1681</v>
      </c>
      <c r="D416" s="901"/>
      <c r="E416" s="901"/>
      <c r="F416" s="901"/>
      <c r="G416" s="901"/>
      <c r="H416" s="1719"/>
      <c r="I416" s="1719"/>
      <c r="J416" s="1719"/>
      <c r="K416" s="1719"/>
      <c r="L416" s="1719"/>
      <c r="M416" s="1719"/>
      <c r="N416" s="1719"/>
      <c r="O416" s="1719"/>
      <c r="P416" s="1719"/>
      <c r="Q416" s="1719"/>
      <c r="R416" s="1719"/>
      <c r="S416" s="1719"/>
      <c r="T416" s="1719"/>
      <c r="U416" s="1719"/>
      <c r="V416" s="1719"/>
      <c r="W416" s="1719"/>
      <c r="X416" s="1719"/>
      <c r="Y416" s="1719"/>
      <c r="Z416" s="1719"/>
      <c r="AA416" s="1719"/>
      <c r="AB416" s="1719"/>
      <c r="AC416" s="1719"/>
      <c r="AD416" s="1719"/>
      <c r="AE416" s="1719"/>
      <c r="AF416" s="1719"/>
      <c r="AG416" s="901"/>
      <c r="AH416" s="901"/>
    </row>
    <row r="417" spans="2:35" hidden="1" outlineLevel="1" x14ac:dyDescent="0.2">
      <c r="B417" s="1439">
        <v>8</v>
      </c>
      <c r="C417" s="1545" t="s">
        <v>1607</v>
      </c>
      <c r="D417" s="1733"/>
      <c r="E417" s="1440" t="s">
        <v>259</v>
      </c>
      <c r="F417" s="1441" t="s">
        <v>501</v>
      </c>
      <c r="G417" s="526"/>
      <c r="H417" s="1719"/>
      <c r="I417" s="1719"/>
      <c r="J417" s="1719"/>
      <c r="K417" s="1719"/>
      <c r="L417" s="1719"/>
      <c r="M417" s="1719"/>
      <c r="N417" s="1719"/>
      <c r="O417" s="1719"/>
      <c r="P417" s="1719"/>
      <c r="Q417" s="1719"/>
      <c r="R417" s="1719"/>
      <c r="S417" s="1719"/>
      <c r="T417" s="1719"/>
      <c r="U417" s="1719"/>
      <c r="V417" s="1719"/>
      <c r="W417" s="1719"/>
      <c r="X417" s="1719"/>
      <c r="Y417" s="1719"/>
      <c r="Z417" s="1719"/>
      <c r="AA417" s="1719"/>
      <c r="AB417" s="1719"/>
      <c r="AC417" s="1719"/>
      <c r="AD417" s="1719"/>
      <c r="AE417" s="1719"/>
      <c r="AF417" s="1719"/>
      <c r="AG417" s="901"/>
      <c r="AH417" s="901"/>
    </row>
    <row r="418" spans="2:35" ht="15" hidden="1" outlineLevel="1" thickBot="1" x14ac:dyDescent="0.25">
      <c r="B418" s="1445">
        <v>9</v>
      </c>
      <c r="C418" s="1737" t="s">
        <v>1608</v>
      </c>
      <c r="D418" s="1734"/>
      <c r="E418" s="1443" t="s">
        <v>259</v>
      </c>
      <c r="F418" s="1444" t="s">
        <v>501</v>
      </c>
      <c r="G418" s="1720"/>
      <c r="H418" s="1719"/>
      <c r="I418" s="1719"/>
      <c r="J418" s="1719"/>
      <c r="K418" s="1719"/>
      <c r="L418" s="1719"/>
      <c r="M418" s="1719"/>
      <c r="N418" s="1719"/>
      <c r="O418" s="1719"/>
      <c r="P418" s="1719"/>
      <c r="Q418" s="1719"/>
      <c r="R418" s="1719"/>
      <c r="S418" s="1719"/>
      <c r="T418" s="1719"/>
      <c r="U418" s="1719"/>
      <c r="V418" s="1719"/>
      <c r="W418" s="1719"/>
      <c r="X418" s="1719"/>
      <c r="Y418" s="1719"/>
      <c r="Z418" s="1719"/>
      <c r="AA418" s="1719"/>
      <c r="AB418" s="1719"/>
      <c r="AC418" s="1719"/>
      <c r="AD418" s="1719"/>
      <c r="AE418" s="1719"/>
      <c r="AF418" s="1719"/>
      <c r="AG418" s="901"/>
      <c r="AH418" s="901"/>
    </row>
    <row r="419" spans="2:35" hidden="1" outlineLevel="1" x14ac:dyDescent="0.2">
      <c r="B419" s="1442">
        <v>10</v>
      </c>
      <c r="C419" s="1738" t="s">
        <v>1600</v>
      </c>
      <c r="D419" s="895"/>
      <c r="E419" s="895" t="s">
        <v>185</v>
      </c>
      <c r="F419" s="896">
        <v>2</v>
      </c>
      <c r="G419" s="625"/>
      <c r="H419" s="1710"/>
      <c r="I419" s="1711"/>
      <c r="J419" s="1711"/>
      <c r="K419" s="1711"/>
      <c r="L419" s="1712"/>
      <c r="M419" s="1721"/>
      <c r="N419" s="1711"/>
      <c r="O419" s="1711"/>
      <c r="P419" s="1711"/>
      <c r="Q419" s="1711"/>
      <c r="R419" s="1710"/>
      <c r="S419" s="1711"/>
      <c r="T419" s="1711"/>
      <c r="U419" s="1711"/>
      <c r="V419" s="1711"/>
      <c r="W419" s="1710"/>
      <c r="X419" s="1711"/>
      <c r="Y419" s="1711"/>
      <c r="Z419" s="1711"/>
      <c r="AA419" s="1711"/>
      <c r="AB419" s="1710"/>
      <c r="AC419" s="1711"/>
      <c r="AD419" s="1711"/>
      <c r="AE419" s="1711"/>
      <c r="AF419" s="1712"/>
      <c r="AG419" s="901"/>
      <c r="AH419" s="1091"/>
      <c r="AI419" s="1092"/>
    </row>
    <row r="420" spans="2:35" ht="15" hidden="1" outlineLevel="1" thickBot="1" x14ac:dyDescent="0.25">
      <c r="B420" s="1445">
        <v>11</v>
      </c>
      <c r="C420" s="1738" t="s">
        <v>1601</v>
      </c>
      <c r="D420" s="1583"/>
      <c r="E420" s="413" t="s">
        <v>185</v>
      </c>
      <c r="F420" s="414">
        <v>2</v>
      </c>
      <c r="G420" s="625"/>
      <c r="H420" s="1715"/>
      <c r="I420" s="1716"/>
      <c r="J420" s="1716"/>
      <c r="K420" s="1716"/>
      <c r="L420" s="1717"/>
      <c r="M420" s="1722"/>
      <c r="N420" s="1716"/>
      <c r="O420" s="1716"/>
      <c r="P420" s="1716"/>
      <c r="Q420" s="1716"/>
      <c r="R420" s="1715"/>
      <c r="S420" s="1716"/>
      <c r="T420" s="1716"/>
      <c r="U420" s="1716"/>
      <c r="V420" s="1716"/>
      <c r="W420" s="1715"/>
      <c r="X420" s="1716"/>
      <c r="Y420" s="1716"/>
      <c r="Z420" s="1716"/>
      <c r="AA420" s="1716"/>
      <c r="AB420" s="1715"/>
      <c r="AC420" s="1716"/>
      <c r="AD420" s="1716"/>
      <c r="AE420" s="1716"/>
      <c r="AF420" s="1717"/>
      <c r="AG420" s="901"/>
      <c r="AH420" s="1066"/>
      <c r="AI420" s="1069"/>
    </row>
    <row r="421" spans="2:35" ht="15" hidden="1" outlineLevel="1" thickBot="1" x14ac:dyDescent="0.25">
      <c r="B421" s="1446" t="s">
        <v>1609</v>
      </c>
      <c r="C421" s="529"/>
      <c r="D421" s="1992"/>
      <c r="E421" s="1992"/>
      <c r="F421" s="1993"/>
      <c r="G421" s="625"/>
      <c r="H421" s="1723"/>
      <c r="I421" s="1723"/>
      <c r="J421" s="1723"/>
      <c r="K421" s="1723"/>
      <c r="L421" s="1723"/>
      <c r="M421" s="1723"/>
      <c r="N421" s="1723"/>
      <c r="O421" s="1723"/>
      <c r="P421" s="1723"/>
      <c r="Q421" s="1723"/>
      <c r="R421" s="1723"/>
      <c r="S421" s="1723"/>
      <c r="T421" s="1723"/>
      <c r="U421" s="1723"/>
      <c r="V421" s="1723"/>
      <c r="W421" s="1723"/>
      <c r="X421" s="1723"/>
      <c r="Y421" s="1723"/>
      <c r="Z421" s="1723"/>
      <c r="AA421" s="1723"/>
      <c r="AB421" s="1723"/>
      <c r="AC421" s="1723"/>
      <c r="AD421" s="1723"/>
      <c r="AE421" s="1723"/>
      <c r="AF421" s="1723"/>
      <c r="AG421" s="901"/>
      <c r="AH421" s="901"/>
    </row>
    <row r="422" spans="2:35" hidden="1" outlineLevel="1" x14ac:dyDescent="0.2">
      <c r="B422" s="892">
        <v>12</v>
      </c>
      <c r="C422" s="1585" t="s">
        <v>1610</v>
      </c>
      <c r="D422" s="1584"/>
      <c r="E422" s="1443" t="s">
        <v>16</v>
      </c>
      <c r="F422" s="896">
        <v>3</v>
      </c>
      <c r="G422" s="625"/>
      <c r="H422" s="1697"/>
      <c r="I422" s="1713"/>
      <c r="J422" s="1713"/>
      <c r="K422" s="1713"/>
      <c r="L422" s="1714"/>
      <c r="M422" s="1697"/>
      <c r="N422" s="1713"/>
      <c r="O422" s="1713"/>
      <c r="P422" s="1713"/>
      <c r="Q422" s="1714"/>
      <c r="R422" s="1710"/>
      <c r="S422" s="1711"/>
      <c r="T422" s="1711"/>
      <c r="U422" s="1711"/>
      <c r="V422" s="1712"/>
      <c r="W422" s="1710"/>
      <c r="X422" s="1711"/>
      <c r="Y422" s="1711"/>
      <c r="Z422" s="1711"/>
      <c r="AA422" s="1712"/>
      <c r="AB422" s="1710"/>
      <c r="AC422" s="1711"/>
      <c r="AD422" s="1711"/>
      <c r="AE422" s="1711"/>
      <c r="AF422" s="1712"/>
      <c r="AG422" s="901"/>
      <c r="AH422" s="1091"/>
      <c r="AI422" s="1092"/>
    </row>
    <row r="423" spans="2:35" hidden="1" outlineLevel="1" x14ac:dyDescent="0.2">
      <c r="B423" s="892">
        <v>13</v>
      </c>
      <c r="C423" s="1585" t="s">
        <v>1611</v>
      </c>
      <c r="D423" s="1584"/>
      <c r="E423" s="1443" t="s">
        <v>16</v>
      </c>
      <c r="F423" s="896">
        <v>3</v>
      </c>
      <c r="G423" s="625"/>
      <c r="H423" s="1697"/>
      <c r="I423" s="1713"/>
      <c r="J423" s="1713"/>
      <c r="K423" s="1713"/>
      <c r="L423" s="1714"/>
      <c r="M423" s="1697"/>
      <c r="N423" s="1713"/>
      <c r="O423" s="1713"/>
      <c r="P423" s="1713"/>
      <c r="Q423" s="1714"/>
      <c r="R423" s="1697"/>
      <c r="S423" s="1713"/>
      <c r="T423" s="1713"/>
      <c r="U423" s="1713"/>
      <c r="V423" s="1714"/>
      <c r="W423" s="1697"/>
      <c r="X423" s="1713"/>
      <c r="Y423" s="1713"/>
      <c r="Z423" s="1713"/>
      <c r="AA423" s="1714"/>
      <c r="AB423" s="1697"/>
      <c r="AC423" s="1713"/>
      <c r="AD423" s="1713"/>
      <c r="AE423" s="1713"/>
      <c r="AF423" s="1714"/>
      <c r="AG423" s="901"/>
      <c r="AH423" s="1094"/>
      <c r="AI423" s="1068"/>
    </row>
    <row r="424" spans="2:35" hidden="1" outlineLevel="1" x14ac:dyDescent="0.2">
      <c r="B424" s="892">
        <v>14</v>
      </c>
      <c r="C424" s="1585" t="s">
        <v>1612</v>
      </c>
      <c r="D424" s="1584"/>
      <c r="E424" s="1443" t="s">
        <v>16</v>
      </c>
      <c r="F424" s="896">
        <v>3</v>
      </c>
      <c r="G424" s="682"/>
      <c r="H424" s="1697"/>
      <c r="I424" s="1713"/>
      <c r="J424" s="1713"/>
      <c r="K424" s="1713"/>
      <c r="L424" s="1714"/>
      <c r="M424" s="1697"/>
      <c r="N424" s="1713"/>
      <c r="O424" s="1713"/>
      <c r="P424" s="1713"/>
      <c r="Q424" s="1714"/>
      <c r="R424" s="1697"/>
      <c r="S424" s="1713"/>
      <c r="T424" s="1713"/>
      <c r="U424" s="1713"/>
      <c r="V424" s="1714"/>
      <c r="W424" s="1697"/>
      <c r="X424" s="1713"/>
      <c r="Y424" s="1713"/>
      <c r="Z424" s="1713"/>
      <c r="AA424" s="1714"/>
      <c r="AB424" s="1697"/>
      <c r="AC424" s="1713"/>
      <c r="AD424" s="1713"/>
      <c r="AE424" s="1713"/>
      <c r="AF424" s="1714"/>
      <c r="AG424" s="901"/>
      <c r="AH424" s="1094"/>
      <c r="AI424" s="1068"/>
    </row>
    <row r="425" spans="2:35" ht="15" hidden="1" outlineLevel="1" thickBot="1" x14ac:dyDescent="0.25">
      <c r="B425" s="892">
        <v>15</v>
      </c>
      <c r="C425" s="1585" t="s">
        <v>1613</v>
      </c>
      <c r="D425" s="1584"/>
      <c r="E425" s="1443" t="s">
        <v>16</v>
      </c>
      <c r="F425" s="896">
        <v>3</v>
      </c>
      <c r="G425" s="682"/>
      <c r="H425" s="1724">
        <f>SUM(H422:H424)</f>
        <v>0</v>
      </c>
      <c r="I425" s="1725">
        <f t="shared" ref="I425:L425" si="287">SUM(I422:I424)</f>
        <v>0</v>
      </c>
      <c r="J425" s="1725">
        <f t="shared" si="287"/>
        <v>0</v>
      </c>
      <c r="K425" s="1725">
        <f t="shared" si="287"/>
        <v>0</v>
      </c>
      <c r="L425" s="1726">
        <f t="shared" si="287"/>
        <v>0</v>
      </c>
      <c r="M425" s="1724">
        <f>SUM(M422:M424)</f>
        <v>0</v>
      </c>
      <c r="N425" s="1725">
        <f t="shared" ref="N425:Q425" si="288">SUM(N422:N424)</f>
        <v>0</v>
      </c>
      <c r="O425" s="1725">
        <f t="shared" si="288"/>
        <v>0</v>
      </c>
      <c r="P425" s="1725">
        <f t="shared" si="288"/>
        <v>0</v>
      </c>
      <c r="Q425" s="1726">
        <f t="shared" si="288"/>
        <v>0</v>
      </c>
      <c r="R425" s="1724">
        <f>SUM(R422:R424)</f>
        <v>0</v>
      </c>
      <c r="S425" s="1725">
        <f t="shared" ref="S425:V425" si="289">SUM(S422:S424)</f>
        <v>0</v>
      </c>
      <c r="T425" s="1725">
        <f t="shared" si="289"/>
        <v>0</v>
      </c>
      <c r="U425" s="1725">
        <f t="shared" si="289"/>
        <v>0</v>
      </c>
      <c r="V425" s="1726">
        <f t="shared" si="289"/>
        <v>0</v>
      </c>
      <c r="W425" s="1724">
        <f>SUM(W422:W424)</f>
        <v>0</v>
      </c>
      <c r="X425" s="1725">
        <f t="shared" ref="X425:AA425" si="290">SUM(X422:X424)</f>
        <v>0</v>
      </c>
      <c r="Y425" s="1725">
        <f t="shared" si="290"/>
        <v>0</v>
      </c>
      <c r="Z425" s="1725">
        <f t="shared" si="290"/>
        <v>0</v>
      </c>
      <c r="AA425" s="1726">
        <f t="shared" si="290"/>
        <v>0</v>
      </c>
      <c r="AB425" s="1724">
        <f>SUM(AB422:AB424)</f>
        <v>0</v>
      </c>
      <c r="AC425" s="1725">
        <f t="shared" ref="AC425:AF425" si="291">SUM(AC422:AC424)</f>
        <v>0</v>
      </c>
      <c r="AD425" s="1725">
        <f t="shared" si="291"/>
        <v>0</v>
      </c>
      <c r="AE425" s="1725">
        <f t="shared" si="291"/>
        <v>0</v>
      </c>
      <c r="AF425" s="1726">
        <f t="shared" si="291"/>
        <v>0</v>
      </c>
      <c r="AG425" s="901"/>
      <c r="AH425" s="1066" t="s">
        <v>1614</v>
      </c>
      <c r="AI425" s="1069"/>
    </row>
    <row r="426" spans="2:35" ht="15" hidden="1" outlineLevel="1" thickBot="1" x14ac:dyDescent="0.25">
      <c r="B426" s="1446" t="s">
        <v>1615</v>
      </c>
      <c r="C426" s="1731"/>
      <c r="D426" s="1992"/>
      <c r="E426" s="1992"/>
      <c r="F426" s="1993"/>
      <c r="G426" s="682"/>
      <c r="H426" s="1727"/>
      <c r="I426" s="1727"/>
      <c r="J426" s="1727"/>
      <c r="K426" s="1727"/>
      <c r="L426" s="1727"/>
      <c r="M426" s="1727"/>
      <c r="N426" s="1727"/>
      <c r="O426" s="1727"/>
      <c r="P426" s="1727"/>
      <c r="Q426" s="1727"/>
      <c r="R426" s="1727"/>
      <c r="S426" s="1727"/>
      <c r="T426" s="1727"/>
      <c r="U426" s="1727"/>
      <c r="V426" s="1727"/>
      <c r="W426" s="1727"/>
      <c r="X426" s="1727"/>
      <c r="Y426" s="1727"/>
      <c r="Z426" s="1727"/>
      <c r="AA426" s="1727"/>
      <c r="AB426" s="1727"/>
      <c r="AC426" s="1727"/>
      <c r="AD426" s="1727"/>
      <c r="AE426" s="1727"/>
      <c r="AF426" s="1727"/>
      <c r="AG426" s="901"/>
      <c r="AH426" s="1110"/>
      <c r="AI426" s="1110"/>
    </row>
    <row r="427" spans="2:35" hidden="1" outlineLevel="1" x14ac:dyDescent="0.2">
      <c r="B427" s="892">
        <v>16</v>
      </c>
      <c r="C427" s="1585" t="s">
        <v>1610</v>
      </c>
      <c r="D427" s="1584"/>
      <c r="E427" s="1443" t="s">
        <v>16</v>
      </c>
      <c r="F427" s="896">
        <v>3</v>
      </c>
      <c r="G427" s="682"/>
      <c r="H427" s="1710"/>
      <c r="I427" s="1711"/>
      <c r="J427" s="1711"/>
      <c r="K427" s="1711"/>
      <c r="L427" s="1712"/>
      <c r="M427" s="1710"/>
      <c r="N427" s="1711"/>
      <c r="O427" s="1711"/>
      <c r="P427" s="1711"/>
      <c r="Q427" s="1712"/>
      <c r="R427" s="1710"/>
      <c r="S427" s="1711"/>
      <c r="T427" s="1711"/>
      <c r="U427" s="1711"/>
      <c r="V427" s="1712"/>
      <c r="W427" s="1710"/>
      <c r="X427" s="1711"/>
      <c r="Y427" s="1711"/>
      <c r="Z427" s="1711"/>
      <c r="AA427" s="1712"/>
      <c r="AB427" s="1710"/>
      <c r="AC427" s="1711"/>
      <c r="AD427" s="1711"/>
      <c r="AE427" s="1711"/>
      <c r="AF427" s="1712"/>
      <c r="AG427" s="901"/>
      <c r="AH427" s="1097"/>
      <c r="AI427" s="1090"/>
    </row>
    <row r="428" spans="2:35" hidden="1" outlineLevel="1" x14ac:dyDescent="0.2">
      <c r="B428" s="892">
        <v>17</v>
      </c>
      <c r="C428" s="1585" t="s">
        <v>1611</v>
      </c>
      <c r="D428" s="1584"/>
      <c r="E428" s="1443" t="s">
        <v>16</v>
      </c>
      <c r="F428" s="896">
        <v>3</v>
      </c>
      <c r="G428" s="682"/>
      <c r="H428" s="1697"/>
      <c r="I428" s="1713"/>
      <c r="J428" s="1713"/>
      <c r="K428" s="1713"/>
      <c r="L428" s="1714"/>
      <c r="M428" s="1697"/>
      <c r="N428" s="1713"/>
      <c r="O428" s="1713"/>
      <c r="P428" s="1713"/>
      <c r="Q428" s="1714"/>
      <c r="R428" s="1697"/>
      <c r="S428" s="1713"/>
      <c r="T428" s="1713"/>
      <c r="U428" s="1713"/>
      <c r="V428" s="1714"/>
      <c r="W428" s="1697"/>
      <c r="X428" s="1713"/>
      <c r="Y428" s="1713"/>
      <c r="Z428" s="1713"/>
      <c r="AA428" s="1714"/>
      <c r="AB428" s="1697"/>
      <c r="AC428" s="1713"/>
      <c r="AD428" s="1713"/>
      <c r="AE428" s="1713"/>
      <c r="AF428" s="1714"/>
      <c r="AG428" s="901"/>
      <c r="AH428" s="1094"/>
      <c r="AI428" s="1068"/>
    </row>
    <row r="429" spans="2:35" hidden="1" outlineLevel="1" x14ac:dyDescent="0.2">
      <c r="B429" s="892">
        <v>18</v>
      </c>
      <c r="C429" s="1585" t="s">
        <v>1612</v>
      </c>
      <c r="D429" s="1584"/>
      <c r="E429" s="1443" t="s">
        <v>16</v>
      </c>
      <c r="F429" s="896">
        <v>3</v>
      </c>
      <c r="G429" s="682"/>
      <c r="H429" s="1697"/>
      <c r="I429" s="1713"/>
      <c r="J429" s="1713"/>
      <c r="K429" s="1713"/>
      <c r="L429" s="1714"/>
      <c r="M429" s="1697"/>
      <c r="N429" s="1713"/>
      <c r="O429" s="1713"/>
      <c r="P429" s="1713"/>
      <c r="Q429" s="1714"/>
      <c r="R429" s="1697"/>
      <c r="S429" s="1713"/>
      <c r="T429" s="1713"/>
      <c r="U429" s="1713"/>
      <c r="V429" s="1714"/>
      <c r="W429" s="1697"/>
      <c r="X429" s="1713"/>
      <c r="Y429" s="1713"/>
      <c r="Z429" s="1713"/>
      <c r="AA429" s="1714"/>
      <c r="AB429" s="1697"/>
      <c r="AC429" s="1713"/>
      <c r="AD429" s="1713"/>
      <c r="AE429" s="1713"/>
      <c r="AF429" s="1714"/>
      <c r="AG429" s="901"/>
      <c r="AH429" s="1094"/>
      <c r="AI429" s="1068"/>
    </row>
    <row r="430" spans="2:35" ht="15" hidden="1" outlineLevel="1" thickBot="1" x14ac:dyDescent="0.25">
      <c r="B430" s="892">
        <v>19</v>
      </c>
      <c r="C430" s="1585" t="s">
        <v>1616</v>
      </c>
      <c r="D430" s="1584"/>
      <c r="E430" s="1443" t="s">
        <v>16</v>
      </c>
      <c r="F430" s="896">
        <v>3</v>
      </c>
      <c r="G430" s="682"/>
      <c r="H430" s="1724">
        <f>SUM(H427:H429)</f>
        <v>0</v>
      </c>
      <c r="I430" s="1725">
        <f t="shared" ref="I430:L430" si="292">SUM(I427:I429)</f>
        <v>0</v>
      </c>
      <c r="J430" s="1725">
        <f t="shared" si="292"/>
        <v>0</v>
      </c>
      <c r="K430" s="1725">
        <f t="shared" si="292"/>
        <v>0</v>
      </c>
      <c r="L430" s="1726">
        <f t="shared" si="292"/>
        <v>0</v>
      </c>
      <c r="M430" s="1724">
        <f>SUM(M427:M429)</f>
        <v>0</v>
      </c>
      <c r="N430" s="1725">
        <f t="shared" ref="N430:Q430" si="293">SUM(N427:N429)</f>
        <v>0</v>
      </c>
      <c r="O430" s="1725">
        <f t="shared" si="293"/>
        <v>0</v>
      </c>
      <c r="P430" s="1725">
        <f t="shared" si="293"/>
        <v>0</v>
      </c>
      <c r="Q430" s="1726">
        <f t="shared" si="293"/>
        <v>0</v>
      </c>
      <c r="R430" s="1724">
        <f>SUM(R427:R429)</f>
        <v>0</v>
      </c>
      <c r="S430" s="1725">
        <f t="shared" ref="S430:V430" si="294">SUM(S427:S429)</f>
        <v>0</v>
      </c>
      <c r="T430" s="1725">
        <f t="shared" si="294"/>
        <v>0</v>
      </c>
      <c r="U430" s="1725">
        <f t="shared" si="294"/>
        <v>0</v>
      </c>
      <c r="V430" s="1726">
        <f t="shared" si="294"/>
        <v>0</v>
      </c>
      <c r="W430" s="1724">
        <f>SUM(W427:W429)</f>
        <v>0</v>
      </c>
      <c r="X430" s="1725">
        <f t="shared" ref="X430:AA430" si="295">SUM(X427:X429)</f>
        <v>0</v>
      </c>
      <c r="Y430" s="1725">
        <f t="shared" si="295"/>
        <v>0</v>
      </c>
      <c r="Z430" s="1725">
        <f t="shared" si="295"/>
        <v>0</v>
      </c>
      <c r="AA430" s="1726">
        <f t="shared" si="295"/>
        <v>0</v>
      </c>
      <c r="AB430" s="1724">
        <f>SUM(AB427:AB429)</f>
        <v>0</v>
      </c>
      <c r="AC430" s="1725">
        <f t="shared" ref="AC430:AF430" si="296">SUM(AC427:AC429)</f>
        <v>0</v>
      </c>
      <c r="AD430" s="1725">
        <f t="shared" si="296"/>
        <v>0</v>
      </c>
      <c r="AE430" s="1725">
        <f t="shared" si="296"/>
        <v>0</v>
      </c>
      <c r="AF430" s="1726">
        <f t="shared" si="296"/>
        <v>0</v>
      </c>
      <c r="AG430" s="901"/>
      <c r="AH430" s="1066" t="s">
        <v>1617</v>
      </c>
      <c r="AI430" s="1069"/>
    </row>
    <row r="431" spans="2:35" ht="15" hidden="1" outlineLevel="1" thickBot="1" x14ac:dyDescent="0.25">
      <c r="B431" s="1446" t="s">
        <v>1618</v>
      </c>
      <c r="C431" s="1731"/>
      <c r="D431" s="1992"/>
      <c r="E431" s="1992"/>
      <c r="F431" s="1993"/>
      <c r="G431" s="682"/>
      <c r="H431" s="1727"/>
      <c r="I431" s="1727"/>
      <c r="J431" s="1727"/>
      <c r="K431" s="1727"/>
      <c r="L431" s="1727"/>
      <c r="M431" s="1727"/>
      <c r="N431" s="1727"/>
      <c r="O431" s="1727"/>
      <c r="P431" s="1727"/>
      <c r="Q431" s="1727"/>
      <c r="R431" s="1727"/>
      <c r="S431" s="1727"/>
      <c r="T431" s="1727"/>
      <c r="U431" s="1727"/>
      <c r="V431" s="1727"/>
      <c r="W431" s="1727"/>
      <c r="X431" s="1727"/>
      <c r="Y431" s="1727"/>
      <c r="Z431" s="1727"/>
      <c r="AA431" s="1727"/>
      <c r="AB431" s="1727"/>
      <c r="AC431" s="1727"/>
      <c r="AD431" s="1727"/>
      <c r="AE431" s="1727"/>
      <c r="AF431" s="1727"/>
      <c r="AG431" s="901"/>
      <c r="AH431" s="1110"/>
      <c r="AI431" s="1110"/>
    </row>
    <row r="432" spans="2:35" hidden="1" outlineLevel="1" x14ac:dyDescent="0.2">
      <c r="B432" s="892">
        <v>20</v>
      </c>
      <c r="C432" s="1585" t="s">
        <v>1610</v>
      </c>
      <c r="D432" s="1584"/>
      <c r="E432" s="1443" t="s">
        <v>16</v>
      </c>
      <c r="F432" s="896">
        <v>3</v>
      </c>
      <c r="G432" s="682"/>
      <c r="H432" s="1710"/>
      <c r="I432" s="1711"/>
      <c r="J432" s="1711"/>
      <c r="K432" s="1711"/>
      <c r="L432" s="1712"/>
      <c r="M432" s="1710"/>
      <c r="N432" s="1711"/>
      <c r="O432" s="1711"/>
      <c r="P432" s="1711"/>
      <c r="Q432" s="1712"/>
      <c r="R432" s="1710"/>
      <c r="S432" s="1711"/>
      <c r="T432" s="1711"/>
      <c r="U432" s="1711"/>
      <c r="V432" s="1712"/>
      <c r="W432" s="1710"/>
      <c r="X432" s="1711"/>
      <c r="Y432" s="1711"/>
      <c r="Z432" s="1711"/>
      <c r="AA432" s="1712"/>
      <c r="AB432" s="1710"/>
      <c r="AC432" s="1711"/>
      <c r="AD432" s="1711"/>
      <c r="AE432" s="1711"/>
      <c r="AF432" s="1712"/>
      <c r="AG432" s="901"/>
      <c r="AH432" s="1097"/>
      <c r="AI432" s="1090"/>
    </row>
    <row r="433" spans="2:35" hidden="1" outlineLevel="1" x14ac:dyDescent="0.2">
      <c r="B433" s="892">
        <v>21</v>
      </c>
      <c r="C433" s="1585" t="s">
        <v>1611</v>
      </c>
      <c r="D433" s="1584"/>
      <c r="E433" s="1443" t="s">
        <v>16</v>
      </c>
      <c r="F433" s="896">
        <v>3</v>
      </c>
      <c r="G433" s="682"/>
      <c r="H433" s="1697"/>
      <c r="I433" s="1713"/>
      <c r="J433" s="1713"/>
      <c r="K433" s="1713"/>
      <c r="L433" s="1714"/>
      <c r="M433" s="1697"/>
      <c r="N433" s="1713"/>
      <c r="O433" s="1713"/>
      <c r="P433" s="1713"/>
      <c r="Q433" s="1714"/>
      <c r="R433" s="1697"/>
      <c r="S433" s="1713"/>
      <c r="T433" s="1713"/>
      <c r="U433" s="1713"/>
      <c r="V433" s="1714"/>
      <c r="W433" s="1697"/>
      <c r="X433" s="1713"/>
      <c r="Y433" s="1713"/>
      <c r="Z433" s="1713"/>
      <c r="AA433" s="1714"/>
      <c r="AB433" s="1697"/>
      <c r="AC433" s="1713"/>
      <c r="AD433" s="1713"/>
      <c r="AE433" s="1713"/>
      <c r="AF433" s="1714"/>
      <c r="AG433" s="901"/>
      <c r="AH433" s="1094"/>
      <c r="AI433" s="1068"/>
    </row>
    <row r="434" spans="2:35" hidden="1" outlineLevel="1" x14ac:dyDescent="0.2">
      <c r="B434" s="892">
        <v>22</v>
      </c>
      <c r="C434" s="1585" t="s">
        <v>1612</v>
      </c>
      <c r="D434" s="1584"/>
      <c r="E434" s="1443" t="s">
        <v>16</v>
      </c>
      <c r="F434" s="896">
        <v>3</v>
      </c>
      <c r="G434" s="682"/>
      <c r="H434" s="1697"/>
      <c r="I434" s="1713"/>
      <c r="J434" s="1713"/>
      <c r="K434" s="1713"/>
      <c r="L434" s="1714"/>
      <c r="M434" s="1697"/>
      <c r="N434" s="1713"/>
      <c r="O434" s="1713"/>
      <c r="P434" s="1713"/>
      <c r="Q434" s="1714"/>
      <c r="R434" s="1697"/>
      <c r="S434" s="1713"/>
      <c r="T434" s="1713"/>
      <c r="U434" s="1713"/>
      <c r="V434" s="1714"/>
      <c r="W434" s="1697"/>
      <c r="X434" s="1713"/>
      <c r="Y434" s="1713"/>
      <c r="Z434" s="1713"/>
      <c r="AA434" s="1714"/>
      <c r="AB434" s="1697"/>
      <c r="AC434" s="1713"/>
      <c r="AD434" s="1713"/>
      <c r="AE434" s="1713"/>
      <c r="AF434" s="1714"/>
      <c r="AG434" s="901"/>
      <c r="AH434" s="1094"/>
      <c r="AI434" s="1068"/>
    </row>
    <row r="435" spans="2:35" ht="15" hidden="1" outlineLevel="1" thickBot="1" x14ac:dyDescent="0.25">
      <c r="B435" s="892">
        <v>23</v>
      </c>
      <c r="C435" s="1585" t="s">
        <v>1613</v>
      </c>
      <c r="D435" s="1584"/>
      <c r="E435" s="1443" t="s">
        <v>16</v>
      </c>
      <c r="F435" s="896">
        <v>3</v>
      </c>
      <c r="G435" s="682"/>
      <c r="H435" s="1724">
        <f>SUM(H432:H434)</f>
        <v>0</v>
      </c>
      <c r="I435" s="1725">
        <f t="shared" ref="I435:L435" si="297">SUM(I432:I434)</f>
        <v>0</v>
      </c>
      <c r="J435" s="1725">
        <f t="shared" si="297"/>
        <v>0</v>
      </c>
      <c r="K435" s="1725">
        <f t="shared" si="297"/>
        <v>0</v>
      </c>
      <c r="L435" s="1726">
        <f t="shared" si="297"/>
        <v>0</v>
      </c>
      <c r="M435" s="1724">
        <f>SUM(M432:M434)</f>
        <v>0</v>
      </c>
      <c r="N435" s="1725">
        <f t="shared" ref="N435:Q435" si="298">SUM(N432:N434)</f>
        <v>0</v>
      </c>
      <c r="O435" s="1725">
        <f t="shared" si="298"/>
        <v>0</v>
      </c>
      <c r="P435" s="1725">
        <f t="shared" si="298"/>
        <v>0</v>
      </c>
      <c r="Q435" s="1726">
        <f t="shared" si="298"/>
        <v>0</v>
      </c>
      <c r="R435" s="1724">
        <f>SUM(R432:R434)</f>
        <v>0</v>
      </c>
      <c r="S435" s="1725">
        <f t="shared" ref="S435:V435" si="299">SUM(S432:S434)</f>
        <v>0</v>
      </c>
      <c r="T435" s="1725">
        <f t="shared" si="299"/>
        <v>0</v>
      </c>
      <c r="U435" s="1725">
        <f t="shared" si="299"/>
        <v>0</v>
      </c>
      <c r="V435" s="1726">
        <f t="shared" si="299"/>
        <v>0</v>
      </c>
      <c r="W435" s="1724">
        <f>SUM(W432:W434)</f>
        <v>0</v>
      </c>
      <c r="X435" s="1725">
        <f t="shared" ref="X435:Y435" si="300">SUM(X432:X434)</f>
        <v>0</v>
      </c>
      <c r="Y435" s="1725">
        <f t="shared" si="300"/>
        <v>0</v>
      </c>
      <c r="Z435" s="1725">
        <f t="shared" ref="Z435" si="301">SUM(Z432:Z434)</f>
        <v>0</v>
      </c>
      <c r="AA435" s="1726">
        <f t="shared" ref="AA435" si="302">SUM(AA432:AA434)</f>
        <v>0</v>
      </c>
      <c r="AB435" s="1724">
        <f>SUM(AB432:AB434)</f>
        <v>0</v>
      </c>
      <c r="AC435" s="1725">
        <f t="shared" ref="AC435:AF435" si="303">SUM(AC432:AC434)</f>
        <v>0</v>
      </c>
      <c r="AD435" s="1725">
        <f t="shared" si="303"/>
        <v>0</v>
      </c>
      <c r="AE435" s="1725">
        <f t="shared" si="303"/>
        <v>0</v>
      </c>
      <c r="AF435" s="1726">
        <f t="shared" si="303"/>
        <v>0</v>
      </c>
      <c r="AG435" s="901"/>
      <c r="AH435" s="1066" t="s">
        <v>1619</v>
      </c>
      <c r="AI435" s="1069"/>
    </row>
    <row r="436" spans="2:35" ht="15" hidden="1" outlineLevel="1" thickBot="1" x14ac:dyDescent="0.25">
      <c r="B436" s="1446" t="s">
        <v>1620</v>
      </c>
      <c r="C436" s="1731"/>
      <c r="D436" s="1992"/>
      <c r="E436" s="1992"/>
      <c r="F436" s="1993"/>
      <c r="G436" s="682"/>
      <c r="H436" s="1727"/>
      <c r="I436" s="1727"/>
      <c r="J436" s="1727"/>
      <c r="K436" s="1727"/>
      <c r="L436" s="1727"/>
      <c r="M436" s="1727"/>
      <c r="N436" s="1727"/>
      <c r="O436" s="1727"/>
      <c r="P436" s="1727"/>
      <c r="Q436" s="1727"/>
      <c r="R436" s="1727"/>
      <c r="S436" s="1727"/>
      <c r="T436" s="1727"/>
      <c r="U436" s="1727"/>
      <c r="V436" s="1727"/>
      <c r="W436" s="1727"/>
      <c r="X436" s="1727"/>
      <c r="Y436" s="1727"/>
      <c r="Z436" s="1727"/>
      <c r="AA436" s="1727"/>
      <c r="AB436" s="1727"/>
      <c r="AC436" s="1727"/>
      <c r="AD436" s="1727"/>
      <c r="AE436" s="1727"/>
      <c r="AF436" s="1727"/>
      <c r="AG436" s="901"/>
      <c r="AH436" s="1110"/>
      <c r="AI436" s="1110"/>
    </row>
    <row r="437" spans="2:35" hidden="1" outlineLevel="1" x14ac:dyDescent="0.2">
      <c r="B437" s="892">
        <v>24</v>
      </c>
      <c r="C437" s="1585" t="s">
        <v>1610</v>
      </c>
      <c r="D437" s="1584"/>
      <c r="E437" s="1443" t="s">
        <v>16</v>
      </c>
      <c r="F437" s="896">
        <v>3</v>
      </c>
      <c r="G437" s="682"/>
      <c r="H437" s="1710"/>
      <c r="I437" s="1711"/>
      <c r="J437" s="1711"/>
      <c r="K437" s="1711"/>
      <c r="L437" s="1712"/>
      <c r="M437" s="1710"/>
      <c r="N437" s="1711"/>
      <c r="O437" s="1711"/>
      <c r="P437" s="1711"/>
      <c r="Q437" s="1712"/>
      <c r="R437" s="1710"/>
      <c r="S437" s="1711"/>
      <c r="T437" s="1711"/>
      <c r="U437" s="1711"/>
      <c r="V437" s="1712"/>
      <c r="W437" s="1710"/>
      <c r="X437" s="1711"/>
      <c r="Y437" s="1711"/>
      <c r="Z437" s="1711"/>
      <c r="AA437" s="1712"/>
      <c r="AB437" s="1710"/>
      <c r="AC437" s="1711"/>
      <c r="AD437" s="1711"/>
      <c r="AE437" s="1711"/>
      <c r="AF437" s="1712"/>
      <c r="AG437" s="901"/>
      <c r="AH437" s="1097"/>
      <c r="AI437" s="1090"/>
    </row>
    <row r="438" spans="2:35" hidden="1" outlineLevel="1" x14ac:dyDescent="0.2">
      <c r="B438" s="892">
        <v>25</v>
      </c>
      <c r="C438" s="1585" t="s">
        <v>1611</v>
      </c>
      <c r="D438" s="1584"/>
      <c r="E438" s="1443" t="s">
        <v>16</v>
      </c>
      <c r="F438" s="896">
        <v>3</v>
      </c>
      <c r="G438" s="682"/>
      <c r="H438" s="1697"/>
      <c r="I438" s="1713"/>
      <c r="J438" s="1713"/>
      <c r="K438" s="1713"/>
      <c r="L438" s="1714"/>
      <c r="M438" s="1697"/>
      <c r="N438" s="1713"/>
      <c r="O438" s="1713"/>
      <c r="P438" s="1713"/>
      <c r="Q438" s="1714"/>
      <c r="R438" s="1697"/>
      <c r="S438" s="1713"/>
      <c r="T438" s="1713"/>
      <c r="U438" s="1713"/>
      <c r="V438" s="1714"/>
      <c r="W438" s="1697"/>
      <c r="X438" s="1713"/>
      <c r="Y438" s="1713"/>
      <c r="Z438" s="1713"/>
      <c r="AA438" s="1714"/>
      <c r="AB438" s="1697"/>
      <c r="AC438" s="1713"/>
      <c r="AD438" s="1713"/>
      <c r="AE438" s="1713"/>
      <c r="AF438" s="1714"/>
      <c r="AG438" s="901"/>
      <c r="AH438" s="1094"/>
      <c r="AI438" s="1068"/>
    </row>
    <row r="439" spans="2:35" hidden="1" outlineLevel="1" x14ac:dyDescent="0.2">
      <c r="B439" s="892">
        <v>26</v>
      </c>
      <c r="C439" s="1585" t="s">
        <v>1612</v>
      </c>
      <c r="D439" s="1584"/>
      <c r="E439" s="1443" t="s">
        <v>16</v>
      </c>
      <c r="F439" s="896">
        <v>3</v>
      </c>
      <c r="G439" s="682"/>
      <c r="H439" s="1697"/>
      <c r="I439" s="1713"/>
      <c r="J439" s="1713"/>
      <c r="K439" s="1713"/>
      <c r="L439" s="1714"/>
      <c r="M439" s="1697"/>
      <c r="N439" s="1713"/>
      <c r="O439" s="1713"/>
      <c r="P439" s="1713"/>
      <c r="Q439" s="1714"/>
      <c r="R439" s="1697"/>
      <c r="S439" s="1713"/>
      <c r="T439" s="1713"/>
      <c r="U439" s="1713"/>
      <c r="V439" s="1714"/>
      <c r="W439" s="1697"/>
      <c r="X439" s="1713"/>
      <c r="Y439" s="1713"/>
      <c r="Z439" s="1713"/>
      <c r="AA439" s="1714"/>
      <c r="AB439" s="1697"/>
      <c r="AC439" s="1713"/>
      <c r="AD439" s="1713"/>
      <c r="AE439" s="1713"/>
      <c r="AF439" s="1714"/>
      <c r="AG439" s="901"/>
      <c r="AH439" s="1094"/>
      <c r="AI439" s="1068"/>
    </row>
    <row r="440" spans="2:35" ht="15" hidden="1" outlineLevel="1" thickBot="1" x14ac:dyDescent="0.25">
      <c r="B440" s="897">
        <v>27</v>
      </c>
      <c r="C440" s="1732" t="s">
        <v>1613</v>
      </c>
      <c r="D440" s="1447"/>
      <c r="E440" s="899" t="s">
        <v>16</v>
      </c>
      <c r="F440" s="900">
        <v>3</v>
      </c>
      <c r="G440" s="682"/>
      <c r="H440" s="1724">
        <f>SUM(H437:H439)</f>
        <v>0</v>
      </c>
      <c r="I440" s="1725">
        <f>SUM(I437:I439)</f>
        <v>0</v>
      </c>
      <c r="J440" s="1725">
        <f t="shared" ref="J440:L440" si="304">SUM(J437:J439)</f>
        <v>0</v>
      </c>
      <c r="K440" s="1725">
        <f t="shared" si="304"/>
        <v>0</v>
      </c>
      <c r="L440" s="1726">
        <f t="shared" si="304"/>
        <v>0</v>
      </c>
      <c r="M440" s="1724">
        <f>SUM(M437:M439)</f>
        <v>0</v>
      </c>
      <c r="N440" s="1725">
        <f t="shared" ref="N440:Q440" si="305">SUM(N437:N439)</f>
        <v>0</v>
      </c>
      <c r="O440" s="1725">
        <f t="shared" si="305"/>
        <v>0</v>
      </c>
      <c r="P440" s="1725">
        <f t="shared" si="305"/>
        <v>0</v>
      </c>
      <c r="Q440" s="1726">
        <f t="shared" si="305"/>
        <v>0</v>
      </c>
      <c r="R440" s="1724">
        <f>SUM(R437:R439)</f>
        <v>0</v>
      </c>
      <c r="S440" s="1725">
        <f t="shared" ref="S440:V440" si="306">SUM(S437:S439)</f>
        <v>0</v>
      </c>
      <c r="T440" s="1725">
        <f t="shared" si="306"/>
        <v>0</v>
      </c>
      <c r="U440" s="1725">
        <f t="shared" si="306"/>
        <v>0</v>
      </c>
      <c r="V440" s="1726">
        <f t="shared" si="306"/>
        <v>0</v>
      </c>
      <c r="W440" s="1724">
        <f>SUM(W437:W439)</f>
        <v>0</v>
      </c>
      <c r="X440" s="1725">
        <f t="shared" ref="X440:AA440" si="307">SUM(X437:X439)</f>
        <v>0</v>
      </c>
      <c r="Y440" s="1725">
        <f t="shared" si="307"/>
        <v>0</v>
      </c>
      <c r="Z440" s="1725">
        <f t="shared" si="307"/>
        <v>0</v>
      </c>
      <c r="AA440" s="1726">
        <f t="shared" si="307"/>
        <v>0</v>
      </c>
      <c r="AB440" s="1724">
        <f>SUM(AB437:AB439)</f>
        <v>0</v>
      </c>
      <c r="AC440" s="1725">
        <f t="shared" ref="AC440:AF440" si="308">SUM(AC437:AC439)</f>
        <v>0</v>
      </c>
      <c r="AD440" s="1725">
        <f t="shared" si="308"/>
        <v>0</v>
      </c>
      <c r="AE440" s="1725">
        <f t="shared" si="308"/>
        <v>0</v>
      </c>
      <c r="AF440" s="1726">
        <f t="shared" si="308"/>
        <v>0</v>
      </c>
      <c r="AG440" s="901"/>
      <c r="AH440" s="1066" t="s">
        <v>1621</v>
      </c>
      <c r="AI440" s="1069"/>
    </row>
    <row r="441" spans="2:35" collapsed="1" x14ac:dyDescent="0.2">
      <c r="B441" s="901"/>
      <c r="C441" s="901"/>
      <c r="D441" s="901"/>
      <c r="E441" s="901"/>
      <c r="F441" s="901"/>
      <c r="G441" s="901"/>
      <c r="H441" s="901"/>
      <c r="I441" s="901"/>
      <c r="J441" s="901"/>
      <c r="K441" s="901"/>
      <c r="L441" s="901"/>
      <c r="M441" s="901"/>
      <c r="N441" s="901"/>
      <c r="O441" s="901"/>
      <c r="P441" s="901"/>
      <c r="Q441" s="901"/>
      <c r="R441" s="901"/>
      <c r="S441" s="901"/>
      <c r="T441" s="901"/>
      <c r="U441" s="901"/>
      <c r="V441" s="901"/>
      <c r="W441" s="901"/>
      <c r="X441" s="901"/>
      <c r="Y441" s="901"/>
      <c r="Z441" s="901"/>
      <c r="AA441" s="901"/>
      <c r="AB441" s="901"/>
      <c r="AC441" s="901"/>
      <c r="AD441" s="901"/>
      <c r="AE441" s="901"/>
      <c r="AF441" s="901"/>
      <c r="AG441" s="901"/>
      <c r="AH441" s="901"/>
    </row>
    <row r="442" spans="2:35" x14ac:dyDescent="0.2">
      <c r="B442" s="1431" t="s">
        <v>23</v>
      </c>
      <c r="C442" s="1432"/>
      <c r="D442" s="216"/>
      <c r="E442" s="217"/>
      <c r="F442" s="218"/>
      <c r="G442" s="218"/>
      <c r="H442" s="322"/>
      <c r="I442" s="322"/>
      <c r="J442" s="322"/>
      <c r="K442" s="901"/>
      <c r="L442" s="901"/>
      <c r="M442" s="901"/>
      <c r="N442" s="901"/>
      <c r="O442" s="901"/>
      <c r="P442" s="901"/>
      <c r="Q442" s="901"/>
      <c r="R442" s="901"/>
      <c r="S442" s="901"/>
      <c r="T442" s="901"/>
      <c r="U442" s="901"/>
      <c r="V442" s="901"/>
      <c r="W442" s="901"/>
      <c r="X442" s="901"/>
      <c r="Y442" s="901"/>
      <c r="Z442" s="901"/>
      <c r="AA442" s="901"/>
      <c r="AB442" s="901"/>
      <c r="AC442" s="901"/>
      <c r="AD442" s="901"/>
      <c r="AE442" s="901"/>
      <c r="AF442" s="901"/>
      <c r="AG442" s="901"/>
      <c r="AH442" s="901"/>
    </row>
    <row r="443" spans="2:35" x14ac:dyDescent="0.2">
      <c r="B443" s="1433"/>
      <c r="C443" s="1434" t="s">
        <v>24</v>
      </c>
      <c r="D443" s="216"/>
      <c r="E443" s="217"/>
      <c r="F443" s="218"/>
      <c r="G443" s="218"/>
      <c r="H443" s="322"/>
      <c r="I443" s="322"/>
      <c r="J443" s="322"/>
      <c r="K443" s="678"/>
      <c r="L443" s="901"/>
      <c r="M443" s="901"/>
      <c r="N443" s="901"/>
      <c r="O443" s="901"/>
      <c r="P443" s="901"/>
      <c r="Q443" s="901"/>
      <c r="R443" s="901"/>
      <c r="S443" s="901"/>
      <c r="T443" s="901"/>
      <c r="U443" s="901"/>
      <c r="V443" s="901"/>
      <c r="W443" s="901"/>
      <c r="X443" s="901"/>
      <c r="Y443" s="901"/>
      <c r="Z443" s="901"/>
      <c r="AA443" s="901"/>
      <c r="AB443" s="901"/>
      <c r="AC443" s="901"/>
      <c r="AD443" s="901"/>
      <c r="AE443" s="901"/>
      <c r="AF443" s="901"/>
      <c r="AG443" s="901"/>
      <c r="AH443" s="901"/>
    </row>
    <row r="444" spans="2:35" x14ac:dyDescent="0.2">
      <c r="B444" s="1435"/>
      <c r="C444" s="1434" t="s">
        <v>25</v>
      </c>
      <c r="D444" s="219"/>
      <c r="E444" s="220"/>
      <c r="F444" s="220"/>
      <c r="G444" s="323"/>
      <c r="H444" s="323"/>
      <c r="I444" s="323"/>
      <c r="J444" s="323"/>
      <c r="K444" s="901"/>
      <c r="L444" s="901"/>
      <c r="M444" s="901"/>
      <c r="N444" s="901"/>
      <c r="O444" s="901"/>
      <c r="P444" s="901"/>
      <c r="Q444" s="901"/>
      <c r="R444" s="901"/>
      <c r="S444" s="901"/>
      <c r="T444" s="901"/>
      <c r="U444" s="901"/>
      <c r="V444" s="901"/>
      <c r="W444" s="901"/>
      <c r="X444" s="901"/>
      <c r="Y444" s="901"/>
      <c r="Z444" s="901"/>
      <c r="AA444" s="901"/>
      <c r="AB444" s="901"/>
      <c r="AC444" s="901"/>
      <c r="AD444" s="901"/>
      <c r="AE444" s="901"/>
      <c r="AF444" s="901"/>
      <c r="AG444" s="901"/>
      <c r="AH444" s="901"/>
    </row>
    <row r="445" spans="2:35" x14ac:dyDescent="0.2">
      <c r="B445" s="1436"/>
      <c r="C445" s="1434" t="s">
        <v>26</v>
      </c>
      <c r="D445" s="221"/>
      <c r="E445" s="220"/>
      <c r="F445" s="220"/>
      <c r="G445" s="323"/>
      <c r="H445" s="323"/>
      <c r="I445" s="323"/>
      <c r="J445" s="323"/>
      <c r="K445" s="901"/>
      <c r="L445" s="901"/>
      <c r="M445" s="901"/>
      <c r="N445" s="901"/>
      <c r="O445" s="901"/>
      <c r="P445" s="901"/>
      <c r="Q445" s="901"/>
      <c r="R445" s="901"/>
      <c r="S445" s="901"/>
      <c r="T445" s="901"/>
      <c r="U445" s="901"/>
      <c r="V445" s="901"/>
      <c r="W445" s="901"/>
      <c r="X445" s="901"/>
      <c r="Y445" s="901"/>
      <c r="Z445" s="901"/>
      <c r="AA445" s="901"/>
      <c r="AB445" s="901"/>
      <c r="AC445" s="901"/>
      <c r="AD445" s="901"/>
      <c r="AE445" s="901"/>
      <c r="AF445" s="901"/>
      <c r="AG445" s="901"/>
      <c r="AH445" s="901"/>
    </row>
    <row r="446" spans="2:35" x14ac:dyDescent="0.2">
      <c r="B446" s="1437"/>
      <c r="C446" s="1434" t="s">
        <v>27</v>
      </c>
      <c r="D446" s="219"/>
      <c r="E446" s="220"/>
      <c r="F446" s="220"/>
      <c r="G446" s="323"/>
      <c r="H446" s="323"/>
      <c r="I446" s="323"/>
      <c r="J446" s="323"/>
      <c r="K446" s="901"/>
      <c r="L446" s="901"/>
      <c r="M446" s="901"/>
      <c r="N446" s="901"/>
      <c r="O446" s="901"/>
      <c r="P446" s="901"/>
      <c r="Q446" s="901"/>
      <c r="R446" s="901"/>
      <c r="S446" s="901"/>
      <c r="T446" s="901"/>
      <c r="U446" s="901"/>
      <c r="V446" s="901"/>
      <c r="W446" s="901"/>
      <c r="X446" s="901"/>
      <c r="Y446" s="901"/>
      <c r="Z446" s="901"/>
      <c r="AA446" s="901"/>
      <c r="AB446" s="901"/>
      <c r="AC446" s="901"/>
      <c r="AD446" s="901"/>
      <c r="AE446" s="901"/>
      <c r="AF446" s="901"/>
      <c r="AG446" s="901"/>
      <c r="AH446" s="901"/>
    </row>
    <row r="447" spans="2:35" ht="15" thickBot="1" x14ac:dyDescent="0.25">
      <c r="B447" s="326"/>
      <c r="C447" s="325"/>
      <c r="D447" s="325"/>
      <c r="E447" s="326"/>
      <c r="F447" s="326"/>
      <c r="G447" s="326"/>
      <c r="H447" s="326"/>
      <c r="I447" s="326"/>
      <c r="J447" s="326"/>
      <c r="K447" s="901"/>
      <c r="L447" s="901"/>
      <c r="M447" s="901"/>
      <c r="N447" s="901"/>
      <c r="O447" s="901"/>
      <c r="P447" s="901"/>
      <c r="Q447" s="901"/>
      <c r="R447" s="901"/>
      <c r="S447" s="901"/>
      <c r="T447" s="901"/>
      <c r="U447" s="901"/>
      <c r="V447" s="901"/>
      <c r="W447" s="901"/>
      <c r="X447" s="901"/>
      <c r="Y447" s="901"/>
      <c r="Z447" s="901"/>
      <c r="AA447" s="901"/>
      <c r="AB447" s="901"/>
      <c r="AC447" s="901"/>
      <c r="AD447" s="901"/>
      <c r="AE447" s="901"/>
      <c r="AF447" s="901"/>
      <c r="AG447" s="901"/>
      <c r="AH447" s="901"/>
    </row>
    <row r="448" spans="2:35" ht="16.5" thickBot="1" x14ac:dyDescent="0.25">
      <c r="B448" s="1815" t="s">
        <v>541</v>
      </c>
      <c r="C448" s="1816"/>
      <c r="D448" s="1816"/>
      <c r="E448" s="1816"/>
      <c r="F448" s="1816"/>
      <c r="G448" s="1816"/>
      <c r="H448" s="1816"/>
      <c r="I448" s="1816"/>
      <c r="J448" s="1816"/>
      <c r="K448" s="1817"/>
      <c r="L448" s="901"/>
      <c r="M448" s="901"/>
      <c r="N448" s="901"/>
      <c r="O448" s="901"/>
      <c r="P448" s="901"/>
      <c r="Q448" s="901"/>
      <c r="R448" s="901"/>
      <c r="S448" s="901"/>
      <c r="T448" s="901"/>
      <c r="U448" s="901"/>
      <c r="V448" s="901"/>
      <c r="W448" s="901"/>
      <c r="X448" s="901"/>
      <c r="Y448" s="901"/>
      <c r="Z448" s="901"/>
      <c r="AA448" s="901"/>
      <c r="AB448" s="901"/>
      <c r="AC448" s="901"/>
      <c r="AD448" s="901"/>
      <c r="AE448" s="901"/>
      <c r="AF448" s="901"/>
      <c r="AG448" s="901"/>
      <c r="AH448" s="901"/>
    </row>
    <row r="449" spans="2:34" ht="15" thickBot="1" x14ac:dyDescent="0.25">
      <c r="B449" s="45"/>
      <c r="C449" s="46"/>
      <c r="D449" s="46"/>
      <c r="E449" s="45"/>
      <c r="F449" s="45"/>
      <c r="G449" s="45"/>
      <c r="H449" s="326"/>
      <c r="I449" s="326"/>
      <c r="J449" s="326"/>
      <c r="K449" s="901"/>
      <c r="L449" s="901"/>
      <c r="M449" s="901"/>
      <c r="N449" s="901"/>
      <c r="O449" s="901"/>
      <c r="P449" s="901"/>
      <c r="Q449" s="901"/>
      <c r="R449" s="901"/>
      <c r="S449" s="901"/>
      <c r="T449" s="901"/>
      <c r="U449" s="901"/>
      <c r="V449" s="901"/>
      <c r="W449" s="901"/>
      <c r="X449" s="901"/>
      <c r="Y449" s="901"/>
      <c r="Z449" s="901"/>
      <c r="AA449" s="901"/>
      <c r="AB449" s="901"/>
      <c r="AC449" s="901"/>
      <c r="AD449" s="901"/>
      <c r="AE449" s="901"/>
      <c r="AF449" s="901"/>
      <c r="AG449" s="901"/>
      <c r="AH449" s="901"/>
    </row>
    <row r="450" spans="2:34" ht="139.9" customHeight="1" thickBot="1" x14ac:dyDescent="0.25">
      <c r="B450" s="1860" t="s">
        <v>1661</v>
      </c>
      <c r="C450" s="1861"/>
      <c r="D450" s="1861"/>
      <c r="E450" s="1861"/>
      <c r="F450" s="1861"/>
      <c r="G450" s="1861"/>
      <c r="H450" s="1861"/>
      <c r="I450" s="1861"/>
      <c r="J450" s="1861"/>
      <c r="K450" s="1862"/>
      <c r="L450" s="901"/>
      <c r="M450" s="901"/>
      <c r="N450" s="901"/>
      <c r="O450" s="901"/>
      <c r="P450" s="901"/>
      <c r="Q450" s="901"/>
      <c r="R450" s="901"/>
      <c r="S450" s="901"/>
      <c r="T450" s="901"/>
      <c r="U450" s="901"/>
      <c r="V450" s="901"/>
      <c r="W450" s="901"/>
      <c r="X450" s="901"/>
      <c r="Y450" s="901"/>
      <c r="Z450" s="901"/>
      <c r="AA450" s="901"/>
      <c r="AB450" s="901"/>
      <c r="AC450" s="901"/>
      <c r="AD450" s="901"/>
      <c r="AE450" s="901"/>
      <c r="AF450" s="901"/>
      <c r="AG450" s="901"/>
      <c r="AH450" s="901"/>
    </row>
    <row r="451" spans="2:34" ht="15" thickBot="1" x14ac:dyDescent="0.25">
      <c r="B451" s="45"/>
      <c r="C451" s="46"/>
      <c r="D451" s="46"/>
      <c r="E451" s="45"/>
      <c r="F451" s="45"/>
      <c r="G451" s="45"/>
      <c r="H451" s="326"/>
      <c r="I451" s="326"/>
      <c r="J451" s="326"/>
      <c r="K451" s="901"/>
      <c r="L451" s="901"/>
      <c r="M451" s="901"/>
      <c r="N451" s="901"/>
      <c r="O451" s="901"/>
      <c r="P451" s="901"/>
      <c r="Q451" s="901"/>
      <c r="R451" s="901"/>
      <c r="S451" s="901"/>
      <c r="T451" s="901"/>
      <c r="U451" s="901"/>
      <c r="V451" s="901"/>
      <c r="W451" s="901"/>
      <c r="X451" s="901"/>
      <c r="Y451" s="901"/>
      <c r="Z451" s="901"/>
      <c r="AA451" s="901"/>
      <c r="AB451" s="901"/>
      <c r="AC451" s="901"/>
      <c r="AD451" s="901"/>
      <c r="AE451" s="901"/>
      <c r="AF451" s="901"/>
      <c r="AG451" s="901"/>
      <c r="AH451" s="901"/>
    </row>
    <row r="452" spans="2:34" x14ac:dyDescent="0.2">
      <c r="B452" s="222" t="s">
        <v>28</v>
      </c>
      <c r="C452" s="1877" t="s">
        <v>29</v>
      </c>
      <c r="D452" s="1863"/>
      <c r="E452" s="1863"/>
      <c r="F452" s="1863"/>
      <c r="G452" s="1863"/>
      <c r="H452" s="1863"/>
      <c r="I452" s="1863"/>
      <c r="J452" s="1863"/>
      <c r="K452" s="1864"/>
      <c r="L452" s="901"/>
      <c r="M452" s="901"/>
      <c r="N452" s="901"/>
      <c r="O452" s="901"/>
      <c r="P452" s="901"/>
      <c r="Q452" s="901"/>
      <c r="R452" s="901"/>
      <c r="S452" s="901"/>
      <c r="T452" s="901"/>
      <c r="U452" s="901"/>
      <c r="V452" s="901"/>
      <c r="W452" s="901"/>
      <c r="X452" s="901"/>
      <c r="Y452" s="901"/>
      <c r="Z452" s="901"/>
      <c r="AA452" s="901"/>
      <c r="AB452" s="901"/>
      <c r="AC452" s="901"/>
      <c r="AD452" s="901"/>
      <c r="AE452" s="901"/>
      <c r="AF452" s="901"/>
      <c r="AG452" s="901"/>
      <c r="AH452" s="901"/>
    </row>
    <row r="453" spans="2:34" ht="13.9" customHeight="1" x14ac:dyDescent="0.2">
      <c r="B453" s="1581">
        <v>1</v>
      </c>
      <c r="C453" s="1854" t="s">
        <v>1622</v>
      </c>
      <c r="D453" s="1855"/>
      <c r="E453" s="1855"/>
      <c r="F453" s="1855"/>
      <c r="G453" s="1855"/>
      <c r="H453" s="1855"/>
      <c r="I453" s="1855"/>
      <c r="J453" s="1855"/>
      <c r="K453" s="1856"/>
      <c r="L453" s="901"/>
      <c r="M453" s="901"/>
      <c r="N453" s="901"/>
      <c r="O453" s="901"/>
      <c r="P453" s="901"/>
      <c r="Q453" s="901"/>
      <c r="R453" s="901"/>
      <c r="S453" s="901"/>
      <c r="T453" s="901"/>
      <c r="U453" s="901"/>
      <c r="V453" s="901"/>
      <c r="W453" s="901"/>
      <c r="X453" s="901"/>
      <c r="Y453" s="901"/>
      <c r="Z453" s="901"/>
      <c r="AA453" s="901"/>
      <c r="AB453" s="901"/>
      <c r="AC453" s="901"/>
      <c r="AD453" s="901"/>
      <c r="AE453" s="901"/>
      <c r="AF453" s="901"/>
      <c r="AG453" s="901"/>
      <c r="AH453" s="901"/>
    </row>
    <row r="454" spans="2:34" ht="13.9" customHeight="1" x14ac:dyDescent="0.2">
      <c r="B454" s="1581">
        <v>2</v>
      </c>
      <c r="C454" s="1854" t="s">
        <v>1623</v>
      </c>
      <c r="D454" s="1855"/>
      <c r="E454" s="1855"/>
      <c r="F454" s="1855"/>
      <c r="G454" s="1855"/>
      <c r="H454" s="1855"/>
      <c r="I454" s="1855"/>
      <c r="J454" s="1855"/>
      <c r="K454" s="1856"/>
      <c r="L454" s="901"/>
      <c r="M454" s="901"/>
      <c r="N454" s="901"/>
      <c r="O454" s="901"/>
      <c r="P454" s="901"/>
      <c r="Q454" s="901"/>
      <c r="R454" s="901"/>
      <c r="S454" s="901"/>
      <c r="T454" s="901"/>
      <c r="U454" s="901"/>
      <c r="V454" s="901"/>
      <c r="W454" s="901"/>
      <c r="X454" s="901"/>
      <c r="Y454" s="901"/>
      <c r="Z454" s="901"/>
      <c r="AA454" s="901"/>
      <c r="AB454" s="901"/>
      <c r="AC454" s="901"/>
      <c r="AD454" s="901"/>
      <c r="AE454" s="901"/>
      <c r="AF454" s="901"/>
      <c r="AG454" s="901"/>
      <c r="AH454" s="901"/>
    </row>
    <row r="455" spans="2:34" ht="13.9" customHeight="1" x14ac:dyDescent="0.2">
      <c r="B455" s="1581">
        <v>3</v>
      </c>
      <c r="C455" s="1854" t="s">
        <v>1624</v>
      </c>
      <c r="D455" s="1855"/>
      <c r="E455" s="1855"/>
      <c r="F455" s="1855"/>
      <c r="G455" s="1855"/>
      <c r="H455" s="1855"/>
      <c r="I455" s="1855"/>
      <c r="J455" s="1855"/>
      <c r="K455" s="1856"/>
      <c r="L455" s="901"/>
      <c r="M455" s="901"/>
      <c r="N455" s="901"/>
      <c r="O455" s="901"/>
      <c r="P455" s="901"/>
      <c r="Q455" s="901"/>
      <c r="R455" s="901"/>
      <c r="S455" s="901"/>
      <c r="T455" s="901"/>
      <c r="U455" s="901"/>
      <c r="V455" s="901"/>
      <c r="W455" s="901"/>
      <c r="X455" s="901"/>
      <c r="Y455" s="901"/>
      <c r="Z455" s="901"/>
      <c r="AA455" s="901"/>
      <c r="AB455" s="901"/>
      <c r="AC455" s="901"/>
      <c r="AD455" s="901"/>
      <c r="AE455" s="901"/>
      <c r="AF455" s="901"/>
      <c r="AG455" s="901"/>
      <c r="AH455" s="901"/>
    </row>
    <row r="456" spans="2:34" x14ac:dyDescent="0.2">
      <c r="B456" s="1581">
        <v>4</v>
      </c>
      <c r="C456" s="1854" t="s">
        <v>1625</v>
      </c>
      <c r="D456" s="1855"/>
      <c r="E456" s="1855"/>
      <c r="F456" s="1855"/>
      <c r="G456" s="1855"/>
      <c r="H456" s="1855"/>
      <c r="I456" s="1855"/>
      <c r="J456" s="1855"/>
      <c r="K456" s="1856"/>
      <c r="L456" s="901"/>
      <c r="M456" s="901"/>
      <c r="N456" s="901"/>
      <c r="O456" s="901"/>
      <c r="P456" s="901"/>
      <c r="Q456" s="901"/>
      <c r="R456" s="901"/>
      <c r="S456" s="901"/>
      <c r="T456" s="901"/>
      <c r="U456" s="901"/>
      <c r="V456" s="901"/>
      <c r="W456" s="901"/>
      <c r="X456" s="901"/>
      <c r="Y456" s="901"/>
      <c r="Z456" s="901"/>
      <c r="AA456" s="901"/>
      <c r="AB456" s="901"/>
      <c r="AC456" s="901"/>
      <c r="AD456" s="901"/>
      <c r="AE456" s="901"/>
      <c r="AF456" s="901"/>
      <c r="AG456" s="901"/>
      <c r="AH456" s="901"/>
    </row>
    <row r="457" spans="2:34" x14ac:dyDescent="0.2">
      <c r="B457" s="1729">
        <v>5</v>
      </c>
      <c r="C457" s="1854" t="s">
        <v>1626</v>
      </c>
      <c r="D457" s="1855"/>
      <c r="E457" s="1855"/>
      <c r="F457" s="1855"/>
      <c r="G457" s="1855"/>
      <c r="H457" s="1855"/>
      <c r="I457" s="1855"/>
      <c r="J457" s="1855"/>
      <c r="K457" s="1856"/>
      <c r="L457" s="901"/>
      <c r="M457" s="901"/>
      <c r="N457" s="901"/>
      <c r="O457" s="901"/>
      <c r="P457" s="901"/>
      <c r="Q457" s="901"/>
      <c r="R457" s="901"/>
      <c r="S457" s="901"/>
      <c r="T457" s="901"/>
      <c r="U457" s="901"/>
      <c r="V457" s="901"/>
      <c r="W457" s="901"/>
      <c r="X457" s="901"/>
      <c r="Y457" s="901"/>
      <c r="Z457" s="901"/>
      <c r="AA457" s="901"/>
      <c r="AB457" s="901"/>
      <c r="AC457" s="901"/>
      <c r="AD457" s="901"/>
      <c r="AE457" s="901"/>
      <c r="AF457" s="901"/>
      <c r="AG457" s="901"/>
      <c r="AH457" s="901"/>
    </row>
    <row r="458" spans="2:34" x14ac:dyDescent="0.2">
      <c r="B458" s="1581">
        <v>6</v>
      </c>
      <c r="C458" s="1854" t="s">
        <v>1627</v>
      </c>
      <c r="D458" s="1855"/>
      <c r="E458" s="1855"/>
      <c r="F458" s="1855"/>
      <c r="G458" s="1855"/>
      <c r="H458" s="1855"/>
      <c r="I458" s="1855"/>
      <c r="J458" s="1855"/>
      <c r="K458" s="1856"/>
      <c r="L458" s="901"/>
      <c r="M458" s="901"/>
      <c r="N458" s="901"/>
      <c r="O458" s="901"/>
      <c r="P458" s="901"/>
      <c r="Q458" s="901"/>
      <c r="R458" s="901"/>
      <c r="S458" s="901"/>
      <c r="T458" s="901"/>
      <c r="U458" s="901"/>
      <c r="V458" s="901"/>
      <c r="W458" s="901"/>
      <c r="X458" s="901"/>
      <c r="Y458" s="901"/>
      <c r="Z458" s="901"/>
      <c r="AA458" s="901"/>
      <c r="AB458" s="901"/>
      <c r="AC458" s="901"/>
      <c r="AD458" s="901"/>
      <c r="AE458" s="901"/>
      <c r="AF458" s="901"/>
      <c r="AG458" s="901"/>
      <c r="AH458" s="901"/>
    </row>
    <row r="459" spans="2:34" x14ac:dyDescent="0.2">
      <c r="B459" s="1729">
        <v>7</v>
      </c>
      <c r="C459" s="1854" t="s">
        <v>1628</v>
      </c>
      <c r="D459" s="1855"/>
      <c r="E459" s="1855"/>
      <c r="F459" s="1855"/>
      <c r="G459" s="1855"/>
      <c r="H459" s="1855"/>
      <c r="I459" s="1855"/>
      <c r="J459" s="1855"/>
      <c r="K459" s="1856"/>
      <c r="L459" s="901"/>
      <c r="M459" s="901"/>
      <c r="N459" s="901"/>
      <c r="O459" s="901"/>
      <c r="P459" s="901"/>
      <c r="Q459" s="901"/>
      <c r="R459" s="901"/>
      <c r="S459" s="901"/>
      <c r="T459" s="901"/>
      <c r="U459" s="901"/>
      <c r="V459" s="901"/>
      <c r="W459" s="901"/>
      <c r="X459" s="901"/>
      <c r="Y459" s="901"/>
      <c r="Z459" s="901"/>
      <c r="AA459" s="901"/>
      <c r="AB459" s="901"/>
      <c r="AC459" s="901"/>
      <c r="AD459" s="901"/>
      <c r="AE459" s="901"/>
      <c r="AF459" s="901"/>
      <c r="AG459" s="901"/>
      <c r="AH459" s="901"/>
    </row>
    <row r="460" spans="2:34" x14ac:dyDescent="0.2">
      <c r="B460" s="1581">
        <v>8</v>
      </c>
      <c r="C460" s="1854" t="s">
        <v>1629</v>
      </c>
      <c r="D460" s="1855"/>
      <c r="E460" s="1855"/>
      <c r="F460" s="1855"/>
      <c r="G460" s="1855"/>
      <c r="H460" s="1855"/>
      <c r="I460" s="1855"/>
      <c r="J460" s="1855"/>
      <c r="K460" s="1856"/>
      <c r="L460" s="901"/>
      <c r="M460" s="901"/>
      <c r="N460" s="901"/>
      <c r="O460" s="901"/>
      <c r="P460" s="901"/>
      <c r="Q460" s="901"/>
      <c r="R460" s="901"/>
      <c r="S460" s="901"/>
      <c r="T460" s="901"/>
      <c r="U460" s="901"/>
      <c r="V460" s="901"/>
      <c r="W460" s="901"/>
      <c r="X460" s="901"/>
      <c r="Y460" s="901"/>
      <c r="Z460" s="901"/>
      <c r="AA460" s="901"/>
      <c r="AB460" s="901"/>
      <c r="AC460" s="901"/>
      <c r="AD460" s="901"/>
      <c r="AE460" s="901"/>
      <c r="AF460" s="901"/>
      <c r="AG460" s="901"/>
      <c r="AH460" s="901"/>
    </row>
    <row r="461" spans="2:34" x14ac:dyDescent="0.2">
      <c r="B461" s="1729">
        <v>9</v>
      </c>
      <c r="C461" s="1854" t="s">
        <v>1630</v>
      </c>
      <c r="D461" s="1855"/>
      <c r="E461" s="1855"/>
      <c r="F461" s="1855"/>
      <c r="G461" s="1855"/>
      <c r="H461" s="1855"/>
      <c r="I461" s="1855"/>
      <c r="J461" s="1855"/>
      <c r="K461" s="1856"/>
      <c r="L461" s="901"/>
      <c r="M461" s="901"/>
      <c r="N461" s="901"/>
      <c r="O461" s="901"/>
      <c r="P461" s="901"/>
      <c r="Q461" s="901"/>
      <c r="R461" s="901"/>
      <c r="S461" s="901"/>
      <c r="T461" s="901"/>
      <c r="U461" s="901"/>
      <c r="V461" s="901"/>
      <c r="W461" s="901"/>
      <c r="X461" s="901"/>
      <c r="Y461" s="901"/>
      <c r="Z461" s="901"/>
      <c r="AA461" s="901"/>
      <c r="AB461" s="901"/>
      <c r="AC461" s="901"/>
      <c r="AD461" s="901"/>
      <c r="AE461" s="901"/>
      <c r="AF461" s="901"/>
      <c r="AG461" s="901"/>
      <c r="AH461" s="901"/>
    </row>
    <row r="462" spans="2:34" x14ac:dyDescent="0.2">
      <c r="B462" s="1581">
        <v>10</v>
      </c>
      <c r="C462" s="1854" t="s">
        <v>1631</v>
      </c>
      <c r="D462" s="1855"/>
      <c r="E462" s="1855"/>
      <c r="F462" s="1855"/>
      <c r="G462" s="1855"/>
      <c r="H462" s="1855"/>
      <c r="I462" s="1855"/>
      <c r="J462" s="1855"/>
      <c r="K462" s="1856"/>
      <c r="L462" s="901"/>
      <c r="M462" s="901"/>
      <c r="N462" s="901"/>
      <c r="O462" s="901"/>
      <c r="P462" s="901"/>
      <c r="Q462" s="901"/>
      <c r="R462" s="901"/>
      <c r="S462" s="901"/>
      <c r="T462" s="901"/>
      <c r="U462" s="901"/>
      <c r="V462" s="901"/>
      <c r="W462" s="901"/>
      <c r="X462" s="901"/>
      <c r="Y462" s="901"/>
      <c r="Z462" s="901"/>
      <c r="AA462" s="901"/>
      <c r="AB462" s="901"/>
      <c r="AC462" s="901"/>
      <c r="AD462" s="901"/>
      <c r="AE462" s="901"/>
      <c r="AF462" s="901"/>
      <c r="AG462" s="901"/>
      <c r="AH462" s="901"/>
    </row>
    <row r="463" spans="2:34" x14ac:dyDescent="0.2">
      <c r="B463" s="1729">
        <v>11</v>
      </c>
      <c r="C463" s="1854" t="s">
        <v>1632</v>
      </c>
      <c r="D463" s="1855"/>
      <c r="E463" s="1855"/>
      <c r="F463" s="1855"/>
      <c r="G463" s="1855"/>
      <c r="H463" s="1855"/>
      <c r="I463" s="1855"/>
      <c r="J463" s="1855"/>
      <c r="K463" s="1856"/>
      <c r="L463" s="901"/>
      <c r="M463" s="901"/>
      <c r="N463" s="901"/>
      <c r="O463" s="901"/>
      <c r="P463" s="901"/>
      <c r="Q463" s="901"/>
      <c r="R463" s="901"/>
      <c r="S463" s="901"/>
      <c r="T463" s="901"/>
      <c r="U463" s="901"/>
      <c r="V463" s="901"/>
      <c r="W463" s="901"/>
      <c r="X463" s="901"/>
      <c r="Y463" s="901"/>
      <c r="Z463" s="901"/>
      <c r="AA463" s="901"/>
      <c r="AB463" s="901"/>
      <c r="AC463" s="901"/>
      <c r="AD463" s="901"/>
      <c r="AE463" s="901"/>
      <c r="AF463" s="901"/>
      <c r="AG463" s="901"/>
      <c r="AH463" s="901"/>
    </row>
    <row r="464" spans="2:34" x14ac:dyDescent="0.2">
      <c r="B464" s="1581">
        <v>12</v>
      </c>
      <c r="C464" s="1854" t="s">
        <v>1633</v>
      </c>
      <c r="D464" s="1855"/>
      <c r="E464" s="1855"/>
      <c r="F464" s="1855"/>
      <c r="G464" s="1855"/>
      <c r="H464" s="1855"/>
      <c r="I464" s="1855"/>
      <c r="J464" s="1855"/>
      <c r="K464" s="1856"/>
      <c r="L464" s="901"/>
      <c r="M464" s="901"/>
      <c r="N464" s="901"/>
      <c r="O464" s="901"/>
      <c r="P464" s="901"/>
      <c r="Q464" s="901"/>
      <c r="R464" s="901"/>
      <c r="S464" s="901"/>
      <c r="T464" s="901"/>
      <c r="U464" s="901"/>
      <c r="V464" s="901"/>
      <c r="W464" s="901"/>
      <c r="X464" s="901"/>
      <c r="Y464" s="901"/>
      <c r="Z464" s="901"/>
      <c r="AA464" s="901"/>
      <c r="AB464" s="901"/>
      <c r="AC464" s="901"/>
      <c r="AD464" s="901"/>
      <c r="AE464" s="901"/>
      <c r="AF464" s="901"/>
      <c r="AG464" s="901"/>
      <c r="AH464" s="901"/>
    </row>
    <row r="465" spans="2:34" x14ac:dyDescent="0.2">
      <c r="B465" s="1729">
        <v>13</v>
      </c>
      <c r="C465" s="1854" t="s">
        <v>1634</v>
      </c>
      <c r="D465" s="1855"/>
      <c r="E465" s="1855"/>
      <c r="F465" s="1855"/>
      <c r="G465" s="1855"/>
      <c r="H465" s="1855"/>
      <c r="I465" s="1855"/>
      <c r="J465" s="1855"/>
      <c r="K465" s="1856"/>
      <c r="L465" s="901"/>
      <c r="M465" s="901"/>
      <c r="N465" s="901"/>
      <c r="O465" s="901"/>
      <c r="P465" s="901"/>
      <c r="Q465" s="901"/>
      <c r="R465" s="901"/>
      <c r="S465" s="901"/>
      <c r="T465" s="901"/>
      <c r="U465" s="901"/>
      <c r="V465" s="901"/>
      <c r="W465" s="901"/>
      <c r="X465" s="901"/>
      <c r="Y465" s="901"/>
      <c r="Z465" s="901"/>
      <c r="AA465" s="901"/>
      <c r="AB465" s="901"/>
      <c r="AC465" s="901"/>
      <c r="AD465" s="901"/>
      <c r="AE465" s="901"/>
      <c r="AF465" s="901"/>
      <c r="AG465" s="901"/>
      <c r="AH465" s="901"/>
    </row>
    <row r="466" spans="2:34" x14ac:dyDescent="0.2">
      <c r="B466" s="1581">
        <v>14</v>
      </c>
      <c r="C466" s="1854" t="s">
        <v>1635</v>
      </c>
      <c r="D466" s="1855"/>
      <c r="E466" s="1855"/>
      <c r="F466" s="1855"/>
      <c r="G466" s="1855"/>
      <c r="H466" s="1855"/>
      <c r="I466" s="1855"/>
      <c r="J466" s="1855"/>
      <c r="K466" s="1856"/>
      <c r="L466" s="901"/>
      <c r="M466" s="901"/>
      <c r="N466" s="901"/>
      <c r="O466" s="901"/>
      <c r="P466" s="901"/>
      <c r="Q466" s="901"/>
      <c r="R466" s="901"/>
      <c r="S466" s="901"/>
      <c r="T466" s="901"/>
      <c r="U466" s="901"/>
      <c r="V466" s="901"/>
      <c r="W466" s="901"/>
      <c r="X466" s="901"/>
      <c r="Y466" s="901"/>
      <c r="Z466" s="901"/>
      <c r="AA466" s="901"/>
      <c r="AB466" s="901"/>
      <c r="AC466" s="901"/>
      <c r="AD466" s="901"/>
      <c r="AE466" s="901"/>
      <c r="AF466" s="901"/>
      <c r="AG466" s="901"/>
      <c r="AH466" s="901"/>
    </row>
    <row r="467" spans="2:34" x14ac:dyDescent="0.2">
      <c r="B467" s="1729">
        <v>15</v>
      </c>
      <c r="C467" s="1854" t="s">
        <v>1636</v>
      </c>
      <c r="D467" s="1855"/>
      <c r="E467" s="1855"/>
      <c r="F467" s="1855"/>
      <c r="G467" s="1855"/>
      <c r="H467" s="1855"/>
      <c r="I467" s="1855"/>
      <c r="J467" s="1855"/>
      <c r="K467" s="1856"/>
      <c r="L467" s="901"/>
      <c r="M467" s="901"/>
      <c r="N467" s="901"/>
      <c r="O467" s="901"/>
      <c r="P467" s="901"/>
      <c r="Q467" s="901"/>
      <c r="R467" s="901"/>
      <c r="S467" s="901"/>
      <c r="T467" s="901"/>
      <c r="U467" s="901"/>
      <c r="V467" s="901"/>
      <c r="W467" s="901"/>
      <c r="X467" s="901"/>
      <c r="Y467" s="901"/>
      <c r="Z467" s="901"/>
      <c r="AA467" s="901"/>
      <c r="AB467" s="901"/>
      <c r="AC467" s="901"/>
      <c r="AD467" s="901"/>
      <c r="AE467" s="901"/>
      <c r="AF467" s="901"/>
      <c r="AG467" s="901"/>
      <c r="AH467" s="901"/>
    </row>
    <row r="468" spans="2:34" x14ac:dyDescent="0.2">
      <c r="B468" s="1581">
        <v>16</v>
      </c>
      <c r="C468" s="1854" t="s">
        <v>1637</v>
      </c>
      <c r="D468" s="1855"/>
      <c r="E468" s="1855"/>
      <c r="F468" s="1855"/>
      <c r="G468" s="1855"/>
      <c r="H468" s="1855"/>
      <c r="I468" s="1855"/>
      <c r="J468" s="1855"/>
      <c r="K468" s="1856"/>
      <c r="L468" s="901"/>
      <c r="M468" s="901"/>
      <c r="N468" s="901"/>
      <c r="O468" s="901"/>
      <c r="P468" s="901"/>
      <c r="Q468" s="901"/>
      <c r="R468" s="901"/>
      <c r="S468" s="901"/>
      <c r="T468" s="901"/>
      <c r="U468" s="901"/>
      <c r="V468" s="901"/>
      <c r="W468" s="901"/>
      <c r="X468" s="901"/>
      <c r="Y468" s="901"/>
      <c r="Z468" s="901"/>
      <c r="AA468" s="901"/>
      <c r="AB468" s="901"/>
      <c r="AC468" s="901"/>
      <c r="AD468" s="901"/>
      <c r="AE468" s="901"/>
      <c r="AF468" s="901"/>
      <c r="AG468" s="901"/>
      <c r="AH468" s="901"/>
    </row>
    <row r="469" spans="2:34" x14ac:dyDescent="0.2">
      <c r="B469" s="1729">
        <v>17</v>
      </c>
      <c r="C469" s="1854" t="s">
        <v>1638</v>
      </c>
      <c r="D469" s="1855"/>
      <c r="E469" s="1855"/>
      <c r="F469" s="1855"/>
      <c r="G469" s="1855"/>
      <c r="H469" s="1855"/>
      <c r="I469" s="1855"/>
      <c r="J469" s="1855"/>
      <c r="K469" s="1856"/>
      <c r="L469" s="901"/>
      <c r="M469" s="901"/>
      <c r="N469" s="901"/>
      <c r="O469" s="901"/>
      <c r="P469" s="901"/>
      <c r="Q469" s="901"/>
      <c r="R469" s="901"/>
      <c r="S469" s="901"/>
      <c r="T469" s="901"/>
      <c r="U469" s="901"/>
      <c r="V469" s="901"/>
      <c r="W469" s="901"/>
      <c r="X469" s="901"/>
      <c r="Y469" s="901"/>
      <c r="Z469" s="901"/>
      <c r="AA469" s="901"/>
      <c r="AB469" s="901"/>
      <c r="AC469" s="901"/>
      <c r="AD469" s="901"/>
      <c r="AE469" s="901"/>
      <c r="AF469" s="901"/>
      <c r="AG469" s="901"/>
      <c r="AH469" s="901"/>
    </row>
    <row r="470" spans="2:34" x14ac:dyDescent="0.2">
      <c r="B470" s="1581">
        <v>18</v>
      </c>
      <c r="C470" s="1854" t="s">
        <v>1639</v>
      </c>
      <c r="D470" s="1855"/>
      <c r="E470" s="1855"/>
      <c r="F470" s="1855"/>
      <c r="G470" s="1855"/>
      <c r="H470" s="1855"/>
      <c r="I470" s="1855"/>
      <c r="J470" s="1855"/>
      <c r="K470" s="1856"/>
      <c r="L470" s="901"/>
      <c r="M470" s="901"/>
      <c r="N470" s="901"/>
      <c r="O470" s="901"/>
      <c r="P470" s="901"/>
      <c r="Q470" s="901"/>
      <c r="R470" s="901"/>
      <c r="S470" s="901"/>
      <c r="T470" s="901"/>
      <c r="U470" s="901"/>
      <c r="V470" s="901"/>
      <c r="W470" s="901"/>
      <c r="X470" s="901"/>
      <c r="Y470" s="901"/>
      <c r="Z470" s="901"/>
      <c r="AA470" s="901"/>
      <c r="AB470" s="901"/>
      <c r="AC470" s="901"/>
      <c r="AD470" s="901"/>
      <c r="AE470" s="901"/>
      <c r="AF470" s="901"/>
      <c r="AG470" s="901"/>
      <c r="AH470" s="901"/>
    </row>
    <row r="471" spans="2:34" x14ac:dyDescent="0.2">
      <c r="B471" s="1729">
        <v>19</v>
      </c>
      <c r="C471" s="1854" t="s">
        <v>1640</v>
      </c>
      <c r="D471" s="1855"/>
      <c r="E471" s="1855"/>
      <c r="F471" s="1855"/>
      <c r="G471" s="1855"/>
      <c r="H471" s="1855"/>
      <c r="I471" s="1855"/>
      <c r="J471" s="1855"/>
      <c r="K471" s="1856"/>
      <c r="L471" s="901"/>
      <c r="M471" s="901"/>
      <c r="N471" s="901"/>
      <c r="O471" s="901"/>
      <c r="P471" s="901"/>
      <c r="Q471" s="901"/>
      <c r="R471" s="901"/>
      <c r="S471" s="901"/>
      <c r="T471" s="901"/>
      <c r="U471" s="901"/>
      <c r="V471" s="901"/>
      <c r="W471" s="901"/>
      <c r="X471" s="901"/>
      <c r="Y471" s="901"/>
      <c r="Z471" s="901"/>
      <c r="AA471" s="901"/>
      <c r="AB471" s="901"/>
      <c r="AC471" s="901"/>
      <c r="AD471" s="901"/>
      <c r="AE471" s="901"/>
      <c r="AF471" s="901"/>
      <c r="AG471" s="901"/>
      <c r="AH471" s="901"/>
    </row>
    <row r="472" spans="2:34" x14ac:dyDescent="0.2">
      <c r="B472" s="1581">
        <v>20</v>
      </c>
      <c r="C472" s="1854" t="s">
        <v>1641</v>
      </c>
      <c r="D472" s="1855"/>
      <c r="E472" s="1855"/>
      <c r="F472" s="1855"/>
      <c r="G472" s="1855"/>
      <c r="H472" s="1855"/>
      <c r="I472" s="1855"/>
      <c r="J472" s="1855"/>
      <c r="K472" s="1856"/>
      <c r="L472" s="901"/>
      <c r="M472" s="901"/>
      <c r="N472" s="901"/>
      <c r="O472" s="901"/>
      <c r="P472" s="901"/>
      <c r="Q472" s="901"/>
      <c r="R472" s="901"/>
      <c r="S472" s="901"/>
      <c r="T472" s="901"/>
      <c r="U472" s="901"/>
      <c r="V472" s="901"/>
      <c r="W472" s="901"/>
      <c r="X472" s="901"/>
      <c r="Y472" s="901"/>
      <c r="Z472" s="901"/>
      <c r="AA472" s="901"/>
      <c r="AB472" s="901"/>
      <c r="AC472" s="901"/>
      <c r="AD472" s="901"/>
      <c r="AE472" s="901"/>
      <c r="AF472" s="901"/>
      <c r="AG472" s="901"/>
      <c r="AH472" s="901"/>
    </row>
    <row r="473" spans="2:34" x14ac:dyDescent="0.2">
      <c r="B473" s="1729">
        <v>21</v>
      </c>
      <c r="C473" s="1854" t="s">
        <v>1642</v>
      </c>
      <c r="D473" s="1855"/>
      <c r="E473" s="1855"/>
      <c r="F473" s="1855"/>
      <c r="G473" s="1855"/>
      <c r="H473" s="1855"/>
      <c r="I473" s="1855"/>
      <c r="J473" s="1855"/>
      <c r="K473" s="1856"/>
      <c r="L473" s="901"/>
      <c r="M473" s="901"/>
      <c r="N473" s="901"/>
      <c r="O473" s="901"/>
      <c r="P473" s="901"/>
      <c r="Q473" s="901"/>
      <c r="R473" s="901"/>
      <c r="S473" s="901"/>
      <c r="T473" s="901"/>
      <c r="U473" s="901"/>
      <c r="V473" s="901"/>
      <c r="W473" s="901"/>
      <c r="X473" s="901"/>
      <c r="Y473" s="901"/>
      <c r="Z473" s="901"/>
      <c r="AA473" s="901"/>
      <c r="AB473" s="901"/>
      <c r="AC473" s="901"/>
      <c r="AD473" s="901"/>
      <c r="AE473" s="901"/>
      <c r="AF473" s="901"/>
      <c r="AG473" s="901"/>
      <c r="AH473" s="901"/>
    </row>
    <row r="474" spans="2:34" x14ac:dyDescent="0.2">
      <c r="B474" s="1581">
        <v>22</v>
      </c>
      <c r="C474" s="1854" t="s">
        <v>1643</v>
      </c>
      <c r="D474" s="1855"/>
      <c r="E474" s="1855"/>
      <c r="F474" s="1855"/>
      <c r="G474" s="1855"/>
      <c r="H474" s="1855"/>
      <c r="I474" s="1855"/>
      <c r="J474" s="1855"/>
      <c r="K474" s="1856"/>
      <c r="L474" s="901"/>
      <c r="M474" s="901"/>
      <c r="N474" s="901"/>
      <c r="O474" s="901"/>
      <c r="P474" s="901"/>
      <c r="Q474" s="901"/>
      <c r="R474" s="901"/>
      <c r="S474" s="901"/>
      <c r="T474" s="901"/>
      <c r="U474" s="901"/>
      <c r="V474" s="901"/>
      <c r="W474" s="901"/>
      <c r="X474" s="901"/>
      <c r="Y474" s="901"/>
      <c r="Z474" s="901"/>
      <c r="AA474" s="901"/>
      <c r="AB474" s="901"/>
      <c r="AC474" s="901"/>
      <c r="AD474" s="901"/>
      <c r="AE474" s="901"/>
      <c r="AF474" s="901"/>
      <c r="AG474" s="901"/>
      <c r="AH474" s="901"/>
    </row>
    <row r="475" spans="2:34" x14ac:dyDescent="0.2">
      <c r="B475" s="1729">
        <v>23</v>
      </c>
      <c r="C475" s="1854" t="s">
        <v>1644</v>
      </c>
      <c r="D475" s="1855"/>
      <c r="E475" s="1855"/>
      <c r="F475" s="1855"/>
      <c r="G475" s="1855"/>
      <c r="H475" s="1855"/>
      <c r="I475" s="1855"/>
      <c r="J475" s="1855"/>
      <c r="K475" s="1856"/>
      <c r="L475" s="901"/>
      <c r="M475" s="901"/>
      <c r="N475" s="901"/>
      <c r="O475" s="901"/>
      <c r="P475" s="901"/>
      <c r="Q475" s="901"/>
      <c r="R475" s="901"/>
      <c r="S475" s="901"/>
      <c r="T475" s="901"/>
      <c r="U475" s="901"/>
      <c r="V475" s="901"/>
      <c r="W475" s="901"/>
      <c r="X475" s="901"/>
      <c r="Y475" s="901"/>
      <c r="Z475" s="901"/>
      <c r="AA475" s="901"/>
      <c r="AB475" s="901"/>
      <c r="AC475" s="901"/>
      <c r="AD475" s="901"/>
      <c r="AE475" s="901"/>
      <c r="AF475" s="901"/>
      <c r="AG475" s="901"/>
      <c r="AH475" s="901"/>
    </row>
    <row r="476" spans="2:34" x14ac:dyDescent="0.2">
      <c r="B476" s="1581">
        <v>24</v>
      </c>
      <c r="C476" s="1854" t="s">
        <v>1645</v>
      </c>
      <c r="D476" s="1855"/>
      <c r="E476" s="1855"/>
      <c r="F476" s="1855"/>
      <c r="G476" s="1855"/>
      <c r="H476" s="1855"/>
      <c r="I476" s="1855"/>
      <c r="J476" s="1855"/>
      <c r="K476" s="1856"/>
      <c r="L476" s="901"/>
      <c r="M476" s="901"/>
      <c r="N476" s="901"/>
      <c r="O476" s="901"/>
      <c r="P476" s="901"/>
      <c r="Q476" s="901"/>
      <c r="R476" s="901"/>
      <c r="S476" s="901"/>
      <c r="T476" s="901"/>
      <c r="U476" s="901"/>
      <c r="V476" s="901"/>
      <c r="W476" s="901"/>
      <c r="X476" s="901"/>
      <c r="Y476" s="901"/>
      <c r="Z476" s="901"/>
      <c r="AA476" s="901"/>
      <c r="AB476" s="901"/>
      <c r="AC476" s="901"/>
      <c r="AD476" s="901"/>
      <c r="AE476" s="901"/>
      <c r="AF476" s="901"/>
      <c r="AG476" s="901"/>
      <c r="AH476" s="901"/>
    </row>
    <row r="477" spans="2:34" x14ac:dyDescent="0.2">
      <c r="B477" s="1729">
        <v>25</v>
      </c>
      <c r="C477" s="1854" t="s">
        <v>1646</v>
      </c>
      <c r="D477" s="1855"/>
      <c r="E477" s="1855"/>
      <c r="F477" s="1855"/>
      <c r="G477" s="1855"/>
      <c r="H477" s="1855"/>
      <c r="I477" s="1855"/>
      <c r="J477" s="1855"/>
      <c r="K477" s="1856"/>
      <c r="L477" s="901"/>
      <c r="M477" s="901"/>
      <c r="N477" s="901"/>
      <c r="O477" s="901"/>
      <c r="P477" s="901"/>
      <c r="Q477" s="901"/>
      <c r="R477" s="901"/>
      <c r="S477" s="901"/>
      <c r="T477" s="901"/>
      <c r="U477" s="901"/>
      <c r="V477" s="901"/>
      <c r="W477" s="901"/>
      <c r="X477" s="901"/>
      <c r="Y477" s="901"/>
      <c r="Z477" s="901"/>
      <c r="AA477" s="901"/>
      <c r="AB477" s="901"/>
      <c r="AC477" s="901"/>
      <c r="AD477" s="901"/>
      <c r="AE477" s="901"/>
      <c r="AF477" s="901"/>
      <c r="AG477" s="901"/>
      <c r="AH477" s="901"/>
    </row>
    <row r="478" spans="2:34" x14ac:dyDescent="0.2">
      <c r="B478" s="1581">
        <v>26</v>
      </c>
      <c r="C478" s="1854" t="s">
        <v>1647</v>
      </c>
      <c r="D478" s="1855"/>
      <c r="E478" s="1855"/>
      <c r="F478" s="1855"/>
      <c r="G478" s="1855"/>
      <c r="H478" s="1855"/>
      <c r="I478" s="1855"/>
      <c r="J478" s="1855"/>
      <c r="K478" s="1856"/>
      <c r="L478" s="901"/>
      <c r="M478" s="901"/>
      <c r="N478" s="901"/>
      <c r="O478" s="901"/>
      <c r="P478" s="901"/>
      <c r="Q478" s="901"/>
      <c r="R478" s="901"/>
      <c r="S478" s="901"/>
      <c r="T478" s="901"/>
      <c r="U478" s="901"/>
      <c r="V478" s="901"/>
      <c r="W478" s="901"/>
      <c r="X478" s="901"/>
      <c r="Y478" s="901"/>
      <c r="Z478" s="901"/>
      <c r="AA478" s="901"/>
      <c r="AB478" s="901"/>
      <c r="AC478" s="901"/>
      <c r="AD478" s="901"/>
      <c r="AE478" s="901"/>
      <c r="AF478" s="901"/>
      <c r="AG478" s="901"/>
      <c r="AH478" s="901"/>
    </row>
    <row r="479" spans="2:34" ht="15" thickBot="1" x14ac:dyDescent="0.25">
      <c r="B479" s="1400">
        <v>27</v>
      </c>
      <c r="C479" s="1857" t="s">
        <v>1648</v>
      </c>
      <c r="D479" s="1858"/>
      <c r="E479" s="1858"/>
      <c r="F479" s="1858"/>
      <c r="G479" s="1858"/>
      <c r="H479" s="1858"/>
      <c r="I479" s="1858"/>
      <c r="J479" s="1858"/>
      <c r="K479" s="1859"/>
      <c r="L479" s="901"/>
      <c r="M479" s="901"/>
      <c r="N479" s="901"/>
      <c r="O479" s="901"/>
      <c r="P479" s="901"/>
      <c r="Q479" s="901"/>
      <c r="R479" s="901"/>
      <c r="S479" s="901"/>
      <c r="T479" s="901"/>
      <c r="U479" s="901"/>
      <c r="V479" s="901"/>
      <c r="W479" s="901"/>
      <c r="X479" s="901"/>
      <c r="Y479" s="901"/>
      <c r="Z479" s="901"/>
      <c r="AA479" s="901"/>
      <c r="AB479" s="901"/>
      <c r="AC479" s="901"/>
      <c r="AD479" s="901"/>
      <c r="AE479" s="901"/>
      <c r="AF479" s="901"/>
      <c r="AG479" s="901"/>
      <c r="AH479" s="901"/>
    </row>
  </sheetData>
  <mergeCells count="97">
    <mergeCell ref="C479:K479"/>
    <mergeCell ref="C473:K473"/>
    <mergeCell ref="C474:K474"/>
    <mergeCell ref="C475:K475"/>
    <mergeCell ref="C476:K476"/>
    <mergeCell ref="C477:K477"/>
    <mergeCell ref="C478:K478"/>
    <mergeCell ref="C472:K472"/>
    <mergeCell ref="C461:K461"/>
    <mergeCell ref="C462:K462"/>
    <mergeCell ref="C463:K463"/>
    <mergeCell ref="C464:K464"/>
    <mergeCell ref="C465:K465"/>
    <mergeCell ref="C466:K466"/>
    <mergeCell ref="C467:K467"/>
    <mergeCell ref="C468:K468"/>
    <mergeCell ref="C469:K469"/>
    <mergeCell ref="C470:K470"/>
    <mergeCell ref="C471:K471"/>
    <mergeCell ref="C460:K460"/>
    <mergeCell ref="D436:F436"/>
    <mergeCell ref="B448:K448"/>
    <mergeCell ref="B450:K450"/>
    <mergeCell ref="C452:K452"/>
    <mergeCell ref="C453:K453"/>
    <mergeCell ref="C454:K454"/>
    <mergeCell ref="C455:K455"/>
    <mergeCell ref="C456:K456"/>
    <mergeCell ref="C457:K457"/>
    <mergeCell ref="C458:K458"/>
    <mergeCell ref="C459:K459"/>
    <mergeCell ref="D431:F431"/>
    <mergeCell ref="D349:F349"/>
    <mergeCell ref="D369:F369"/>
    <mergeCell ref="D374:F374"/>
    <mergeCell ref="D379:F379"/>
    <mergeCell ref="D384:F384"/>
    <mergeCell ref="D395:F395"/>
    <mergeCell ref="D400:F400"/>
    <mergeCell ref="D405:F405"/>
    <mergeCell ref="D410:F410"/>
    <mergeCell ref="D421:F421"/>
    <mergeCell ref="D426:F426"/>
    <mergeCell ref="D344:F344"/>
    <mergeCell ref="D262:F262"/>
    <mergeCell ref="D282:F282"/>
    <mergeCell ref="D287:F287"/>
    <mergeCell ref="D292:F292"/>
    <mergeCell ref="D297:F297"/>
    <mergeCell ref="D308:F308"/>
    <mergeCell ref="D313:F313"/>
    <mergeCell ref="D318:F318"/>
    <mergeCell ref="D323:F323"/>
    <mergeCell ref="D334:F334"/>
    <mergeCell ref="D339:F339"/>
    <mergeCell ref="D257:F257"/>
    <mergeCell ref="D175:F175"/>
    <mergeCell ref="D195:F195"/>
    <mergeCell ref="D200:F200"/>
    <mergeCell ref="D205:F205"/>
    <mergeCell ref="D210:F210"/>
    <mergeCell ref="D221:F221"/>
    <mergeCell ref="D226:F226"/>
    <mergeCell ref="D231:F231"/>
    <mergeCell ref="D236:F236"/>
    <mergeCell ref="D247:F247"/>
    <mergeCell ref="D252:F252"/>
    <mergeCell ref="D170:F170"/>
    <mergeCell ref="D88:F88"/>
    <mergeCell ref="D108:F108"/>
    <mergeCell ref="D113:F113"/>
    <mergeCell ref="D118:F118"/>
    <mergeCell ref="D123:F123"/>
    <mergeCell ref="D134:F134"/>
    <mergeCell ref="D139:F139"/>
    <mergeCell ref="D144:F144"/>
    <mergeCell ref="D149:F149"/>
    <mergeCell ref="D160:F160"/>
    <mergeCell ref="D165:F165"/>
    <mergeCell ref="D83:F83"/>
    <mergeCell ref="AB5:AF5"/>
    <mergeCell ref="D21:F21"/>
    <mergeCell ref="D26:F26"/>
    <mergeCell ref="D31:F31"/>
    <mergeCell ref="D36:F36"/>
    <mergeCell ref="D47:F47"/>
    <mergeCell ref="W5:AA5"/>
    <mergeCell ref="D52:F52"/>
    <mergeCell ref="D57:F57"/>
    <mergeCell ref="D62:F62"/>
    <mergeCell ref="D73:F73"/>
    <mergeCell ref="D78:F78"/>
    <mergeCell ref="B3:C3"/>
    <mergeCell ref="B5:F5"/>
    <mergeCell ref="H5:L5"/>
    <mergeCell ref="M5:Q5"/>
    <mergeCell ref="R5:V5"/>
  </mergeCells>
  <pageMargins left="0.7" right="0.7" top="0.75" bottom="0.75" header="0.3" footer="0.3"/>
  <pageSetup paperSize="8" scale="48"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S53"/>
  <sheetViews>
    <sheetView zoomScale="80" zoomScaleNormal="80" workbookViewId="0"/>
  </sheetViews>
  <sheetFormatPr defaultColWidth="9.75" defaultRowHeight="14.25" x14ac:dyDescent="0.2"/>
  <cols>
    <col min="1" max="1" width="1.75" style="914" customWidth="1"/>
    <col min="2" max="2" width="5.25" style="914" customWidth="1"/>
    <col min="3" max="3" width="52.625" style="914" customWidth="1"/>
    <col min="4" max="4" width="11.75" style="914" customWidth="1"/>
    <col min="5" max="6" width="5.75" style="914" customWidth="1"/>
    <col min="7" max="7" width="31.625" style="914" customWidth="1"/>
    <col min="8" max="12" width="9.75" style="914"/>
    <col min="13" max="13" width="2.75" style="914" customWidth="1"/>
    <col min="14" max="15" width="15.75" style="914" customWidth="1"/>
    <col min="16" max="16384" width="9.75" style="914"/>
  </cols>
  <sheetData>
    <row r="1" spans="2:15" ht="20.25" x14ac:dyDescent="0.2">
      <c r="B1" s="390" t="s">
        <v>1649</v>
      </c>
      <c r="C1" s="390"/>
      <c r="D1" s="390"/>
      <c r="E1" s="390"/>
      <c r="F1" s="390"/>
      <c r="G1" s="390"/>
      <c r="H1" s="390"/>
      <c r="I1" s="390"/>
      <c r="J1" s="390"/>
      <c r="K1" s="390"/>
      <c r="L1" s="77" t="s">
        <v>0</v>
      </c>
      <c r="M1" s="391"/>
      <c r="N1" s="78" t="s">
        <v>1</v>
      </c>
      <c r="O1" s="757"/>
    </row>
    <row r="2" spans="2:15" ht="15" thickBot="1" x14ac:dyDescent="0.25">
      <c r="B2" s="901"/>
      <c r="C2" s="901"/>
      <c r="D2" s="901"/>
      <c r="E2" s="901"/>
      <c r="F2" s="901"/>
      <c r="G2" s="901"/>
      <c r="H2" s="901"/>
      <c r="I2" s="901"/>
      <c r="J2" s="901"/>
      <c r="K2" s="901"/>
      <c r="L2" s="901"/>
      <c r="M2" s="901"/>
      <c r="N2" s="901"/>
    </row>
    <row r="3" spans="2:15" ht="27.75" thickBot="1" x14ac:dyDescent="0.25">
      <c r="B3" s="1913" t="s">
        <v>2</v>
      </c>
      <c r="C3" s="1914"/>
      <c r="D3" s="392" t="s">
        <v>3</v>
      </c>
      <c r="E3" s="393" t="s">
        <v>4</v>
      </c>
      <c r="F3" s="394" t="s">
        <v>5</v>
      </c>
      <c r="G3" s="890" t="s">
        <v>525</v>
      </c>
      <c r="H3" s="393" t="s">
        <v>8</v>
      </c>
      <c r="I3" s="393" t="s">
        <v>9</v>
      </c>
      <c r="J3" s="393" t="s">
        <v>10</v>
      </c>
      <c r="K3" s="393" t="s">
        <v>11</v>
      </c>
      <c r="L3" s="394" t="s">
        <v>12</v>
      </c>
      <c r="M3" s="901"/>
      <c r="N3" s="1347" t="s">
        <v>839</v>
      </c>
      <c r="O3" s="427" t="s">
        <v>14</v>
      </c>
    </row>
    <row r="4" spans="2:15" ht="15" thickBot="1" x14ac:dyDescent="0.25">
      <c r="B4" s="901"/>
      <c r="C4" s="901"/>
      <c r="D4" s="901"/>
      <c r="E4" s="901"/>
      <c r="F4" s="901"/>
      <c r="G4" s="901"/>
      <c r="H4" s="901"/>
      <c r="I4" s="901"/>
      <c r="J4" s="901"/>
      <c r="K4" s="901"/>
      <c r="L4" s="901"/>
      <c r="M4" s="901"/>
      <c r="N4" s="901"/>
    </row>
    <row r="5" spans="2:15" ht="15" thickBot="1" x14ac:dyDescent="0.25">
      <c r="B5" s="1913" t="s">
        <v>327</v>
      </c>
      <c r="C5" s="1987"/>
      <c r="D5" s="1987"/>
      <c r="E5" s="1987"/>
      <c r="F5" s="1988"/>
      <c r="G5" s="901"/>
      <c r="H5" s="1989" t="s">
        <v>995</v>
      </c>
      <c r="I5" s="1990"/>
      <c r="J5" s="1990"/>
      <c r="K5" s="1990"/>
      <c r="L5" s="1991"/>
      <c r="M5" s="901"/>
      <c r="N5" s="901"/>
    </row>
    <row r="6" spans="2:15" ht="15" thickBot="1" x14ac:dyDescent="0.25">
      <c r="B6" s="901"/>
      <c r="C6" s="901"/>
      <c r="D6" s="901"/>
      <c r="E6" s="901"/>
      <c r="F6" s="901"/>
      <c r="G6" s="901"/>
      <c r="H6" s="901"/>
      <c r="I6" s="901"/>
      <c r="J6" s="901"/>
      <c r="K6" s="901"/>
      <c r="L6" s="901"/>
      <c r="M6" s="901"/>
      <c r="N6" s="901"/>
    </row>
    <row r="7" spans="2:15" ht="15" thickBot="1" x14ac:dyDescent="0.25">
      <c r="B7" s="1334" t="s">
        <v>15</v>
      </c>
      <c r="C7" s="1335" t="s">
        <v>1650</v>
      </c>
      <c r="D7" s="901"/>
      <c r="E7" s="901"/>
      <c r="F7" s="901"/>
      <c r="G7" s="901"/>
      <c r="H7" s="901"/>
      <c r="I7" s="901"/>
      <c r="J7" s="901"/>
      <c r="K7" s="901"/>
      <c r="L7" s="901"/>
      <c r="M7" s="901"/>
      <c r="N7" s="901"/>
    </row>
    <row r="8" spans="2:15" ht="15" thickBot="1" x14ac:dyDescent="0.25">
      <c r="B8" s="1439">
        <v>1</v>
      </c>
      <c r="C8" s="1545" t="s">
        <v>1276</v>
      </c>
      <c r="D8" s="1544"/>
      <c r="E8" s="1544" t="s">
        <v>259</v>
      </c>
      <c r="F8" s="1338" t="s">
        <v>501</v>
      </c>
      <c r="G8" s="1543"/>
      <c r="H8" s="901"/>
      <c r="I8" s="901"/>
      <c r="J8" s="901"/>
      <c r="K8" s="901"/>
      <c r="L8" s="901"/>
      <c r="M8" s="901"/>
      <c r="N8" s="901"/>
    </row>
    <row r="9" spans="2:15" ht="15" thickBot="1" x14ac:dyDescent="0.25">
      <c r="B9" s="897">
        <v>2</v>
      </c>
      <c r="C9" s="898" t="s">
        <v>1651</v>
      </c>
      <c r="D9" s="1447"/>
      <c r="E9" s="1447" t="s">
        <v>1605</v>
      </c>
      <c r="F9" s="900">
        <v>3</v>
      </c>
      <c r="G9" s="1542"/>
      <c r="H9" s="1546"/>
      <c r="I9" s="1547"/>
      <c r="J9" s="1547"/>
      <c r="K9" s="1547"/>
      <c r="L9" s="1548"/>
      <c r="M9" s="901"/>
      <c r="N9" s="1740"/>
      <c r="O9" s="1741"/>
    </row>
    <row r="10" spans="2:15" ht="15" thickBot="1" x14ac:dyDescent="0.25">
      <c r="B10" s="1109"/>
      <c r="C10" s="1430"/>
      <c r="D10" s="630"/>
      <c r="E10" s="630"/>
      <c r="F10" s="630"/>
      <c r="G10" s="625"/>
      <c r="H10" s="631"/>
      <c r="I10" s="631"/>
      <c r="J10" s="631"/>
      <c r="K10" s="631"/>
      <c r="L10" s="631"/>
      <c r="M10" s="625"/>
      <c r="N10" s="109"/>
    </row>
    <row r="11" spans="2:15" ht="15" thickBot="1" x14ac:dyDescent="0.25">
      <c r="B11" s="1439">
        <v>3</v>
      </c>
      <c r="C11" s="1545" t="s">
        <v>1276</v>
      </c>
      <c r="D11" s="1544"/>
      <c r="E11" s="1544" t="s">
        <v>259</v>
      </c>
      <c r="F11" s="1338" t="s">
        <v>501</v>
      </c>
      <c r="G11" s="1543"/>
      <c r="H11" s="901"/>
      <c r="I11" s="901"/>
      <c r="J11" s="901"/>
      <c r="K11" s="901"/>
      <c r="L11" s="901"/>
      <c r="M11" s="901"/>
      <c r="N11" s="901"/>
    </row>
    <row r="12" spans="2:15" ht="15" thickBot="1" x14ac:dyDescent="0.25">
      <c r="B12" s="1551">
        <v>4</v>
      </c>
      <c r="C12" s="898" t="s">
        <v>1651</v>
      </c>
      <c r="D12" s="1447"/>
      <c r="E12" s="1447" t="s">
        <v>1605</v>
      </c>
      <c r="F12" s="1447">
        <v>3</v>
      </c>
      <c r="G12" s="1542"/>
      <c r="H12" s="1546"/>
      <c r="I12" s="1547"/>
      <c r="J12" s="1547"/>
      <c r="K12" s="1547"/>
      <c r="L12" s="1548"/>
      <c r="M12" s="901"/>
      <c r="N12" s="1740"/>
      <c r="O12" s="1741"/>
    </row>
    <row r="13" spans="2:15" ht="15" thickBot="1" x14ac:dyDescent="0.25">
      <c r="B13" s="1109"/>
      <c r="C13" s="1430"/>
      <c r="D13" s="630"/>
      <c r="E13" s="630"/>
      <c r="F13" s="630"/>
      <c r="G13" s="625"/>
      <c r="H13" s="631"/>
      <c r="I13" s="631"/>
      <c r="J13" s="631"/>
      <c r="K13" s="631"/>
      <c r="L13" s="631"/>
      <c r="M13" s="625"/>
      <c r="N13" s="109"/>
    </row>
    <row r="14" spans="2:15" ht="15" thickBot="1" x14ac:dyDescent="0.25">
      <c r="B14" s="1439">
        <v>5</v>
      </c>
      <c r="C14" s="1545" t="s">
        <v>1276</v>
      </c>
      <c r="D14" s="1544"/>
      <c r="E14" s="1544" t="s">
        <v>259</v>
      </c>
      <c r="F14" s="1338" t="s">
        <v>501</v>
      </c>
      <c r="G14" s="1543"/>
      <c r="H14" s="901"/>
      <c r="I14" s="901"/>
      <c r="J14" s="901"/>
      <c r="K14" s="901"/>
      <c r="L14" s="901"/>
      <c r="M14" s="901"/>
      <c r="N14" s="901"/>
    </row>
    <row r="15" spans="2:15" ht="15" thickBot="1" x14ac:dyDescent="0.25">
      <c r="B15" s="1551">
        <v>6</v>
      </c>
      <c r="C15" s="898" t="s">
        <v>1651</v>
      </c>
      <c r="D15" s="1447"/>
      <c r="E15" s="1447" t="s">
        <v>1605</v>
      </c>
      <c r="F15" s="900">
        <v>3</v>
      </c>
      <c r="G15" s="1542"/>
      <c r="H15" s="1546"/>
      <c r="I15" s="1547"/>
      <c r="J15" s="1547"/>
      <c r="K15" s="1547"/>
      <c r="L15" s="1548"/>
      <c r="M15" s="901"/>
      <c r="N15" s="1740"/>
      <c r="O15" s="1741"/>
    </row>
    <row r="16" spans="2:15" ht="15" thickBot="1" x14ac:dyDescent="0.25">
      <c r="B16" s="1109"/>
      <c r="C16" s="1430"/>
      <c r="D16" s="630"/>
      <c r="E16" s="630"/>
      <c r="F16" s="630"/>
      <c r="G16" s="625"/>
      <c r="H16" s="631"/>
      <c r="I16" s="631"/>
      <c r="J16" s="631"/>
      <c r="K16" s="631"/>
      <c r="L16" s="631"/>
      <c r="M16" s="625"/>
      <c r="N16" s="109"/>
    </row>
    <row r="17" spans="2:16" ht="15" thickBot="1" x14ac:dyDescent="0.25">
      <c r="B17" s="1439">
        <v>7</v>
      </c>
      <c r="C17" s="1545" t="s">
        <v>1276</v>
      </c>
      <c r="D17" s="1544"/>
      <c r="E17" s="1544" t="s">
        <v>259</v>
      </c>
      <c r="F17" s="1338" t="s">
        <v>501</v>
      </c>
      <c r="G17" s="1543"/>
      <c r="H17" s="901"/>
      <c r="I17" s="901"/>
      <c r="J17" s="901"/>
      <c r="K17" s="901"/>
      <c r="L17" s="901"/>
      <c r="M17" s="901"/>
      <c r="N17" s="901"/>
    </row>
    <row r="18" spans="2:16" ht="15" thickBot="1" x14ac:dyDescent="0.25">
      <c r="B18" s="1551">
        <v>8</v>
      </c>
      <c r="C18" s="898" t="s">
        <v>1651</v>
      </c>
      <c r="D18" s="1447"/>
      <c r="E18" s="1447" t="s">
        <v>1605</v>
      </c>
      <c r="F18" s="900">
        <v>3</v>
      </c>
      <c r="G18" s="1542"/>
      <c r="H18" s="1546"/>
      <c r="I18" s="1547"/>
      <c r="J18" s="1547"/>
      <c r="K18" s="1547"/>
      <c r="L18" s="1548"/>
      <c r="M18" s="901"/>
      <c r="N18" s="1740"/>
      <c r="O18" s="1741"/>
    </row>
    <row r="19" spans="2:16" ht="15" thickBot="1" x14ac:dyDescent="0.25">
      <c r="B19" s="1109"/>
      <c r="C19" s="1430"/>
      <c r="D19" s="630"/>
      <c r="E19" s="630"/>
      <c r="F19" s="630"/>
      <c r="G19" s="625"/>
      <c r="H19" s="631"/>
      <c r="I19" s="631"/>
      <c r="J19" s="631"/>
      <c r="K19" s="631"/>
      <c r="L19" s="631"/>
      <c r="M19" s="625"/>
      <c r="N19" s="109"/>
    </row>
    <row r="20" spans="2:16" ht="15" thickBot="1" x14ac:dyDescent="0.25">
      <c r="B20" s="1439">
        <v>9</v>
      </c>
      <c r="C20" s="1545" t="s">
        <v>1276</v>
      </c>
      <c r="D20" s="1544"/>
      <c r="E20" s="1544" t="s">
        <v>259</v>
      </c>
      <c r="F20" s="1338" t="s">
        <v>501</v>
      </c>
      <c r="G20" s="1543"/>
      <c r="H20" s="901"/>
      <c r="I20" s="901"/>
      <c r="J20" s="901"/>
      <c r="K20" s="901"/>
      <c r="L20" s="901"/>
      <c r="M20" s="901"/>
      <c r="N20" s="901"/>
    </row>
    <row r="21" spans="2:16" ht="15" thickBot="1" x14ac:dyDescent="0.25">
      <c r="B21" s="1551">
        <v>10</v>
      </c>
      <c r="C21" s="898" t="s">
        <v>1651</v>
      </c>
      <c r="D21" s="1447"/>
      <c r="E21" s="1447" t="s">
        <v>1605</v>
      </c>
      <c r="F21" s="900">
        <v>3</v>
      </c>
      <c r="G21" s="1542"/>
      <c r="H21" s="1546"/>
      <c r="I21" s="1547"/>
      <c r="J21" s="1547"/>
      <c r="K21" s="1547"/>
      <c r="L21" s="1548"/>
      <c r="M21" s="901"/>
      <c r="N21" s="1740"/>
      <c r="O21" s="1741"/>
    </row>
    <row r="22" spans="2:16" ht="15" thickBot="1" x14ac:dyDescent="0.25">
      <c r="B22" s="1109"/>
      <c r="C22" s="1430"/>
      <c r="D22" s="630"/>
      <c r="E22" s="630"/>
      <c r="F22" s="630"/>
      <c r="G22" s="625"/>
      <c r="H22" s="631"/>
      <c r="I22" s="631"/>
      <c r="J22" s="631"/>
      <c r="K22" s="631"/>
      <c r="L22" s="631"/>
      <c r="M22" s="625"/>
      <c r="N22" s="109"/>
    </row>
    <row r="23" spans="2:16" ht="15" thickBot="1" x14ac:dyDescent="0.25">
      <c r="B23" s="1334" t="s">
        <v>17</v>
      </c>
      <c r="C23" s="1335" t="s">
        <v>1652</v>
      </c>
      <c r="D23" s="630"/>
      <c r="E23" s="630"/>
      <c r="F23" s="630"/>
      <c r="G23" s="625"/>
      <c r="H23" s="631"/>
      <c r="I23" s="631"/>
      <c r="J23" s="631"/>
      <c r="K23" s="631"/>
      <c r="L23" s="631"/>
      <c r="M23" s="625"/>
      <c r="N23" s="109"/>
    </row>
    <row r="24" spans="2:16" ht="15" thickBot="1" x14ac:dyDescent="0.25">
      <c r="B24" s="1439">
        <v>11</v>
      </c>
      <c r="C24" s="1545" t="s">
        <v>1561</v>
      </c>
      <c r="D24" s="1544"/>
      <c r="E24" s="1544" t="s">
        <v>259</v>
      </c>
      <c r="F24" s="1338" t="s">
        <v>501</v>
      </c>
      <c r="G24" s="1543"/>
      <c r="H24" s="901"/>
      <c r="I24" s="901"/>
      <c r="J24" s="901"/>
      <c r="K24" s="901"/>
      <c r="L24" s="901"/>
      <c r="M24" s="901"/>
      <c r="N24" s="901"/>
    </row>
    <row r="25" spans="2:16" ht="15" thickBot="1" x14ac:dyDescent="0.25">
      <c r="B25" s="1551">
        <v>12</v>
      </c>
      <c r="C25" s="1552" t="s">
        <v>1653</v>
      </c>
      <c r="D25" s="1447"/>
      <c r="E25" s="1447" t="s">
        <v>1605</v>
      </c>
      <c r="F25" s="900">
        <v>3</v>
      </c>
      <c r="G25" s="681"/>
      <c r="H25" s="1546"/>
      <c r="I25" s="1547"/>
      <c r="J25" s="1547"/>
      <c r="K25" s="1547"/>
      <c r="L25" s="1548"/>
      <c r="M25" s="901"/>
      <c r="N25" s="1740"/>
      <c r="O25" s="1741"/>
    </row>
    <row r="26" spans="2:16" customFormat="1" ht="15" thickBot="1" x14ac:dyDescent="0.25">
      <c r="H26" s="1"/>
      <c r="I26" s="1"/>
      <c r="J26" s="1"/>
      <c r="K26" s="1"/>
      <c r="L26" s="1"/>
      <c r="M26" s="1"/>
      <c r="N26" s="1"/>
      <c r="O26" s="1"/>
      <c r="P26" s="1"/>
    </row>
    <row r="27" spans="2:16" ht="15" thickBot="1" x14ac:dyDescent="0.25">
      <c r="B27" s="1439">
        <v>13</v>
      </c>
      <c r="C27" s="1545" t="s">
        <v>1561</v>
      </c>
      <c r="D27" s="1544"/>
      <c r="E27" s="1544" t="s">
        <v>259</v>
      </c>
      <c r="F27" s="1338" t="s">
        <v>501</v>
      </c>
      <c r="G27" s="1543"/>
      <c r="H27" s="901"/>
      <c r="I27" s="901"/>
      <c r="J27" s="901"/>
      <c r="K27" s="901"/>
      <c r="L27" s="901"/>
      <c r="M27" s="901"/>
      <c r="N27" s="901"/>
    </row>
    <row r="28" spans="2:16" ht="15" thickBot="1" x14ac:dyDescent="0.25">
      <c r="B28" s="1551">
        <v>14</v>
      </c>
      <c r="C28" s="1552" t="s">
        <v>1653</v>
      </c>
      <c r="D28" s="1447"/>
      <c r="E28" s="1447" t="s">
        <v>1605</v>
      </c>
      <c r="F28" s="900">
        <v>3</v>
      </c>
      <c r="G28" s="681"/>
      <c r="H28" s="1546"/>
      <c r="I28" s="1547"/>
      <c r="J28" s="1547"/>
      <c r="K28" s="1547"/>
      <c r="L28" s="1548"/>
      <c r="M28" s="901"/>
      <c r="N28" s="1740"/>
      <c r="O28" s="1741"/>
    </row>
    <row r="29" spans="2:16" customFormat="1" ht="15" thickBot="1" x14ac:dyDescent="0.25">
      <c r="G29" s="1"/>
      <c r="H29" s="1"/>
      <c r="I29" s="1"/>
      <c r="J29" s="1"/>
      <c r="K29" s="1"/>
      <c r="L29" s="1"/>
      <c r="M29" s="1"/>
      <c r="N29" s="1"/>
      <c r="O29" s="1"/>
      <c r="P29" s="1"/>
    </row>
    <row r="30" spans="2:16" ht="15" thickBot="1" x14ac:dyDescent="0.25">
      <c r="B30" s="1439">
        <v>15</v>
      </c>
      <c r="C30" s="1545" t="s">
        <v>1561</v>
      </c>
      <c r="D30" s="1544"/>
      <c r="E30" s="1544" t="s">
        <v>259</v>
      </c>
      <c r="F30" s="1338" t="s">
        <v>501</v>
      </c>
      <c r="G30" s="1543"/>
      <c r="H30" s="901"/>
      <c r="I30" s="901"/>
      <c r="J30" s="901"/>
      <c r="K30" s="901"/>
      <c r="L30" s="901"/>
      <c r="M30" s="901"/>
      <c r="N30" s="901"/>
    </row>
    <row r="31" spans="2:16" ht="15" thickBot="1" x14ac:dyDescent="0.25">
      <c r="B31" s="1551">
        <v>16</v>
      </c>
      <c r="C31" s="1552" t="s">
        <v>1653</v>
      </c>
      <c r="D31" s="1447"/>
      <c r="E31" s="1447" t="s">
        <v>1605</v>
      </c>
      <c r="F31" s="900">
        <v>3</v>
      </c>
      <c r="G31" s="681"/>
      <c r="H31" s="1546"/>
      <c r="I31" s="1547"/>
      <c r="J31" s="1547"/>
      <c r="K31" s="1547"/>
      <c r="L31" s="1548"/>
      <c r="M31" s="901"/>
      <c r="N31" s="1740"/>
      <c r="O31" s="1741"/>
    </row>
    <row r="32" spans="2:16" customFormat="1" ht="15" thickBot="1" x14ac:dyDescent="0.25">
      <c r="G32" s="1"/>
      <c r="H32" s="1"/>
      <c r="I32" s="1"/>
      <c r="J32" s="1"/>
      <c r="K32" s="1"/>
      <c r="L32" s="1"/>
      <c r="M32" s="1"/>
      <c r="N32" s="1"/>
      <c r="O32" s="1"/>
      <c r="P32" s="1"/>
    </row>
    <row r="33" spans="2:19" ht="15" thickBot="1" x14ac:dyDescent="0.25">
      <c r="B33" s="1439">
        <v>17</v>
      </c>
      <c r="C33" s="1545" t="s">
        <v>1561</v>
      </c>
      <c r="D33" s="1544"/>
      <c r="E33" s="1544" t="s">
        <v>259</v>
      </c>
      <c r="F33" s="1338" t="s">
        <v>501</v>
      </c>
      <c r="G33" s="1543"/>
      <c r="H33" s="901"/>
      <c r="I33" s="901"/>
      <c r="J33" s="901"/>
      <c r="K33" s="901"/>
      <c r="L33" s="901"/>
      <c r="M33" s="901"/>
      <c r="N33" s="901"/>
    </row>
    <row r="34" spans="2:19" ht="15" thickBot="1" x14ac:dyDescent="0.25">
      <c r="B34" s="1551">
        <v>18</v>
      </c>
      <c r="C34" s="1552" t="s">
        <v>1653</v>
      </c>
      <c r="D34" s="1447"/>
      <c r="E34" s="1447" t="s">
        <v>1605</v>
      </c>
      <c r="F34" s="900">
        <v>3</v>
      </c>
      <c r="G34" s="681"/>
      <c r="H34" s="1546"/>
      <c r="I34" s="1547"/>
      <c r="J34" s="1547"/>
      <c r="K34" s="1547"/>
      <c r="L34" s="1548"/>
      <c r="M34" s="901"/>
      <c r="N34" s="1740"/>
      <c r="O34" s="1741"/>
    </row>
    <row r="35" spans="2:19" customFormat="1" ht="15" thickBot="1" x14ac:dyDescent="0.25">
      <c r="G35" s="1"/>
      <c r="H35" s="1"/>
      <c r="I35" s="1"/>
      <c r="J35" s="1"/>
      <c r="K35" s="1"/>
      <c r="L35" s="1"/>
      <c r="M35" s="1"/>
      <c r="N35" s="1"/>
      <c r="O35" s="1"/>
      <c r="P35" s="1"/>
      <c r="Q35" s="1"/>
      <c r="R35" s="1"/>
      <c r="S35" s="1"/>
    </row>
    <row r="36" spans="2:19" ht="15" thickBot="1" x14ac:dyDescent="0.25">
      <c r="B36" s="1439">
        <v>19</v>
      </c>
      <c r="C36" s="1545" t="s">
        <v>1561</v>
      </c>
      <c r="D36" s="1544"/>
      <c r="E36" s="1544" t="s">
        <v>259</v>
      </c>
      <c r="F36" s="1338" t="s">
        <v>501</v>
      </c>
      <c r="G36" s="1543"/>
      <c r="H36" s="901"/>
      <c r="I36" s="901"/>
      <c r="J36" s="901"/>
      <c r="K36" s="901"/>
      <c r="L36" s="901"/>
      <c r="M36" s="901"/>
      <c r="N36" s="901"/>
    </row>
    <row r="37" spans="2:19" ht="15" thickBot="1" x14ac:dyDescent="0.25">
      <c r="B37" s="1551">
        <v>20</v>
      </c>
      <c r="C37" s="1552" t="s">
        <v>1653</v>
      </c>
      <c r="D37" s="1447"/>
      <c r="E37" s="1447" t="s">
        <v>1605</v>
      </c>
      <c r="F37" s="900">
        <v>3</v>
      </c>
      <c r="G37" s="681"/>
      <c r="H37" s="1546"/>
      <c r="I37" s="1547"/>
      <c r="J37" s="1547"/>
      <c r="K37" s="1547"/>
      <c r="L37" s="1548"/>
      <c r="M37" s="901"/>
      <c r="N37" s="1740"/>
      <c r="O37" s="1741"/>
    </row>
    <row r="38" spans="2:19" x14ac:dyDescent="0.2">
      <c r="B38" s="1109"/>
      <c r="C38" s="1430"/>
      <c r="D38" s="630"/>
      <c r="E38" s="630"/>
      <c r="F38" s="630"/>
      <c r="G38" s="625"/>
      <c r="H38" s="631"/>
      <c r="I38" s="631"/>
      <c r="J38" s="631"/>
      <c r="K38" s="631"/>
      <c r="L38" s="631"/>
      <c r="M38" s="625"/>
      <c r="N38" s="109"/>
    </row>
    <row r="39" spans="2:19" x14ac:dyDescent="0.2">
      <c r="B39" s="1431" t="s">
        <v>23</v>
      </c>
      <c r="C39" s="1432"/>
      <c r="D39" s="216"/>
      <c r="E39" s="217"/>
      <c r="F39" s="218"/>
      <c r="G39" s="218"/>
      <c r="H39" s="322"/>
      <c r="I39" s="322"/>
      <c r="J39" s="322"/>
      <c r="K39" s="901"/>
      <c r="L39" s="901"/>
      <c r="M39" s="901"/>
      <c r="N39" s="901"/>
    </row>
    <row r="40" spans="2:19" x14ac:dyDescent="0.2">
      <c r="B40" s="1433"/>
      <c r="C40" s="1434" t="s">
        <v>24</v>
      </c>
      <c r="D40" s="216"/>
      <c r="E40" s="217"/>
      <c r="F40" s="218"/>
      <c r="G40" s="218"/>
      <c r="H40" s="322"/>
      <c r="I40" s="322"/>
      <c r="J40" s="322"/>
      <c r="K40" s="678"/>
      <c r="L40" s="901"/>
      <c r="M40" s="901"/>
      <c r="N40" s="901"/>
    </row>
    <row r="41" spans="2:19" x14ac:dyDescent="0.2">
      <c r="B41" s="1435"/>
      <c r="C41" s="1434" t="s">
        <v>25</v>
      </c>
      <c r="D41" s="219"/>
      <c r="E41" s="220"/>
      <c r="F41" s="220"/>
      <c r="G41" s="323"/>
      <c r="H41" s="323"/>
      <c r="I41" s="323"/>
      <c r="J41" s="323"/>
      <c r="K41" s="901"/>
      <c r="L41" s="901"/>
      <c r="M41" s="901"/>
      <c r="N41" s="901"/>
    </row>
    <row r="42" spans="2:19" x14ac:dyDescent="0.2">
      <c r="B42" s="1436"/>
      <c r="C42" s="1434" t="s">
        <v>26</v>
      </c>
      <c r="D42" s="221"/>
      <c r="E42" s="220"/>
      <c r="F42" s="220"/>
      <c r="G42" s="323"/>
      <c r="H42" s="323"/>
      <c r="I42" s="323"/>
      <c r="J42" s="323"/>
      <c r="K42" s="901"/>
      <c r="L42" s="901"/>
      <c r="M42" s="901"/>
      <c r="N42" s="901"/>
    </row>
    <row r="43" spans="2:19" x14ac:dyDescent="0.2">
      <c r="B43" s="1437"/>
      <c r="C43" s="1434" t="s">
        <v>27</v>
      </c>
      <c r="D43" s="219"/>
      <c r="E43" s="220"/>
      <c r="F43" s="220"/>
      <c r="G43" s="323"/>
      <c r="H43" s="323"/>
      <c r="I43" s="323"/>
      <c r="J43" s="323"/>
      <c r="K43" s="901"/>
      <c r="L43" s="901"/>
      <c r="M43" s="901"/>
      <c r="N43" s="901"/>
    </row>
    <row r="44" spans="2:19" ht="15" thickBot="1" x14ac:dyDescent="0.25">
      <c r="B44" s="326"/>
      <c r="C44" s="325"/>
      <c r="D44" s="325"/>
      <c r="E44" s="326"/>
      <c r="F44" s="326"/>
      <c r="G44" s="326"/>
      <c r="H44" s="326"/>
      <c r="I44" s="326"/>
      <c r="J44" s="326"/>
      <c r="K44" s="901"/>
      <c r="L44" s="901"/>
      <c r="M44" s="901"/>
      <c r="N44" s="901"/>
    </row>
    <row r="45" spans="2:19" ht="16.5" thickBot="1" x14ac:dyDescent="0.25">
      <c r="B45" s="1815" t="s">
        <v>1296</v>
      </c>
      <c r="C45" s="1816"/>
      <c r="D45" s="1816"/>
      <c r="E45" s="1816"/>
      <c r="F45" s="1816"/>
      <c r="G45" s="1816"/>
      <c r="H45" s="1816"/>
      <c r="I45" s="1816"/>
      <c r="J45" s="1816"/>
      <c r="K45" s="1817"/>
      <c r="L45" s="901"/>
      <c r="M45" s="901"/>
      <c r="N45" s="901"/>
    </row>
    <row r="46" spans="2:19" ht="15" thickBot="1" x14ac:dyDescent="0.25">
      <c r="B46" s="45"/>
      <c r="C46" s="46"/>
      <c r="D46" s="46"/>
      <c r="E46" s="45"/>
      <c r="F46" s="45"/>
      <c r="G46" s="45"/>
      <c r="H46" s="326"/>
      <c r="I46" s="326"/>
      <c r="J46" s="326"/>
      <c r="K46" s="901"/>
      <c r="L46" s="901"/>
      <c r="M46" s="901"/>
      <c r="N46" s="901"/>
    </row>
    <row r="47" spans="2:19" ht="143.44999999999999" customHeight="1" thickBot="1" x14ac:dyDescent="0.25">
      <c r="B47" s="1860" t="s">
        <v>1682</v>
      </c>
      <c r="C47" s="1861"/>
      <c r="D47" s="1861"/>
      <c r="E47" s="1861"/>
      <c r="F47" s="1861"/>
      <c r="G47" s="1861"/>
      <c r="H47" s="1861"/>
      <c r="I47" s="1861"/>
      <c r="J47" s="1861"/>
      <c r="K47" s="1862"/>
      <c r="L47" s="901"/>
      <c r="M47" s="901"/>
      <c r="N47" s="901"/>
    </row>
    <row r="48" spans="2:19" ht="15" thickBot="1" x14ac:dyDescent="0.25">
      <c r="B48" s="45"/>
      <c r="C48" s="46"/>
      <c r="D48" s="46"/>
      <c r="E48" s="45"/>
      <c r="F48" s="45"/>
      <c r="G48" s="45"/>
      <c r="H48" s="326"/>
      <c r="I48" s="326"/>
      <c r="J48" s="326"/>
      <c r="K48" s="901"/>
      <c r="L48" s="901"/>
      <c r="M48" s="901"/>
      <c r="N48" s="901"/>
    </row>
    <row r="49" spans="2:14" x14ac:dyDescent="0.2">
      <c r="B49" s="222" t="s">
        <v>28</v>
      </c>
      <c r="C49" s="1877" t="s">
        <v>29</v>
      </c>
      <c r="D49" s="1863"/>
      <c r="E49" s="1863"/>
      <c r="F49" s="1863"/>
      <c r="G49" s="1863"/>
      <c r="H49" s="1863"/>
      <c r="I49" s="1863"/>
      <c r="J49" s="1863"/>
      <c r="K49" s="1864"/>
      <c r="L49" s="901"/>
      <c r="M49" s="901"/>
      <c r="N49" s="901"/>
    </row>
    <row r="50" spans="2:14" ht="30" customHeight="1" x14ac:dyDescent="0.2">
      <c r="B50" s="1581" t="s">
        <v>1654</v>
      </c>
      <c r="C50" s="1854" t="s">
        <v>1655</v>
      </c>
      <c r="D50" s="1855"/>
      <c r="E50" s="1855"/>
      <c r="F50" s="1855"/>
      <c r="G50" s="1855"/>
      <c r="H50" s="1855"/>
      <c r="I50" s="1855"/>
      <c r="J50" s="1855"/>
      <c r="K50" s="1856"/>
      <c r="L50" s="901"/>
      <c r="M50" s="901"/>
      <c r="N50" s="901"/>
    </row>
    <row r="51" spans="2:14" ht="30" customHeight="1" x14ac:dyDescent="0.2">
      <c r="B51" s="178" t="s">
        <v>1656</v>
      </c>
      <c r="C51" s="1854" t="s">
        <v>1657</v>
      </c>
      <c r="D51" s="1855"/>
      <c r="E51" s="1855"/>
      <c r="F51" s="1855"/>
      <c r="G51" s="1855"/>
      <c r="H51" s="1855"/>
      <c r="I51" s="1855"/>
      <c r="J51" s="1855"/>
      <c r="K51" s="1856"/>
      <c r="L51" s="901"/>
      <c r="M51" s="901"/>
      <c r="N51" s="901"/>
    </row>
    <row r="52" spans="2:14" ht="45" customHeight="1" x14ac:dyDescent="0.2">
      <c r="B52" s="178" t="s">
        <v>1677</v>
      </c>
      <c r="C52" s="1854" t="s">
        <v>1658</v>
      </c>
      <c r="D52" s="1855"/>
      <c r="E52" s="1855"/>
      <c r="F52" s="1855"/>
      <c r="G52" s="1855"/>
      <c r="H52" s="1855"/>
      <c r="I52" s="1855"/>
      <c r="J52" s="1855"/>
      <c r="K52" s="1856"/>
      <c r="L52" s="901"/>
      <c r="M52" s="901"/>
      <c r="N52" s="901"/>
    </row>
    <row r="53" spans="2:14" ht="45" customHeight="1" thickBot="1" x14ac:dyDescent="0.25">
      <c r="B53" s="1535" t="s">
        <v>1659</v>
      </c>
      <c r="C53" s="1857" t="s">
        <v>1660</v>
      </c>
      <c r="D53" s="1858"/>
      <c r="E53" s="1858"/>
      <c r="F53" s="1858"/>
      <c r="G53" s="1858"/>
      <c r="H53" s="1858"/>
      <c r="I53" s="1858"/>
      <c r="J53" s="1858"/>
      <c r="K53" s="1859"/>
      <c r="L53" s="901"/>
      <c r="M53" s="901"/>
      <c r="N53" s="901"/>
    </row>
  </sheetData>
  <mergeCells count="10">
    <mergeCell ref="C50:K50"/>
    <mergeCell ref="C51:K51"/>
    <mergeCell ref="C52:K52"/>
    <mergeCell ref="C53:K53"/>
    <mergeCell ref="B3:C3"/>
    <mergeCell ref="B5:F5"/>
    <mergeCell ref="H5:L5"/>
    <mergeCell ref="B45:K45"/>
    <mergeCell ref="B47:K47"/>
    <mergeCell ref="C49:K49"/>
  </mergeCells>
  <pageMargins left="0.7" right="0.7" top="0.75" bottom="0.75" header="0.3" footer="0.3"/>
  <pageSetup paperSize="9" scale="4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D9"/>
  <sheetViews>
    <sheetView zoomScale="80" zoomScaleNormal="80" workbookViewId="0"/>
  </sheetViews>
  <sheetFormatPr defaultColWidth="8.75" defaultRowHeight="14.25" x14ac:dyDescent="0.2"/>
  <cols>
    <col min="1" max="16384" width="8.75" style="1"/>
  </cols>
  <sheetData>
    <row r="9" spans="4:4" x14ac:dyDescent="0.2">
      <c r="D9" s="901"/>
    </row>
  </sheetData>
  <pageMargins left="0.70866141732283472" right="0.70866141732283472" top="0.74803149606299213" bottom="0.74803149606299213" header="0.31496062992125984" footer="0.31496062992125984"/>
  <pageSetup paperSize="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W114"/>
  <sheetViews>
    <sheetView zoomScale="80" zoomScaleNormal="80" workbookViewId="0"/>
  </sheetViews>
  <sheetFormatPr defaultColWidth="9.75" defaultRowHeight="14.25" x14ac:dyDescent="0.2"/>
  <cols>
    <col min="1" max="1" width="1.75" style="2" customWidth="1"/>
    <col min="2" max="2" width="4.75" style="2" customWidth="1"/>
    <col min="3" max="3" width="66" style="2" bestFit="1" customWidth="1"/>
    <col min="4" max="4" width="11.75" style="2" customWidth="1"/>
    <col min="5" max="6" width="5.75" style="2" customWidth="1"/>
    <col min="7" max="14" width="9.75" style="2"/>
    <col min="15" max="16" width="9.75" style="2" customWidth="1"/>
    <col min="17" max="20" width="9.75" style="2"/>
    <col min="21" max="21" width="2.75" style="2" customWidth="1"/>
    <col min="22" max="22" width="27.125" style="2" bestFit="1" customWidth="1"/>
    <col min="23" max="23" width="17.375" style="2" customWidth="1"/>
    <col min="24" max="16384" width="9.75" style="2"/>
  </cols>
  <sheetData>
    <row r="1" spans="2:23" ht="20.25" x14ac:dyDescent="0.2">
      <c r="B1" s="74" t="s">
        <v>1333</v>
      </c>
      <c r="C1" s="74"/>
      <c r="D1" s="75"/>
      <c r="E1" s="74"/>
      <c r="F1" s="74"/>
      <c r="G1" s="74"/>
      <c r="H1" s="74"/>
      <c r="I1" s="74"/>
      <c r="J1" s="74"/>
      <c r="K1" s="74"/>
      <c r="L1" s="74"/>
      <c r="M1" s="74"/>
      <c r="N1" s="74"/>
      <c r="O1" s="74"/>
      <c r="P1" s="74"/>
      <c r="Q1" s="74"/>
      <c r="R1" s="74"/>
      <c r="S1" s="74"/>
      <c r="T1" s="77" t="s">
        <v>0</v>
      </c>
      <c r="U1" s="615"/>
      <c r="V1" s="78" t="s">
        <v>1</v>
      </c>
      <c r="W1" s="78"/>
    </row>
    <row r="2" spans="2:23" ht="13.9" customHeight="1" thickBot="1" x14ac:dyDescent="0.25">
      <c r="B2" s="592"/>
      <c r="C2" s="605"/>
      <c r="D2" s="604"/>
      <c r="E2" s="45"/>
      <c r="F2" s="45"/>
      <c r="G2" s="45"/>
      <c r="H2" s="45"/>
      <c r="I2" s="45"/>
      <c r="J2" s="45"/>
      <c r="K2" s="45"/>
      <c r="L2" s="45"/>
      <c r="M2" s="45"/>
      <c r="N2" s="45"/>
      <c r="O2" s="45"/>
      <c r="P2" s="45"/>
      <c r="Q2" s="45"/>
      <c r="R2" s="45"/>
      <c r="S2" s="45"/>
      <c r="T2" s="45"/>
      <c r="U2" s="45"/>
      <c r="V2" s="45"/>
      <c r="W2" s="45"/>
    </row>
    <row r="3" spans="2:23" ht="28.15" customHeight="1" thickBot="1" x14ac:dyDescent="0.25">
      <c r="B3" s="156" t="s">
        <v>2</v>
      </c>
      <c r="C3" s="157"/>
      <c r="D3" s="158" t="s">
        <v>3</v>
      </c>
      <c r="E3" s="158" t="s">
        <v>4</v>
      </c>
      <c r="F3" s="158" t="s">
        <v>5</v>
      </c>
      <c r="G3" s="533" t="s">
        <v>105</v>
      </c>
      <c r="H3" s="158" t="s">
        <v>106</v>
      </c>
      <c r="I3" s="182" t="s">
        <v>107</v>
      </c>
      <c r="J3" s="182" t="s">
        <v>158</v>
      </c>
      <c r="K3" s="182" t="s">
        <v>108</v>
      </c>
      <c r="L3" s="182" t="s">
        <v>109</v>
      </c>
      <c r="M3" s="182" t="s">
        <v>159</v>
      </c>
      <c r="N3" s="182" t="s">
        <v>6</v>
      </c>
      <c r="O3" s="182" t="s">
        <v>7</v>
      </c>
      <c r="P3" s="182" t="s">
        <v>8</v>
      </c>
      <c r="Q3" s="182" t="s">
        <v>9</v>
      </c>
      <c r="R3" s="182" t="s">
        <v>10</v>
      </c>
      <c r="S3" s="534" t="s">
        <v>11</v>
      </c>
      <c r="T3" s="196" t="s">
        <v>12</v>
      </c>
      <c r="U3" s="580"/>
      <c r="V3" s="833" t="s">
        <v>839</v>
      </c>
      <c r="W3" s="866" t="s">
        <v>14</v>
      </c>
    </row>
    <row r="4" spans="2:23" ht="13.9" customHeight="1" thickBot="1" x14ac:dyDescent="0.25">
      <c r="B4" s="45"/>
      <c r="C4" s="45"/>
      <c r="D4" s="683"/>
      <c r="E4" s="684"/>
      <c r="F4" s="684"/>
      <c r="G4" s="45"/>
      <c r="H4" s="45"/>
      <c r="I4" s="45"/>
      <c r="J4" s="45"/>
      <c r="K4" s="45"/>
      <c r="L4" s="45"/>
      <c r="M4" s="580"/>
      <c r="N4" s="580"/>
      <c r="O4" s="580"/>
      <c r="P4" s="580"/>
      <c r="Q4" s="580"/>
      <c r="R4" s="580"/>
      <c r="S4" s="580"/>
      <c r="T4" s="580"/>
      <c r="U4" s="580"/>
      <c r="V4" s="580"/>
      <c r="W4" s="580"/>
    </row>
    <row r="5" spans="2:23" x14ac:dyDescent="0.2">
      <c r="B5" s="165">
        <v>1</v>
      </c>
      <c r="C5" s="197" t="s">
        <v>542</v>
      </c>
      <c r="D5" s="198"/>
      <c r="E5" s="199" t="s">
        <v>185</v>
      </c>
      <c r="F5" s="186">
        <v>2</v>
      </c>
      <c r="G5" s="535"/>
      <c r="H5" s="536"/>
      <c r="I5" s="536"/>
      <c r="J5" s="536"/>
      <c r="K5" s="536"/>
      <c r="L5" s="536"/>
      <c r="M5" s="536"/>
      <c r="N5" s="536"/>
      <c r="O5" s="536"/>
      <c r="P5" s="536"/>
      <c r="Q5" s="536"/>
      <c r="R5" s="536"/>
      <c r="S5" s="537"/>
      <c r="T5" s="538"/>
      <c r="U5" s="580"/>
      <c r="V5" s="1093"/>
      <c r="W5" s="1067"/>
    </row>
    <row r="6" spans="2:23" x14ac:dyDescent="0.2">
      <c r="B6" s="169">
        <v>2</v>
      </c>
      <c r="C6" s="202" t="s">
        <v>543</v>
      </c>
      <c r="D6" s="203"/>
      <c r="E6" s="204" t="s">
        <v>185</v>
      </c>
      <c r="F6" s="190">
        <v>2</v>
      </c>
      <c r="G6" s="539"/>
      <c r="H6" s="540"/>
      <c r="I6" s="540"/>
      <c r="J6" s="540"/>
      <c r="K6" s="540"/>
      <c r="L6" s="540"/>
      <c r="M6" s="540"/>
      <c r="N6" s="540"/>
      <c r="O6" s="540"/>
      <c r="P6" s="540"/>
      <c r="Q6" s="540"/>
      <c r="R6" s="540"/>
      <c r="S6" s="541"/>
      <c r="T6" s="542"/>
      <c r="U6" s="580"/>
      <c r="V6" s="1094"/>
      <c r="W6" s="1068"/>
    </row>
    <row r="7" spans="2:23" x14ac:dyDescent="0.2">
      <c r="B7" s="169">
        <v>3</v>
      </c>
      <c r="C7" s="202" t="s">
        <v>544</v>
      </c>
      <c r="D7" s="203" t="s">
        <v>545</v>
      </c>
      <c r="E7" s="204" t="s">
        <v>185</v>
      </c>
      <c r="F7" s="190">
        <v>2</v>
      </c>
      <c r="G7" s="539"/>
      <c r="H7" s="540"/>
      <c r="I7" s="540"/>
      <c r="J7" s="540"/>
      <c r="K7" s="540"/>
      <c r="L7" s="540"/>
      <c r="M7" s="540"/>
      <c r="N7" s="540"/>
      <c r="O7" s="540"/>
      <c r="P7" s="540"/>
      <c r="Q7" s="540"/>
      <c r="R7" s="540"/>
      <c r="S7" s="541"/>
      <c r="T7" s="542"/>
      <c r="U7" s="580"/>
      <c r="V7" s="1094"/>
      <c r="W7" s="1068"/>
    </row>
    <row r="8" spans="2:23" x14ac:dyDescent="0.2">
      <c r="B8" s="169">
        <v>4</v>
      </c>
      <c r="C8" s="202" t="s">
        <v>546</v>
      </c>
      <c r="D8" s="203" t="s">
        <v>547</v>
      </c>
      <c r="E8" s="204" t="s">
        <v>185</v>
      </c>
      <c r="F8" s="190">
        <v>2</v>
      </c>
      <c r="G8" s="539"/>
      <c r="H8" s="540"/>
      <c r="I8" s="540"/>
      <c r="J8" s="540"/>
      <c r="K8" s="540"/>
      <c r="L8" s="540"/>
      <c r="M8" s="540"/>
      <c r="N8" s="540"/>
      <c r="O8" s="540"/>
      <c r="P8" s="540"/>
      <c r="Q8" s="540"/>
      <c r="R8" s="540"/>
      <c r="S8" s="541"/>
      <c r="T8" s="542"/>
      <c r="U8" s="580"/>
      <c r="V8" s="1094"/>
      <c r="W8" s="1068"/>
    </row>
    <row r="9" spans="2:23" x14ac:dyDescent="0.2">
      <c r="B9" s="169">
        <v>5</v>
      </c>
      <c r="C9" s="202" t="s">
        <v>548</v>
      </c>
      <c r="D9" s="203"/>
      <c r="E9" s="204" t="s">
        <v>185</v>
      </c>
      <c r="F9" s="190">
        <v>2</v>
      </c>
      <c r="G9" s="539"/>
      <c r="H9" s="540"/>
      <c r="I9" s="540"/>
      <c r="J9" s="540"/>
      <c r="K9" s="540"/>
      <c r="L9" s="540"/>
      <c r="M9" s="540"/>
      <c r="N9" s="540"/>
      <c r="O9" s="540"/>
      <c r="P9" s="540"/>
      <c r="Q9" s="540"/>
      <c r="R9" s="540"/>
      <c r="S9" s="541"/>
      <c r="T9" s="542"/>
      <c r="U9" s="580"/>
      <c r="V9" s="1094"/>
      <c r="W9" s="1068"/>
    </row>
    <row r="10" spans="2:23" x14ac:dyDescent="0.2">
      <c r="B10" s="169">
        <v>6</v>
      </c>
      <c r="C10" s="202" t="s">
        <v>549</v>
      </c>
      <c r="D10" s="203"/>
      <c r="E10" s="204" t="s">
        <v>185</v>
      </c>
      <c r="F10" s="190">
        <v>2</v>
      </c>
      <c r="G10" s="539"/>
      <c r="H10" s="540"/>
      <c r="I10" s="540"/>
      <c r="J10" s="540"/>
      <c r="K10" s="540"/>
      <c r="L10" s="540"/>
      <c r="M10" s="540"/>
      <c r="N10" s="540"/>
      <c r="O10" s="540"/>
      <c r="P10" s="540"/>
      <c r="Q10" s="540"/>
      <c r="R10" s="540"/>
      <c r="S10" s="541"/>
      <c r="T10" s="542"/>
      <c r="U10" s="580"/>
      <c r="V10" s="1094"/>
      <c r="W10" s="1068"/>
    </row>
    <row r="11" spans="2:23" x14ac:dyDescent="0.2">
      <c r="B11" s="169">
        <v>7</v>
      </c>
      <c r="C11" s="202" t="s">
        <v>550</v>
      </c>
      <c r="D11" s="203"/>
      <c r="E11" s="204" t="s">
        <v>185</v>
      </c>
      <c r="F11" s="190">
        <v>2</v>
      </c>
      <c r="G11" s="539"/>
      <c r="H11" s="540"/>
      <c r="I11" s="540"/>
      <c r="J11" s="540"/>
      <c r="K11" s="540"/>
      <c r="L11" s="540"/>
      <c r="M11" s="540"/>
      <c r="N11" s="540"/>
      <c r="O11" s="540"/>
      <c r="P11" s="540"/>
      <c r="Q11" s="540"/>
      <c r="R11" s="540"/>
      <c r="S11" s="541"/>
      <c r="T11" s="542"/>
      <c r="U11" s="580"/>
      <c r="V11" s="1094"/>
      <c r="W11" s="1068"/>
    </row>
    <row r="12" spans="2:23" x14ac:dyDescent="0.2">
      <c r="B12" s="169">
        <v>8</v>
      </c>
      <c r="C12" s="202" t="s">
        <v>551</v>
      </c>
      <c r="D12" s="203"/>
      <c r="E12" s="204" t="s">
        <v>185</v>
      </c>
      <c r="F12" s="190">
        <v>2</v>
      </c>
      <c r="G12" s="539"/>
      <c r="H12" s="540"/>
      <c r="I12" s="540"/>
      <c r="J12" s="540"/>
      <c r="K12" s="540"/>
      <c r="L12" s="540"/>
      <c r="M12" s="540"/>
      <c r="N12" s="540"/>
      <c r="O12" s="540"/>
      <c r="P12" s="540"/>
      <c r="Q12" s="540"/>
      <c r="R12" s="540"/>
      <c r="S12" s="541"/>
      <c r="T12" s="542"/>
      <c r="U12" s="580"/>
      <c r="V12" s="1094"/>
      <c r="W12" s="1068"/>
    </row>
    <row r="13" spans="2:23" x14ac:dyDescent="0.2">
      <c r="B13" s="169">
        <v>9</v>
      </c>
      <c r="C13" s="202" t="s">
        <v>552</v>
      </c>
      <c r="D13" s="203"/>
      <c r="E13" s="204" t="s">
        <v>185</v>
      </c>
      <c r="F13" s="190">
        <v>2</v>
      </c>
      <c r="G13" s="539"/>
      <c r="H13" s="540"/>
      <c r="I13" s="540"/>
      <c r="J13" s="540"/>
      <c r="K13" s="540"/>
      <c r="L13" s="540"/>
      <c r="M13" s="540"/>
      <c r="N13" s="540"/>
      <c r="O13" s="540"/>
      <c r="P13" s="540"/>
      <c r="Q13" s="540"/>
      <c r="R13" s="540"/>
      <c r="S13" s="541"/>
      <c r="T13" s="542"/>
      <c r="U13" s="580"/>
      <c r="V13" s="1094"/>
      <c r="W13" s="1068"/>
    </row>
    <row r="14" spans="2:23" x14ac:dyDescent="0.2">
      <c r="B14" s="169">
        <v>10</v>
      </c>
      <c r="C14" s="202" t="s">
        <v>553</v>
      </c>
      <c r="D14" s="203" t="s">
        <v>554</v>
      </c>
      <c r="E14" s="204" t="s">
        <v>185</v>
      </c>
      <c r="F14" s="190">
        <v>2</v>
      </c>
      <c r="G14" s="539"/>
      <c r="H14" s="540"/>
      <c r="I14" s="540"/>
      <c r="J14" s="540"/>
      <c r="K14" s="540"/>
      <c r="L14" s="540"/>
      <c r="M14" s="540"/>
      <c r="N14" s="540"/>
      <c r="O14" s="540"/>
      <c r="P14" s="540"/>
      <c r="Q14" s="540"/>
      <c r="R14" s="540"/>
      <c r="S14" s="541"/>
      <c r="T14" s="542"/>
      <c r="U14" s="580"/>
      <c r="V14" s="1094"/>
      <c r="W14" s="1068"/>
    </row>
    <row r="15" spans="2:23" x14ac:dyDescent="0.2">
      <c r="B15" s="169">
        <v>11</v>
      </c>
      <c r="C15" s="202" t="s">
        <v>555</v>
      </c>
      <c r="D15" s="203" t="s">
        <v>556</v>
      </c>
      <c r="E15" s="204" t="s">
        <v>185</v>
      </c>
      <c r="F15" s="190">
        <v>2</v>
      </c>
      <c r="G15" s="539"/>
      <c r="H15" s="540"/>
      <c r="I15" s="540"/>
      <c r="J15" s="540"/>
      <c r="K15" s="540"/>
      <c r="L15" s="540"/>
      <c r="M15" s="540"/>
      <c r="N15" s="540"/>
      <c r="O15" s="540"/>
      <c r="P15" s="540"/>
      <c r="Q15" s="540"/>
      <c r="R15" s="540"/>
      <c r="S15" s="541"/>
      <c r="T15" s="542"/>
      <c r="U15" s="580"/>
      <c r="V15" s="1094"/>
      <c r="W15" s="1068"/>
    </row>
    <row r="16" spans="2:23" x14ac:dyDescent="0.2">
      <c r="B16" s="169">
        <v>12</v>
      </c>
      <c r="C16" s="202" t="s">
        <v>557</v>
      </c>
      <c r="D16" s="203"/>
      <c r="E16" s="204" t="s">
        <v>185</v>
      </c>
      <c r="F16" s="190">
        <v>2</v>
      </c>
      <c r="G16" s="539"/>
      <c r="H16" s="540"/>
      <c r="I16" s="540"/>
      <c r="J16" s="540"/>
      <c r="K16" s="540"/>
      <c r="L16" s="540"/>
      <c r="M16" s="540"/>
      <c r="N16" s="540"/>
      <c r="O16" s="540"/>
      <c r="P16" s="540"/>
      <c r="Q16" s="540"/>
      <c r="R16" s="540"/>
      <c r="S16" s="541"/>
      <c r="T16" s="542"/>
      <c r="U16" s="580"/>
      <c r="V16" s="1094"/>
      <c r="W16" s="1068"/>
    </row>
    <row r="17" spans="2:23" x14ac:dyDescent="0.2">
      <c r="B17" s="169">
        <v>13</v>
      </c>
      <c r="C17" s="202" t="s">
        <v>558</v>
      </c>
      <c r="D17" s="203"/>
      <c r="E17" s="204" t="s">
        <v>185</v>
      </c>
      <c r="F17" s="190">
        <v>2</v>
      </c>
      <c r="G17" s="539"/>
      <c r="H17" s="540"/>
      <c r="I17" s="540"/>
      <c r="J17" s="540"/>
      <c r="K17" s="540"/>
      <c r="L17" s="540"/>
      <c r="M17" s="540"/>
      <c r="N17" s="540"/>
      <c r="O17" s="540"/>
      <c r="P17" s="540"/>
      <c r="Q17" s="540"/>
      <c r="R17" s="540"/>
      <c r="S17" s="541"/>
      <c r="T17" s="542"/>
      <c r="U17" s="580"/>
      <c r="V17" s="1094"/>
      <c r="W17" s="1068"/>
    </row>
    <row r="18" spans="2:23" x14ac:dyDescent="0.2">
      <c r="B18" s="169">
        <v>14</v>
      </c>
      <c r="C18" s="202" t="s">
        <v>559</v>
      </c>
      <c r="D18" s="203"/>
      <c r="E18" s="204" t="s">
        <v>185</v>
      </c>
      <c r="F18" s="190">
        <v>2</v>
      </c>
      <c r="G18" s="539"/>
      <c r="H18" s="540"/>
      <c r="I18" s="540"/>
      <c r="J18" s="540"/>
      <c r="K18" s="540"/>
      <c r="L18" s="540"/>
      <c r="M18" s="540"/>
      <c r="N18" s="540"/>
      <c r="O18" s="540"/>
      <c r="P18" s="540"/>
      <c r="Q18" s="540"/>
      <c r="R18" s="540"/>
      <c r="S18" s="541"/>
      <c r="T18" s="542"/>
      <c r="U18" s="580"/>
      <c r="V18" s="1094"/>
      <c r="W18" s="1068"/>
    </row>
    <row r="19" spans="2:23" x14ac:dyDescent="0.2">
      <c r="B19" s="169">
        <v>15</v>
      </c>
      <c r="C19" s="202" t="s">
        <v>560</v>
      </c>
      <c r="D19" s="203"/>
      <c r="E19" s="204" t="s">
        <v>185</v>
      </c>
      <c r="F19" s="190">
        <v>2</v>
      </c>
      <c r="G19" s="539"/>
      <c r="H19" s="540"/>
      <c r="I19" s="540"/>
      <c r="J19" s="540"/>
      <c r="K19" s="540"/>
      <c r="L19" s="540"/>
      <c r="M19" s="540"/>
      <c r="N19" s="540"/>
      <c r="O19" s="540"/>
      <c r="P19" s="540"/>
      <c r="Q19" s="540"/>
      <c r="R19" s="540"/>
      <c r="S19" s="541"/>
      <c r="T19" s="542"/>
      <c r="U19" s="580"/>
      <c r="V19" s="1094"/>
      <c r="W19" s="1068"/>
    </row>
    <row r="20" spans="2:23" x14ac:dyDescent="0.2">
      <c r="B20" s="169">
        <v>16</v>
      </c>
      <c r="C20" s="202" t="s">
        <v>561</v>
      </c>
      <c r="D20" s="203"/>
      <c r="E20" s="204" t="s">
        <v>183</v>
      </c>
      <c r="F20" s="190">
        <v>0</v>
      </c>
      <c r="G20" s="543"/>
      <c r="H20" s="544"/>
      <c r="I20" s="544"/>
      <c r="J20" s="544"/>
      <c r="K20" s="544"/>
      <c r="L20" s="544"/>
      <c r="M20" s="544"/>
      <c r="N20" s="544"/>
      <c r="O20" s="544"/>
      <c r="P20" s="544"/>
      <c r="Q20" s="544"/>
      <c r="R20" s="544"/>
      <c r="S20" s="545"/>
      <c r="T20" s="546"/>
      <c r="U20" s="580"/>
      <c r="V20" s="1094"/>
      <c r="W20" s="1068"/>
    </row>
    <row r="21" spans="2:23" x14ac:dyDescent="0.2">
      <c r="B21" s="169">
        <v>17</v>
      </c>
      <c r="C21" s="202" t="s">
        <v>562</v>
      </c>
      <c r="D21" s="203"/>
      <c r="E21" s="204" t="s">
        <v>183</v>
      </c>
      <c r="F21" s="190">
        <v>0</v>
      </c>
      <c r="G21" s="543"/>
      <c r="H21" s="544"/>
      <c r="I21" s="544"/>
      <c r="J21" s="544"/>
      <c r="K21" s="544"/>
      <c r="L21" s="544"/>
      <c r="M21" s="544"/>
      <c r="N21" s="544"/>
      <c r="O21" s="544"/>
      <c r="P21" s="544"/>
      <c r="Q21" s="544"/>
      <c r="R21" s="544"/>
      <c r="S21" s="545"/>
      <c r="T21" s="546"/>
      <c r="U21" s="580"/>
      <c r="V21" s="1094"/>
      <c r="W21" s="1068"/>
    </row>
    <row r="22" spans="2:23" x14ac:dyDescent="0.2">
      <c r="B22" s="169">
        <v>18</v>
      </c>
      <c r="C22" s="202" t="s">
        <v>563</v>
      </c>
      <c r="D22" s="203" t="s">
        <v>564</v>
      </c>
      <c r="E22" s="204" t="s">
        <v>183</v>
      </c>
      <c r="F22" s="190">
        <v>0</v>
      </c>
      <c r="G22" s="543"/>
      <c r="H22" s="544"/>
      <c r="I22" s="544"/>
      <c r="J22" s="544"/>
      <c r="K22" s="544"/>
      <c r="L22" s="544"/>
      <c r="M22" s="544"/>
      <c r="N22" s="544"/>
      <c r="O22" s="544"/>
      <c r="P22" s="544"/>
      <c r="Q22" s="544"/>
      <c r="R22" s="544"/>
      <c r="S22" s="545"/>
      <c r="T22" s="546"/>
      <c r="U22" s="580"/>
      <c r="V22" s="1094"/>
      <c r="W22" s="1068"/>
    </row>
    <row r="23" spans="2:23" x14ac:dyDescent="0.2">
      <c r="B23" s="169">
        <v>19</v>
      </c>
      <c r="C23" s="202" t="s">
        <v>565</v>
      </c>
      <c r="D23" s="203" t="s">
        <v>566</v>
      </c>
      <c r="E23" s="204" t="s">
        <v>183</v>
      </c>
      <c r="F23" s="190">
        <v>0</v>
      </c>
      <c r="G23" s="543"/>
      <c r="H23" s="544"/>
      <c r="I23" s="544"/>
      <c r="J23" s="544"/>
      <c r="K23" s="544"/>
      <c r="L23" s="544"/>
      <c r="M23" s="544"/>
      <c r="N23" s="544"/>
      <c r="O23" s="544"/>
      <c r="P23" s="544"/>
      <c r="Q23" s="544"/>
      <c r="R23" s="544"/>
      <c r="S23" s="545"/>
      <c r="T23" s="546"/>
      <c r="U23" s="580"/>
      <c r="V23" s="1094"/>
      <c r="W23" s="1068"/>
    </row>
    <row r="24" spans="2:23" x14ac:dyDescent="0.2">
      <c r="B24" s="169">
        <v>20</v>
      </c>
      <c r="C24" s="202" t="s">
        <v>567</v>
      </c>
      <c r="D24" s="203" t="s">
        <v>568</v>
      </c>
      <c r="E24" s="204" t="s">
        <v>183</v>
      </c>
      <c r="F24" s="190">
        <v>0</v>
      </c>
      <c r="G24" s="543"/>
      <c r="H24" s="544"/>
      <c r="I24" s="544"/>
      <c r="J24" s="544"/>
      <c r="K24" s="544"/>
      <c r="L24" s="544"/>
      <c r="M24" s="544"/>
      <c r="N24" s="544"/>
      <c r="O24" s="544"/>
      <c r="P24" s="544"/>
      <c r="Q24" s="544"/>
      <c r="R24" s="544"/>
      <c r="S24" s="545"/>
      <c r="T24" s="546"/>
      <c r="U24" s="580"/>
      <c r="V24" s="1094"/>
      <c r="W24" s="1068"/>
    </row>
    <row r="25" spans="2:23" x14ac:dyDescent="0.2">
      <c r="B25" s="169">
        <v>21</v>
      </c>
      <c r="C25" s="202" t="s">
        <v>569</v>
      </c>
      <c r="D25" s="203"/>
      <c r="E25" s="204" t="s">
        <v>183</v>
      </c>
      <c r="F25" s="190">
        <v>0</v>
      </c>
      <c r="G25" s="543"/>
      <c r="H25" s="544"/>
      <c r="I25" s="544"/>
      <c r="J25" s="544"/>
      <c r="K25" s="544"/>
      <c r="L25" s="544"/>
      <c r="M25" s="544"/>
      <c r="N25" s="544"/>
      <c r="O25" s="544"/>
      <c r="P25" s="544"/>
      <c r="Q25" s="544"/>
      <c r="R25" s="544"/>
      <c r="S25" s="545"/>
      <c r="T25" s="546"/>
      <c r="U25" s="580"/>
      <c r="V25" s="1094"/>
      <c r="W25" s="1068"/>
    </row>
    <row r="26" spans="2:23" x14ac:dyDescent="0.2">
      <c r="B26" s="169">
        <v>22</v>
      </c>
      <c r="C26" s="202" t="s">
        <v>570</v>
      </c>
      <c r="D26" s="203"/>
      <c r="E26" s="204" t="s">
        <v>183</v>
      </c>
      <c r="F26" s="190">
        <v>0</v>
      </c>
      <c r="G26" s="543"/>
      <c r="H26" s="544"/>
      <c r="I26" s="544"/>
      <c r="J26" s="544"/>
      <c r="K26" s="544"/>
      <c r="L26" s="544"/>
      <c r="M26" s="544"/>
      <c r="N26" s="544"/>
      <c r="O26" s="544"/>
      <c r="P26" s="544"/>
      <c r="Q26" s="544"/>
      <c r="R26" s="544"/>
      <c r="S26" s="545"/>
      <c r="T26" s="546"/>
      <c r="U26" s="580"/>
      <c r="V26" s="1094"/>
      <c r="W26" s="1068"/>
    </row>
    <row r="27" spans="2:23" x14ac:dyDescent="0.2">
      <c r="B27" s="169">
        <v>23</v>
      </c>
      <c r="C27" s="202" t="s">
        <v>571</v>
      </c>
      <c r="D27" s="203"/>
      <c r="E27" s="204" t="s">
        <v>183</v>
      </c>
      <c r="F27" s="190">
        <v>0</v>
      </c>
      <c r="G27" s="543"/>
      <c r="H27" s="544"/>
      <c r="I27" s="544"/>
      <c r="J27" s="544"/>
      <c r="K27" s="544"/>
      <c r="L27" s="544"/>
      <c r="M27" s="544"/>
      <c r="N27" s="544"/>
      <c r="O27" s="544"/>
      <c r="P27" s="544"/>
      <c r="Q27" s="544"/>
      <c r="R27" s="544"/>
      <c r="S27" s="545"/>
      <c r="T27" s="546"/>
      <c r="U27" s="580"/>
      <c r="V27" s="1094"/>
      <c r="W27" s="1068"/>
    </row>
    <row r="28" spans="2:23" x14ac:dyDescent="0.2">
      <c r="B28" s="169">
        <v>24</v>
      </c>
      <c r="C28" s="202" t="s">
        <v>572</v>
      </c>
      <c r="D28" s="203"/>
      <c r="E28" s="204" t="s">
        <v>183</v>
      </c>
      <c r="F28" s="190">
        <v>0</v>
      </c>
      <c r="G28" s="543"/>
      <c r="H28" s="544"/>
      <c r="I28" s="544"/>
      <c r="J28" s="544"/>
      <c r="K28" s="544"/>
      <c r="L28" s="544"/>
      <c r="M28" s="544"/>
      <c r="N28" s="544"/>
      <c r="O28" s="544"/>
      <c r="P28" s="544"/>
      <c r="Q28" s="544"/>
      <c r="R28" s="544"/>
      <c r="S28" s="545"/>
      <c r="T28" s="546"/>
      <c r="U28" s="580"/>
      <c r="V28" s="1094"/>
      <c r="W28" s="1068"/>
    </row>
    <row r="29" spans="2:23" x14ac:dyDescent="0.2">
      <c r="B29" s="169">
        <v>25</v>
      </c>
      <c r="C29" s="202" t="s">
        <v>573</v>
      </c>
      <c r="D29" s="203" t="s">
        <v>574</v>
      </c>
      <c r="E29" s="204" t="s">
        <v>183</v>
      </c>
      <c r="F29" s="190">
        <v>0</v>
      </c>
      <c r="G29" s="543"/>
      <c r="H29" s="544"/>
      <c r="I29" s="544"/>
      <c r="J29" s="544"/>
      <c r="K29" s="544"/>
      <c r="L29" s="544"/>
      <c r="M29" s="544"/>
      <c r="N29" s="544"/>
      <c r="O29" s="544"/>
      <c r="P29" s="544"/>
      <c r="Q29" s="544"/>
      <c r="R29" s="544"/>
      <c r="S29" s="545"/>
      <c r="T29" s="546"/>
      <c r="U29" s="580"/>
      <c r="V29" s="1094"/>
      <c r="W29" s="1068"/>
    </row>
    <row r="30" spans="2:23" x14ac:dyDescent="0.2">
      <c r="B30" s="169">
        <v>26</v>
      </c>
      <c r="C30" s="202" t="s">
        <v>575</v>
      </c>
      <c r="D30" s="203" t="s">
        <v>576</v>
      </c>
      <c r="E30" s="204" t="s">
        <v>183</v>
      </c>
      <c r="F30" s="190">
        <v>0</v>
      </c>
      <c r="G30" s="543"/>
      <c r="H30" s="544"/>
      <c r="I30" s="544"/>
      <c r="J30" s="544"/>
      <c r="K30" s="544"/>
      <c r="L30" s="544"/>
      <c r="M30" s="544"/>
      <c r="N30" s="544"/>
      <c r="O30" s="544"/>
      <c r="P30" s="544"/>
      <c r="Q30" s="544"/>
      <c r="R30" s="544"/>
      <c r="S30" s="545"/>
      <c r="T30" s="546"/>
      <c r="U30" s="580"/>
      <c r="V30" s="1094"/>
      <c r="W30" s="1068"/>
    </row>
    <row r="31" spans="2:23" x14ac:dyDescent="0.2">
      <c r="B31" s="169">
        <v>27</v>
      </c>
      <c r="C31" s="202" t="s">
        <v>577</v>
      </c>
      <c r="D31" s="203" t="s">
        <v>578</v>
      </c>
      <c r="E31" s="204" t="s">
        <v>183</v>
      </c>
      <c r="F31" s="190">
        <v>0</v>
      </c>
      <c r="G31" s="543"/>
      <c r="H31" s="544"/>
      <c r="I31" s="544"/>
      <c r="J31" s="544"/>
      <c r="K31" s="544"/>
      <c r="L31" s="544"/>
      <c r="M31" s="544"/>
      <c r="N31" s="544"/>
      <c r="O31" s="544"/>
      <c r="P31" s="544"/>
      <c r="Q31" s="544"/>
      <c r="R31" s="544"/>
      <c r="S31" s="545"/>
      <c r="T31" s="546"/>
      <c r="U31" s="580"/>
      <c r="V31" s="1094"/>
      <c r="W31" s="1068"/>
    </row>
    <row r="32" spans="2:23" x14ac:dyDescent="0.2">
      <c r="B32" s="169">
        <v>28</v>
      </c>
      <c r="C32" s="202" t="s">
        <v>579</v>
      </c>
      <c r="D32" s="203"/>
      <c r="E32" s="204" t="s">
        <v>183</v>
      </c>
      <c r="F32" s="190">
        <v>0</v>
      </c>
      <c r="G32" s="543"/>
      <c r="H32" s="544"/>
      <c r="I32" s="544"/>
      <c r="J32" s="544"/>
      <c r="K32" s="544"/>
      <c r="L32" s="544"/>
      <c r="M32" s="544"/>
      <c r="N32" s="544"/>
      <c r="O32" s="544"/>
      <c r="P32" s="544"/>
      <c r="Q32" s="544"/>
      <c r="R32" s="544"/>
      <c r="S32" s="545"/>
      <c r="T32" s="546"/>
      <c r="U32" s="580"/>
      <c r="V32" s="1094"/>
      <c r="W32" s="1068"/>
    </row>
    <row r="33" spans="2:23" x14ac:dyDescent="0.2">
      <c r="B33" s="169">
        <v>29</v>
      </c>
      <c r="C33" s="202" t="s">
        <v>580</v>
      </c>
      <c r="D33" s="203"/>
      <c r="E33" s="204" t="s">
        <v>183</v>
      </c>
      <c r="F33" s="190">
        <v>0</v>
      </c>
      <c r="G33" s="543"/>
      <c r="H33" s="544"/>
      <c r="I33" s="544"/>
      <c r="J33" s="544"/>
      <c r="K33" s="544"/>
      <c r="L33" s="544"/>
      <c r="M33" s="544"/>
      <c r="N33" s="544"/>
      <c r="O33" s="544"/>
      <c r="P33" s="544"/>
      <c r="Q33" s="544"/>
      <c r="R33" s="544"/>
      <c r="S33" s="545"/>
      <c r="T33" s="546"/>
      <c r="U33" s="580"/>
      <c r="V33" s="1094"/>
      <c r="W33" s="1068"/>
    </row>
    <row r="34" spans="2:23" ht="13.9" customHeight="1" x14ac:dyDescent="0.2">
      <c r="B34" s="169">
        <v>30</v>
      </c>
      <c r="C34" s="202" t="s">
        <v>581</v>
      </c>
      <c r="D34" s="203" t="s">
        <v>582</v>
      </c>
      <c r="E34" s="204" t="s">
        <v>183</v>
      </c>
      <c r="F34" s="190">
        <v>0</v>
      </c>
      <c r="G34" s="543"/>
      <c r="H34" s="544"/>
      <c r="I34" s="544"/>
      <c r="J34" s="544"/>
      <c r="K34" s="544"/>
      <c r="L34" s="544"/>
      <c r="M34" s="544"/>
      <c r="N34" s="544"/>
      <c r="O34" s="544"/>
      <c r="P34" s="544"/>
      <c r="Q34" s="544"/>
      <c r="R34" s="544"/>
      <c r="S34" s="545"/>
      <c r="T34" s="546"/>
      <c r="U34" s="580"/>
      <c r="V34" s="1094"/>
      <c r="W34" s="1068"/>
    </row>
    <row r="35" spans="2:23" x14ac:dyDescent="0.2">
      <c r="B35" s="169">
        <v>31</v>
      </c>
      <c r="C35" s="202" t="s">
        <v>583</v>
      </c>
      <c r="D35" s="203"/>
      <c r="E35" s="204" t="s">
        <v>183</v>
      </c>
      <c r="F35" s="190">
        <v>3</v>
      </c>
      <c r="G35" s="205"/>
      <c r="H35" s="206"/>
      <c r="I35" s="206"/>
      <c r="J35" s="206"/>
      <c r="K35" s="206"/>
      <c r="L35" s="206"/>
      <c r="M35" s="206"/>
      <c r="N35" s="206"/>
      <c r="O35" s="206"/>
      <c r="P35" s="206"/>
      <c r="Q35" s="206"/>
      <c r="R35" s="206"/>
      <c r="S35" s="547"/>
      <c r="T35" s="207"/>
      <c r="U35" s="580"/>
      <c r="V35" s="1094"/>
      <c r="W35" s="1068"/>
    </row>
    <row r="36" spans="2:23" ht="15" thickBot="1" x14ac:dyDescent="0.25">
      <c r="B36" s="209">
        <v>32</v>
      </c>
      <c r="C36" s="210" t="s">
        <v>1021</v>
      </c>
      <c r="D36" s="211"/>
      <c r="E36" s="212" t="s">
        <v>446</v>
      </c>
      <c r="F36" s="213">
        <v>2</v>
      </c>
      <c r="G36" s="548"/>
      <c r="H36" s="549"/>
      <c r="I36" s="549"/>
      <c r="J36" s="549"/>
      <c r="K36" s="549"/>
      <c r="L36" s="549"/>
      <c r="M36" s="549"/>
      <c r="N36" s="549"/>
      <c r="O36" s="549"/>
      <c r="P36" s="549"/>
      <c r="Q36" s="549"/>
      <c r="R36" s="549"/>
      <c r="S36" s="550"/>
      <c r="T36" s="551"/>
      <c r="U36" s="580"/>
      <c r="V36" s="1095"/>
      <c r="W36" s="1069"/>
    </row>
    <row r="37" spans="2:23" ht="13.9" customHeight="1" thickBot="1" x14ac:dyDescent="0.25">
      <c r="B37" s="606"/>
      <c r="C37" s="216"/>
      <c r="D37" s="175"/>
      <c r="E37" s="218"/>
      <c r="F37" s="218"/>
      <c r="G37" s="218"/>
      <c r="H37" s="218"/>
      <c r="I37" s="608"/>
      <c r="J37" s="608"/>
      <c r="K37" s="608"/>
      <c r="L37" s="608"/>
      <c r="M37" s="608"/>
      <c r="N37" s="608"/>
      <c r="O37" s="608"/>
      <c r="P37" s="608"/>
      <c r="Q37" s="608"/>
      <c r="R37" s="608"/>
      <c r="S37" s="608"/>
      <c r="T37" s="608"/>
      <c r="U37" s="580"/>
      <c r="V37" s="1096"/>
      <c r="W37" s="1096"/>
    </row>
    <row r="38" spans="2:23" ht="15" thickBot="1" x14ac:dyDescent="0.25">
      <c r="B38" s="552"/>
      <c r="C38" s="553" t="s">
        <v>584</v>
      </c>
      <c r="D38" s="686"/>
      <c r="E38" s="218"/>
      <c r="F38" s="218"/>
      <c r="G38" s="218"/>
      <c r="H38" s="218"/>
      <c r="I38" s="608"/>
      <c r="J38" s="608"/>
      <c r="K38" s="608"/>
      <c r="L38" s="608"/>
      <c r="M38" s="608"/>
      <c r="N38" s="608"/>
      <c r="O38" s="608"/>
      <c r="P38" s="608"/>
      <c r="Q38" s="608"/>
      <c r="R38" s="608"/>
      <c r="S38" s="608"/>
      <c r="T38" s="608"/>
      <c r="U38" s="580"/>
      <c r="V38" s="1096"/>
      <c r="W38" s="1096"/>
    </row>
    <row r="39" spans="2:23" x14ac:dyDescent="0.2">
      <c r="B39" s="1682">
        <v>33</v>
      </c>
      <c r="C39" s="1686" t="s">
        <v>585</v>
      </c>
      <c r="D39" s="554" t="s">
        <v>586</v>
      </c>
      <c r="E39" s="555" t="s">
        <v>183</v>
      </c>
      <c r="F39" s="556">
        <v>0</v>
      </c>
      <c r="G39" s="557"/>
      <c r="H39" s="558"/>
      <c r="I39" s="558"/>
      <c r="J39" s="536"/>
      <c r="K39" s="536"/>
      <c r="L39" s="536"/>
      <c r="M39" s="536"/>
      <c r="N39" s="536"/>
      <c r="O39" s="536"/>
      <c r="P39" s="536"/>
      <c r="Q39" s="536"/>
      <c r="R39" s="536"/>
      <c r="S39" s="537"/>
      <c r="T39" s="538"/>
      <c r="U39" s="580"/>
      <c r="V39" s="1097"/>
      <c r="W39" s="1090"/>
    </row>
    <row r="40" spans="2:23" x14ac:dyDescent="0.2">
      <c r="B40" s="1683">
        <v>34</v>
      </c>
      <c r="C40" s="98" t="s">
        <v>587</v>
      </c>
      <c r="D40" s="559" t="s">
        <v>588</v>
      </c>
      <c r="E40" s="560" t="s">
        <v>183</v>
      </c>
      <c r="F40" s="561">
        <v>0</v>
      </c>
      <c r="G40" s="539"/>
      <c r="H40" s="540"/>
      <c r="I40" s="540"/>
      <c r="J40" s="540"/>
      <c r="K40" s="540"/>
      <c r="L40" s="540"/>
      <c r="M40" s="540"/>
      <c r="N40" s="540"/>
      <c r="O40" s="540"/>
      <c r="P40" s="540"/>
      <c r="Q40" s="540"/>
      <c r="R40" s="540"/>
      <c r="S40" s="541"/>
      <c r="T40" s="542"/>
      <c r="U40" s="580"/>
      <c r="V40" s="1094"/>
      <c r="W40" s="1068"/>
    </row>
    <row r="41" spans="2:23" x14ac:dyDescent="0.2">
      <c r="B41" s="1683">
        <v>35</v>
      </c>
      <c r="C41" s="98" t="s">
        <v>589</v>
      </c>
      <c r="D41" s="559" t="s">
        <v>590</v>
      </c>
      <c r="E41" s="560" t="s">
        <v>183</v>
      </c>
      <c r="F41" s="561">
        <v>0</v>
      </c>
      <c r="G41" s="539"/>
      <c r="H41" s="540"/>
      <c r="I41" s="540"/>
      <c r="J41" s="540"/>
      <c r="K41" s="540"/>
      <c r="L41" s="540"/>
      <c r="M41" s="540"/>
      <c r="N41" s="540"/>
      <c r="O41" s="540"/>
      <c r="P41" s="540"/>
      <c r="Q41" s="540"/>
      <c r="R41" s="540"/>
      <c r="S41" s="541"/>
      <c r="T41" s="542"/>
      <c r="U41" s="580"/>
      <c r="V41" s="1094"/>
      <c r="W41" s="1068"/>
    </row>
    <row r="42" spans="2:23" x14ac:dyDescent="0.2">
      <c r="B42" s="1684">
        <v>36</v>
      </c>
      <c r="C42" s="98" t="s">
        <v>591</v>
      </c>
      <c r="D42" s="559" t="s">
        <v>592</v>
      </c>
      <c r="E42" s="560" t="s">
        <v>183</v>
      </c>
      <c r="F42" s="561">
        <v>0</v>
      </c>
      <c r="G42" s="539"/>
      <c r="H42" s="540"/>
      <c r="I42" s="540"/>
      <c r="J42" s="540"/>
      <c r="K42" s="540"/>
      <c r="L42" s="540"/>
      <c r="M42" s="540"/>
      <c r="N42" s="540"/>
      <c r="O42" s="540"/>
      <c r="P42" s="540"/>
      <c r="Q42" s="540"/>
      <c r="R42" s="540"/>
      <c r="S42" s="541"/>
      <c r="T42" s="542"/>
      <c r="U42" s="580"/>
      <c r="V42" s="1094"/>
      <c r="W42" s="1068"/>
    </row>
    <row r="43" spans="2:23" ht="13.9" customHeight="1" x14ac:dyDescent="0.2">
      <c r="B43" s="1683">
        <v>37</v>
      </c>
      <c r="C43" s="98" t="s">
        <v>593</v>
      </c>
      <c r="D43" s="559" t="s">
        <v>594</v>
      </c>
      <c r="E43" s="560" t="s">
        <v>183</v>
      </c>
      <c r="F43" s="561">
        <v>0</v>
      </c>
      <c r="G43" s="539"/>
      <c r="H43" s="540"/>
      <c r="I43" s="540"/>
      <c r="J43" s="540"/>
      <c r="K43" s="540"/>
      <c r="L43" s="540"/>
      <c r="M43" s="540"/>
      <c r="N43" s="540"/>
      <c r="O43" s="540"/>
      <c r="P43" s="540"/>
      <c r="Q43" s="540"/>
      <c r="R43" s="540"/>
      <c r="S43" s="541"/>
      <c r="T43" s="542"/>
      <c r="U43" s="580"/>
      <c r="V43" s="1094"/>
      <c r="W43" s="1068"/>
    </row>
    <row r="44" spans="2:23" x14ac:dyDescent="0.2">
      <c r="B44" s="1683">
        <v>38</v>
      </c>
      <c r="C44" s="98" t="s">
        <v>595</v>
      </c>
      <c r="D44" s="559"/>
      <c r="E44" s="560" t="s">
        <v>183</v>
      </c>
      <c r="F44" s="562">
        <v>0</v>
      </c>
      <c r="G44" s="539"/>
      <c r="H44" s="540"/>
      <c r="I44" s="540"/>
      <c r="J44" s="540"/>
      <c r="K44" s="540"/>
      <c r="L44" s="540"/>
      <c r="M44" s="540"/>
      <c r="N44" s="540"/>
      <c r="O44" s="540"/>
      <c r="P44" s="540"/>
      <c r="Q44" s="540"/>
      <c r="R44" s="540"/>
      <c r="S44" s="541"/>
      <c r="T44" s="542"/>
      <c r="U44" s="580"/>
      <c r="V44" s="1094"/>
      <c r="W44" s="1068"/>
    </row>
    <row r="45" spans="2:23" x14ac:dyDescent="0.2">
      <c r="B45" s="1684">
        <v>39</v>
      </c>
      <c r="C45" s="98" t="s">
        <v>596</v>
      </c>
      <c r="D45" s="559"/>
      <c r="E45" s="560" t="s">
        <v>183</v>
      </c>
      <c r="F45" s="561">
        <v>0</v>
      </c>
      <c r="G45" s="539"/>
      <c r="H45" s="540"/>
      <c r="I45" s="540"/>
      <c r="J45" s="540"/>
      <c r="K45" s="540"/>
      <c r="L45" s="540"/>
      <c r="M45" s="540"/>
      <c r="N45" s="540"/>
      <c r="O45" s="540"/>
      <c r="P45" s="540"/>
      <c r="Q45" s="540"/>
      <c r="R45" s="540"/>
      <c r="S45" s="541"/>
      <c r="T45" s="542"/>
      <c r="U45" s="580"/>
      <c r="V45" s="1094"/>
      <c r="W45" s="1068"/>
    </row>
    <row r="46" spans="2:23" ht="15" customHeight="1" thickBot="1" x14ac:dyDescent="0.25">
      <c r="B46" s="1685">
        <v>40</v>
      </c>
      <c r="C46" s="1687" t="s">
        <v>597</v>
      </c>
      <c r="D46" s="563"/>
      <c r="E46" s="564" t="s">
        <v>183</v>
      </c>
      <c r="F46" s="565">
        <v>0</v>
      </c>
      <c r="G46" s="566"/>
      <c r="H46" s="567"/>
      <c r="I46" s="567"/>
      <c r="J46" s="549"/>
      <c r="K46" s="549"/>
      <c r="L46" s="549"/>
      <c r="M46" s="549"/>
      <c r="N46" s="549"/>
      <c r="O46" s="549"/>
      <c r="P46" s="549"/>
      <c r="Q46" s="549"/>
      <c r="R46" s="549"/>
      <c r="S46" s="550"/>
      <c r="T46" s="551"/>
      <c r="U46" s="580"/>
      <c r="V46" s="1095"/>
      <c r="W46" s="1069"/>
    </row>
    <row r="47" spans="2:23" ht="13.9" customHeight="1" thickBot="1" x14ac:dyDescent="0.25">
      <c r="B47" s="606"/>
      <c r="C47" s="586"/>
      <c r="D47" s="175"/>
      <c r="E47" s="218"/>
      <c r="F47" s="218"/>
      <c r="G47" s="218"/>
      <c r="H47" s="218"/>
      <c r="I47" s="608"/>
      <c r="J47" s="608"/>
      <c r="K47" s="608"/>
      <c r="L47" s="608"/>
      <c r="M47" s="608"/>
      <c r="N47" s="608"/>
      <c r="O47" s="608"/>
      <c r="P47" s="608"/>
      <c r="Q47" s="608"/>
      <c r="R47" s="608"/>
      <c r="S47" s="608"/>
      <c r="T47" s="608"/>
      <c r="U47" s="580"/>
      <c r="V47" s="1096"/>
      <c r="W47" s="1096"/>
    </row>
    <row r="48" spans="2:23" ht="15" customHeight="1" thickBot="1" x14ac:dyDescent="0.25">
      <c r="B48" s="176"/>
      <c r="C48" s="553" t="s">
        <v>584</v>
      </c>
      <c r="D48" s="686"/>
      <c r="E48" s="218"/>
      <c r="F48" s="218"/>
      <c r="G48" s="218"/>
      <c r="H48" s="218"/>
      <c r="I48" s="608"/>
      <c r="J48" s="608"/>
      <c r="K48" s="608"/>
      <c r="L48" s="608"/>
      <c r="M48" s="608"/>
      <c r="N48" s="608"/>
      <c r="O48" s="608"/>
      <c r="P48" s="608"/>
      <c r="Q48" s="608"/>
      <c r="R48" s="608"/>
      <c r="S48" s="608"/>
      <c r="T48" s="608"/>
      <c r="U48" s="580"/>
      <c r="V48" s="1096"/>
      <c r="W48" s="1096"/>
    </row>
    <row r="49" spans="2:23" ht="15" customHeight="1" x14ac:dyDescent="0.2">
      <c r="B49" s="1682">
        <v>41</v>
      </c>
      <c r="C49" s="1686" t="s">
        <v>598</v>
      </c>
      <c r="D49" s="554"/>
      <c r="E49" s="555" t="s">
        <v>19</v>
      </c>
      <c r="F49" s="556">
        <v>2</v>
      </c>
      <c r="G49" s="557"/>
      <c r="H49" s="558"/>
      <c r="I49" s="558"/>
      <c r="J49" s="558"/>
      <c r="K49" s="558"/>
      <c r="L49" s="558"/>
      <c r="M49" s="558"/>
      <c r="N49" s="558"/>
      <c r="O49" s="536"/>
      <c r="P49" s="536"/>
      <c r="Q49" s="536"/>
      <c r="R49" s="536"/>
      <c r="S49" s="537"/>
      <c r="T49" s="538"/>
      <c r="U49" s="580"/>
      <c r="V49" s="1097"/>
      <c r="W49" s="1090"/>
    </row>
    <row r="50" spans="2:23" ht="15" customHeight="1" x14ac:dyDescent="0.2">
      <c r="B50" s="1683">
        <v>42</v>
      </c>
      <c r="C50" s="98" t="s">
        <v>599</v>
      </c>
      <c r="D50" s="559"/>
      <c r="E50" s="560" t="s">
        <v>19</v>
      </c>
      <c r="F50" s="561">
        <v>2</v>
      </c>
      <c r="G50" s="539"/>
      <c r="H50" s="540"/>
      <c r="I50" s="540"/>
      <c r="J50" s="540"/>
      <c r="K50" s="540"/>
      <c r="L50" s="540"/>
      <c r="M50" s="540"/>
      <c r="N50" s="540"/>
      <c r="O50" s="540"/>
      <c r="P50" s="540"/>
      <c r="Q50" s="540"/>
      <c r="R50" s="540"/>
      <c r="S50" s="541"/>
      <c r="T50" s="542"/>
      <c r="U50" s="580"/>
      <c r="V50" s="1094"/>
      <c r="W50" s="1068"/>
    </row>
    <row r="51" spans="2:23" ht="15" customHeight="1" x14ac:dyDescent="0.2">
      <c r="B51" s="1683">
        <v>43</v>
      </c>
      <c r="C51" s="98" t="s">
        <v>600</v>
      </c>
      <c r="D51" s="559"/>
      <c r="E51" s="560" t="s">
        <v>19</v>
      </c>
      <c r="F51" s="561">
        <v>2</v>
      </c>
      <c r="G51" s="539"/>
      <c r="H51" s="540"/>
      <c r="I51" s="540"/>
      <c r="J51" s="540"/>
      <c r="K51" s="540"/>
      <c r="L51" s="540"/>
      <c r="M51" s="540"/>
      <c r="N51" s="540"/>
      <c r="O51" s="540"/>
      <c r="P51" s="540"/>
      <c r="Q51" s="540"/>
      <c r="R51" s="540"/>
      <c r="S51" s="541"/>
      <c r="T51" s="542"/>
      <c r="U51" s="580"/>
      <c r="V51" s="1094"/>
      <c r="W51" s="1068"/>
    </row>
    <row r="52" spans="2:23" ht="15" customHeight="1" x14ac:dyDescent="0.2">
      <c r="B52" s="1684">
        <v>44</v>
      </c>
      <c r="C52" s="98" t="s">
        <v>601</v>
      </c>
      <c r="D52" s="559"/>
      <c r="E52" s="560" t="s">
        <v>19</v>
      </c>
      <c r="F52" s="561">
        <v>2</v>
      </c>
      <c r="G52" s="539"/>
      <c r="H52" s="540"/>
      <c r="I52" s="540"/>
      <c r="J52" s="540"/>
      <c r="K52" s="540"/>
      <c r="L52" s="540"/>
      <c r="M52" s="540"/>
      <c r="N52" s="540"/>
      <c r="O52" s="540"/>
      <c r="P52" s="540"/>
      <c r="Q52" s="540"/>
      <c r="R52" s="540"/>
      <c r="S52" s="541"/>
      <c r="T52" s="542"/>
      <c r="U52" s="580"/>
      <c r="V52" s="1094"/>
      <c r="W52" s="1068"/>
    </row>
    <row r="53" spans="2:23" ht="15" customHeight="1" x14ac:dyDescent="0.2">
      <c r="B53" s="1683">
        <v>45</v>
      </c>
      <c r="C53" s="98" t="s">
        <v>602</v>
      </c>
      <c r="D53" s="559"/>
      <c r="E53" s="560" t="s">
        <v>19</v>
      </c>
      <c r="F53" s="561">
        <v>2</v>
      </c>
      <c r="G53" s="539"/>
      <c r="H53" s="540"/>
      <c r="I53" s="540"/>
      <c r="J53" s="540"/>
      <c r="K53" s="540"/>
      <c r="L53" s="540"/>
      <c r="M53" s="540"/>
      <c r="N53" s="540"/>
      <c r="O53" s="540"/>
      <c r="P53" s="540"/>
      <c r="Q53" s="540"/>
      <c r="R53" s="540"/>
      <c r="S53" s="541"/>
      <c r="T53" s="542"/>
      <c r="U53" s="580"/>
      <c r="V53" s="1094"/>
      <c r="W53" s="1068"/>
    </row>
    <row r="54" spans="2:23" ht="15" customHeight="1" x14ac:dyDescent="0.2">
      <c r="B54" s="1683">
        <v>46</v>
      </c>
      <c r="C54" s="98" t="s">
        <v>603</v>
      </c>
      <c r="D54" s="559"/>
      <c r="E54" s="560" t="s">
        <v>19</v>
      </c>
      <c r="F54" s="562">
        <v>2</v>
      </c>
      <c r="G54" s="539"/>
      <c r="H54" s="540"/>
      <c r="I54" s="540"/>
      <c r="J54" s="540"/>
      <c r="K54" s="540"/>
      <c r="L54" s="540"/>
      <c r="M54" s="540"/>
      <c r="N54" s="540"/>
      <c r="O54" s="540"/>
      <c r="P54" s="540"/>
      <c r="Q54" s="540"/>
      <c r="R54" s="540"/>
      <c r="S54" s="541"/>
      <c r="T54" s="542"/>
      <c r="U54" s="580"/>
      <c r="V54" s="1094"/>
      <c r="W54" s="1068"/>
    </row>
    <row r="55" spans="2:23" ht="15" customHeight="1" x14ac:dyDescent="0.2">
      <c r="B55" s="1684">
        <v>47</v>
      </c>
      <c r="C55" s="98" t="s">
        <v>604</v>
      </c>
      <c r="D55" s="559"/>
      <c r="E55" s="560" t="s">
        <v>19</v>
      </c>
      <c r="F55" s="561">
        <v>2</v>
      </c>
      <c r="G55" s="539"/>
      <c r="H55" s="540"/>
      <c r="I55" s="540"/>
      <c r="J55" s="540"/>
      <c r="K55" s="540"/>
      <c r="L55" s="540"/>
      <c r="M55" s="540"/>
      <c r="N55" s="540"/>
      <c r="O55" s="540"/>
      <c r="P55" s="540"/>
      <c r="Q55" s="540"/>
      <c r="R55" s="540"/>
      <c r="S55" s="541"/>
      <c r="T55" s="542"/>
      <c r="U55" s="580"/>
      <c r="V55" s="1094"/>
      <c r="W55" s="1068"/>
    </row>
    <row r="56" spans="2:23" ht="15" customHeight="1" thickBot="1" x14ac:dyDescent="0.25">
      <c r="B56" s="1685">
        <v>48</v>
      </c>
      <c r="C56" s="1687" t="s">
        <v>605</v>
      </c>
      <c r="D56" s="563"/>
      <c r="E56" s="568" t="s">
        <v>19</v>
      </c>
      <c r="F56" s="565">
        <v>2</v>
      </c>
      <c r="G56" s="566"/>
      <c r="H56" s="567"/>
      <c r="I56" s="567"/>
      <c r="J56" s="567"/>
      <c r="K56" s="567"/>
      <c r="L56" s="567"/>
      <c r="M56" s="567"/>
      <c r="N56" s="567"/>
      <c r="O56" s="549"/>
      <c r="P56" s="549"/>
      <c r="Q56" s="549"/>
      <c r="R56" s="549"/>
      <c r="S56" s="550"/>
      <c r="T56" s="551"/>
      <c r="U56" s="580"/>
      <c r="V56" s="1095"/>
      <c r="W56" s="1069"/>
    </row>
    <row r="57" spans="2:23" ht="15" customHeight="1" x14ac:dyDescent="0.2">
      <c r="B57" s="606"/>
      <c r="C57" s="216"/>
      <c r="D57" s="607"/>
      <c r="E57" s="217"/>
      <c r="F57" s="218"/>
      <c r="G57" s="685"/>
      <c r="H57" s="218"/>
      <c r="I57" s="608"/>
      <c r="J57" s="608"/>
      <c r="K57" s="608"/>
      <c r="L57" s="608"/>
      <c r="M57" s="580"/>
      <c r="N57" s="580"/>
      <c r="O57" s="580"/>
      <c r="P57" s="580"/>
      <c r="Q57" s="580"/>
      <c r="R57" s="580"/>
      <c r="S57" s="580"/>
      <c r="T57" s="580"/>
      <c r="U57" s="580"/>
      <c r="V57" s="580"/>
    </row>
    <row r="58" spans="2:23" ht="15" customHeight="1" x14ac:dyDescent="0.2">
      <c r="B58" s="33" t="s">
        <v>23</v>
      </c>
      <c r="C58" s="34"/>
      <c r="D58" s="216"/>
      <c r="E58" s="217"/>
      <c r="F58" s="218"/>
      <c r="G58" s="218"/>
      <c r="H58" s="218"/>
      <c r="I58" s="321"/>
      <c r="J58" s="321"/>
      <c r="K58" s="321"/>
      <c r="L58" s="321"/>
      <c r="M58" s="322"/>
      <c r="N58" s="322"/>
      <c r="O58" s="322"/>
      <c r="P58" s="322"/>
      <c r="Q58" s="322"/>
      <c r="R58" s="322"/>
      <c r="S58" s="322"/>
      <c r="T58" s="322"/>
      <c r="U58" s="45"/>
      <c r="V58" s="45"/>
    </row>
    <row r="59" spans="2:23" ht="15" customHeight="1" x14ac:dyDescent="0.2">
      <c r="B59" s="36"/>
      <c r="C59" s="37" t="s">
        <v>24</v>
      </c>
      <c r="D59" s="216"/>
      <c r="E59" s="217"/>
      <c r="F59" s="218"/>
      <c r="G59" s="218"/>
      <c r="H59" s="218"/>
      <c r="I59" s="321"/>
      <c r="J59" s="321"/>
      <c r="K59" s="321"/>
      <c r="L59" s="321"/>
      <c r="M59" s="322"/>
      <c r="N59" s="322"/>
      <c r="O59" s="322"/>
      <c r="P59" s="322"/>
      <c r="Q59" s="322"/>
      <c r="R59" s="322"/>
      <c r="S59" s="322"/>
      <c r="T59" s="322"/>
      <c r="U59" s="45"/>
      <c r="V59" s="45"/>
    </row>
    <row r="60" spans="2:23" ht="15" customHeight="1" x14ac:dyDescent="0.2">
      <c r="B60" s="38"/>
      <c r="C60" s="37" t="s">
        <v>25</v>
      </c>
      <c r="D60" s="219"/>
      <c r="E60" s="220"/>
      <c r="F60" s="220"/>
      <c r="G60" s="323"/>
      <c r="H60" s="323"/>
      <c r="I60" s="323"/>
      <c r="J60" s="323"/>
      <c r="K60" s="323"/>
      <c r="L60" s="323"/>
      <c r="M60" s="324"/>
      <c r="N60" s="323"/>
      <c r="O60" s="323"/>
      <c r="P60" s="323"/>
      <c r="Q60" s="323"/>
      <c r="R60" s="323"/>
      <c r="S60" s="323"/>
      <c r="T60" s="323"/>
      <c r="U60" s="45"/>
      <c r="V60" s="45"/>
    </row>
    <row r="61" spans="2:23" ht="15" customHeight="1" x14ac:dyDescent="0.2">
      <c r="B61" s="39"/>
      <c r="C61" s="37" t="s">
        <v>26</v>
      </c>
      <c r="D61" s="221"/>
      <c r="E61" s="220"/>
      <c r="F61" s="220"/>
      <c r="G61" s="323"/>
      <c r="H61" s="323"/>
      <c r="I61" s="323"/>
      <c r="J61" s="323"/>
      <c r="K61" s="323"/>
      <c r="L61" s="323"/>
      <c r="M61" s="324"/>
      <c r="N61" s="323"/>
      <c r="O61" s="323"/>
      <c r="P61" s="323"/>
      <c r="Q61" s="323"/>
      <c r="R61" s="323"/>
      <c r="S61" s="323"/>
      <c r="T61" s="323"/>
      <c r="U61" s="45"/>
      <c r="V61" s="45"/>
    </row>
    <row r="62" spans="2:23" ht="15" customHeight="1" x14ac:dyDescent="0.2">
      <c r="B62" s="40"/>
      <c r="C62" s="37" t="s">
        <v>27</v>
      </c>
      <c r="D62" s="219"/>
      <c r="E62" s="220"/>
      <c r="F62" s="220"/>
      <c r="G62" s="323"/>
      <c r="H62" s="323"/>
      <c r="I62" s="323"/>
      <c r="J62" s="323"/>
      <c r="K62" s="323"/>
      <c r="L62" s="323"/>
      <c r="M62" s="324"/>
      <c r="N62" s="323"/>
      <c r="O62" s="323"/>
      <c r="P62" s="323"/>
      <c r="Q62" s="323"/>
      <c r="R62" s="323"/>
      <c r="S62" s="323"/>
      <c r="T62" s="323"/>
      <c r="U62" s="45"/>
      <c r="V62" s="45"/>
    </row>
    <row r="63" spans="2:23" ht="15" customHeight="1" thickBot="1" x14ac:dyDescent="0.25">
      <c r="B63" s="326"/>
      <c r="C63" s="325"/>
      <c r="D63" s="325"/>
      <c r="E63" s="326"/>
      <c r="F63" s="326"/>
      <c r="G63" s="326"/>
      <c r="H63" s="326"/>
      <c r="I63" s="326"/>
      <c r="J63" s="326"/>
      <c r="K63" s="326"/>
      <c r="L63" s="326"/>
      <c r="M63" s="324"/>
      <c r="N63" s="326"/>
      <c r="O63" s="326"/>
      <c r="P63" s="326"/>
      <c r="Q63" s="326"/>
      <c r="R63" s="326"/>
      <c r="S63" s="326"/>
      <c r="T63" s="326"/>
      <c r="U63" s="45"/>
      <c r="V63" s="45"/>
    </row>
    <row r="64" spans="2:23" ht="16.5" thickBot="1" x14ac:dyDescent="0.25">
      <c r="B64" s="1815" t="s">
        <v>606</v>
      </c>
      <c r="C64" s="1816"/>
      <c r="D64" s="1816"/>
      <c r="E64" s="1816"/>
      <c r="F64" s="1816"/>
      <c r="G64" s="1816"/>
      <c r="H64" s="1816"/>
      <c r="I64" s="1816"/>
      <c r="J64" s="1816"/>
      <c r="K64" s="1816"/>
      <c r="L64" s="1816"/>
      <c r="M64" s="1816"/>
      <c r="N64" s="1816"/>
      <c r="O64" s="1816"/>
      <c r="P64" s="1816"/>
      <c r="Q64" s="1816"/>
      <c r="R64" s="1816"/>
      <c r="S64" s="1816"/>
      <c r="T64" s="1817"/>
      <c r="U64" s="45"/>
      <c r="V64" s="45"/>
    </row>
    <row r="65" spans="2:22" ht="15" thickBot="1" x14ac:dyDescent="0.25">
      <c r="B65" s="45"/>
      <c r="C65" s="46"/>
      <c r="D65" s="46"/>
      <c r="E65" s="45"/>
      <c r="F65" s="45"/>
      <c r="G65" s="45"/>
      <c r="H65" s="45"/>
      <c r="I65" s="45"/>
      <c r="J65" s="326"/>
      <c r="K65" s="45"/>
      <c r="L65" s="45"/>
      <c r="M65" s="45"/>
      <c r="N65" s="326"/>
      <c r="O65" s="326"/>
      <c r="P65" s="326"/>
      <c r="Q65" s="326"/>
      <c r="R65" s="326"/>
      <c r="S65" s="326"/>
      <c r="T65" s="326"/>
      <c r="U65" s="45"/>
      <c r="V65" s="45"/>
    </row>
    <row r="66" spans="2:22" ht="30" customHeight="1" thickBot="1" x14ac:dyDescent="0.25">
      <c r="B66" s="1860" t="s">
        <v>1249</v>
      </c>
      <c r="C66" s="1861"/>
      <c r="D66" s="1861"/>
      <c r="E66" s="1861"/>
      <c r="F66" s="1861"/>
      <c r="G66" s="1861"/>
      <c r="H66" s="1861"/>
      <c r="I66" s="1861"/>
      <c r="J66" s="1861"/>
      <c r="K66" s="1861"/>
      <c r="L66" s="1861"/>
      <c r="M66" s="1861"/>
      <c r="N66" s="1861"/>
      <c r="O66" s="1861"/>
      <c r="P66" s="1861"/>
      <c r="Q66" s="1861"/>
      <c r="R66" s="1861"/>
      <c r="S66" s="1861"/>
      <c r="T66" s="1862"/>
      <c r="U66" s="45"/>
      <c r="V66" s="45"/>
    </row>
    <row r="67" spans="2:22" ht="15" thickBot="1" x14ac:dyDescent="0.25">
      <c r="B67" s="45"/>
      <c r="C67" s="46"/>
      <c r="D67" s="46"/>
      <c r="E67" s="45"/>
      <c r="F67" s="45"/>
      <c r="G67" s="45"/>
      <c r="H67" s="45"/>
      <c r="I67" s="45"/>
      <c r="J67" s="326"/>
      <c r="K67" s="45"/>
      <c r="L67" s="45"/>
      <c r="M67" s="45"/>
      <c r="N67" s="326"/>
      <c r="O67" s="326"/>
      <c r="P67" s="326"/>
      <c r="Q67" s="326"/>
      <c r="R67" s="326"/>
      <c r="S67" s="326"/>
      <c r="T67" s="326"/>
      <c r="U67" s="45"/>
      <c r="V67" s="45"/>
    </row>
    <row r="68" spans="2:22" ht="75" customHeight="1" thickBot="1" x14ac:dyDescent="0.25">
      <c r="B68" s="2019" t="s">
        <v>607</v>
      </c>
      <c r="C68" s="2020"/>
      <c r="D68" s="2020"/>
      <c r="E68" s="2020"/>
      <c r="F68" s="2020"/>
      <c r="G68" s="2020"/>
      <c r="H68" s="2020"/>
      <c r="I68" s="2020"/>
      <c r="J68" s="2020"/>
      <c r="K68" s="2020"/>
      <c r="L68" s="2020"/>
      <c r="M68" s="2020"/>
      <c r="N68" s="2020"/>
      <c r="O68" s="2020"/>
      <c r="P68" s="2020"/>
      <c r="Q68" s="2020"/>
      <c r="R68" s="2020"/>
      <c r="S68" s="2020"/>
      <c r="T68" s="2021"/>
      <c r="U68" s="45"/>
      <c r="V68" s="45"/>
    </row>
    <row r="69" spans="2:22" ht="15" thickBot="1" x14ac:dyDescent="0.25">
      <c r="B69" s="45"/>
      <c r="C69" s="46"/>
      <c r="D69" s="46"/>
      <c r="E69" s="45"/>
      <c r="F69" s="45"/>
      <c r="G69" s="45"/>
      <c r="H69" s="45"/>
      <c r="I69" s="45"/>
      <c r="J69" s="326"/>
      <c r="K69" s="45"/>
      <c r="L69" s="45"/>
      <c r="M69" s="45"/>
      <c r="N69" s="326"/>
      <c r="O69" s="326"/>
      <c r="P69" s="326"/>
      <c r="Q69" s="326"/>
      <c r="R69" s="326"/>
      <c r="S69" s="326"/>
      <c r="T69" s="326"/>
      <c r="U69" s="45"/>
      <c r="V69" s="45"/>
    </row>
    <row r="70" spans="2:22" x14ac:dyDescent="0.2">
      <c r="B70" s="2022" t="s">
        <v>608</v>
      </c>
      <c r="C70" s="2023"/>
      <c r="D70" s="2022" t="s">
        <v>609</v>
      </c>
      <c r="E70" s="2024"/>
      <c r="F70" s="2024"/>
      <c r="G70" s="2024"/>
      <c r="H70" s="2024"/>
      <c r="I70" s="2023"/>
      <c r="J70" s="326"/>
      <c r="K70" s="2025" t="s">
        <v>610</v>
      </c>
      <c r="L70" s="2026"/>
      <c r="M70" s="2027" t="s">
        <v>611</v>
      </c>
      <c r="N70" s="2028"/>
      <c r="O70" s="687"/>
      <c r="P70" s="688"/>
      <c r="Q70" s="688"/>
      <c r="R70" s="688"/>
      <c r="S70" s="326"/>
      <c r="T70" s="326"/>
      <c r="U70" s="45"/>
      <c r="V70" s="45"/>
    </row>
    <row r="71" spans="2:22" x14ac:dyDescent="0.2">
      <c r="B71" s="2014" t="s">
        <v>612</v>
      </c>
      <c r="C71" s="2015"/>
      <c r="D71" s="2016" t="s">
        <v>749</v>
      </c>
      <c r="E71" s="2017"/>
      <c r="F71" s="2017"/>
      <c r="G71" s="2017"/>
      <c r="H71" s="2017"/>
      <c r="I71" s="2018"/>
      <c r="J71" s="326"/>
      <c r="K71" s="2006" t="s">
        <v>613</v>
      </c>
      <c r="L71" s="2007"/>
      <c r="M71" s="2008" t="s">
        <v>614</v>
      </c>
      <c r="N71" s="2009"/>
      <c r="O71" s="689"/>
      <c r="P71" s="690"/>
      <c r="Q71" s="690"/>
      <c r="R71" s="690"/>
      <c r="S71" s="326"/>
      <c r="T71" s="326"/>
      <c r="U71" s="45"/>
      <c r="V71" s="45"/>
    </row>
    <row r="72" spans="2:22" x14ac:dyDescent="0.2">
      <c r="B72" s="2014" t="s">
        <v>615</v>
      </c>
      <c r="C72" s="2015"/>
      <c r="D72" s="2016" t="s">
        <v>750</v>
      </c>
      <c r="E72" s="2017"/>
      <c r="F72" s="2017"/>
      <c r="G72" s="2017"/>
      <c r="H72" s="2017"/>
      <c r="I72" s="2018"/>
      <c r="J72" s="326"/>
      <c r="K72" s="2006" t="s">
        <v>616</v>
      </c>
      <c r="L72" s="2007"/>
      <c r="M72" s="2008" t="s">
        <v>617</v>
      </c>
      <c r="N72" s="2009"/>
      <c r="O72" s="689"/>
      <c r="P72" s="690"/>
      <c r="Q72" s="690"/>
      <c r="R72" s="690"/>
      <c r="S72" s="326"/>
      <c r="T72" s="326"/>
      <c r="U72" s="45"/>
      <c r="V72" s="45"/>
    </row>
    <row r="73" spans="2:22" x14ac:dyDescent="0.2">
      <c r="B73" s="2014" t="s">
        <v>618</v>
      </c>
      <c r="C73" s="2015"/>
      <c r="D73" s="2016" t="s">
        <v>751</v>
      </c>
      <c r="E73" s="2017"/>
      <c r="F73" s="2017"/>
      <c r="G73" s="2017"/>
      <c r="H73" s="2017"/>
      <c r="I73" s="2018"/>
      <c r="J73" s="326"/>
      <c r="K73" s="2006" t="s">
        <v>619</v>
      </c>
      <c r="L73" s="2007"/>
      <c r="M73" s="2008" t="s">
        <v>620</v>
      </c>
      <c r="N73" s="2009"/>
      <c r="O73" s="689"/>
      <c r="P73" s="690"/>
      <c r="Q73" s="690"/>
      <c r="R73" s="690"/>
      <c r="S73" s="326"/>
      <c r="T73" s="326"/>
      <c r="U73" s="45"/>
      <c r="V73" s="45"/>
    </row>
    <row r="74" spans="2:22" x14ac:dyDescent="0.2">
      <c r="B74" s="2014" t="s">
        <v>621</v>
      </c>
      <c r="C74" s="2015"/>
      <c r="D74" s="2016" t="s">
        <v>752</v>
      </c>
      <c r="E74" s="2017"/>
      <c r="F74" s="2017"/>
      <c r="G74" s="2017"/>
      <c r="H74" s="2017"/>
      <c r="I74" s="2018"/>
      <c r="J74" s="326"/>
      <c r="K74" s="2006" t="s">
        <v>622</v>
      </c>
      <c r="L74" s="2007"/>
      <c r="M74" s="2008" t="s">
        <v>623</v>
      </c>
      <c r="N74" s="2009"/>
      <c r="O74" s="689"/>
      <c r="P74" s="690"/>
      <c r="Q74" s="690"/>
      <c r="R74" s="690"/>
      <c r="S74" s="326"/>
      <c r="T74" s="326"/>
      <c r="U74" s="45"/>
      <c r="V74" s="45"/>
    </row>
    <row r="75" spans="2:22" ht="15" thickBot="1" x14ac:dyDescent="0.25">
      <c r="B75" s="2001" t="s">
        <v>624</v>
      </c>
      <c r="C75" s="2002"/>
      <c r="D75" s="2003" t="s">
        <v>753</v>
      </c>
      <c r="E75" s="2004"/>
      <c r="F75" s="2004"/>
      <c r="G75" s="2004"/>
      <c r="H75" s="2004"/>
      <c r="I75" s="2005"/>
      <c r="J75" s="326"/>
      <c r="K75" s="2006" t="s">
        <v>625</v>
      </c>
      <c r="L75" s="2007"/>
      <c r="M75" s="2008" t="s">
        <v>626</v>
      </c>
      <c r="N75" s="2009"/>
      <c r="O75" s="689"/>
      <c r="P75" s="690"/>
      <c r="Q75" s="690"/>
      <c r="R75" s="690"/>
      <c r="S75" s="326"/>
      <c r="T75" s="326"/>
      <c r="U75" s="45"/>
      <c r="V75" s="45"/>
    </row>
    <row r="76" spans="2:22" x14ac:dyDescent="0.2">
      <c r="B76" s="45"/>
      <c r="C76" s="46"/>
      <c r="D76" s="46"/>
      <c r="E76" s="45"/>
      <c r="F76" s="45"/>
      <c r="G76" s="45"/>
      <c r="H76" s="45"/>
      <c r="I76" s="45"/>
      <c r="J76" s="326"/>
      <c r="K76" s="2006" t="s">
        <v>627</v>
      </c>
      <c r="L76" s="2007"/>
      <c r="M76" s="2008" t="s">
        <v>628</v>
      </c>
      <c r="N76" s="2009"/>
      <c r="O76" s="689"/>
      <c r="P76" s="690"/>
      <c r="Q76" s="690"/>
      <c r="R76" s="690"/>
      <c r="S76" s="326"/>
      <c r="T76" s="326"/>
      <c r="U76" s="45"/>
      <c r="V76" s="45"/>
    </row>
    <row r="77" spans="2:22" x14ac:dyDescent="0.2">
      <c r="B77" s="45"/>
      <c r="C77" s="46"/>
      <c r="D77" s="46"/>
      <c r="E77" s="45"/>
      <c r="F77" s="45"/>
      <c r="G77" s="45"/>
      <c r="H77" s="45"/>
      <c r="I77" s="45"/>
      <c r="J77" s="326"/>
      <c r="K77" s="2006" t="s">
        <v>629</v>
      </c>
      <c r="L77" s="2007"/>
      <c r="M77" s="2008" t="s">
        <v>630</v>
      </c>
      <c r="N77" s="2009"/>
      <c r="O77" s="689"/>
      <c r="P77" s="690"/>
      <c r="Q77" s="690"/>
      <c r="R77" s="690"/>
      <c r="S77" s="326"/>
      <c r="T77" s="326"/>
      <c r="U77" s="45"/>
      <c r="V77" s="45"/>
    </row>
    <row r="78" spans="2:22" ht="15" thickBot="1" x14ac:dyDescent="0.25">
      <c r="B78" s="45"/>
      <c r="C78" s="46"/>
      <c r="D78" s="46"/>
      <c r="E78" s="45"/>
      <c r="F78" s="45"/>
      <c r="G78" s="45"/>
      <c r="H78" s="45"/>
      <c r="I78" s="45"/>
      <c r="J78" s="326"/>
      <c r="K78" s="2010" t="s">
        <v>631</v>
      </c>
      <c r="L78" s="2011"/>
      <c r="M78" s="2012" t="s">
        <v>632</v>
      </c>
      <c r="N78" s="2013"/>
      <c r="O78" s="689"/>
      <c r="P78" s="690"/>
      <c r="Q78" s="690"/>
      <c r="R78" s="690"/>
      <c r="S78" s="326"/>
      <c r="T78" s="326"/>
      <c r="U78" s="45"/>
      <c r="V78" s="45"/>
    </row>
    <row r="79" spans="2:22" ht="15" thickBot="1" x14ac:dyDescent="0.25">
      <c r="B79" s="45"/>
      <c r="C79" s="46"/>
      <c r="D79" s="46"/>
      <c r="E79" s="45"/>
      <c r="F79" s="45"/>
      <c r="G79" s="45"/>
      <c r="H79" s="45"/>
      <c r="I79" s="45"/>
      <c r="J79" s="326"/>
      <c r="K79" s="45"/>
      <c r="L79" s="45"/>
      <c r="M79" s="45"/>
      <c r="N79" s="326"/>
      <c r="O79" s="326"/>
      <c r="P79" s="326"/>
      <c r="Q79" s="326"/>
      <c r="R79" s="326"/>
      <c r="S79" s="326"/>
      <c r="T79" s="326"/>
      <c r="U79" s="45"/>
      <c r="V79" s="45"/>
    </row>
    <row r="80" spans="2:22" x14ac:dyDescent="0.2">
      <c r="B80" s="691" t="s">
        <v>28</v>
      </c>
      <c r="C80" s="1830" t="s">
        <v>29</v>
      </c>
      <c r="D80" s="1831"/>
      <c r="E80" s="1831"/>
      <c r="F80" s="1831"/>
      <c r="G80" s="1831"/>
      <c r="H80" s="1831"/>
      <c r="I80" s="1831"/>
      <c r="J80" s="1831"/>
      <c r="K80" s="1831"/>
      <c r="L80" s="1831"/>
      <c r="M80" s="1831"/>
      <c r="N80" s="1831"/>
      <c r="O80" s="1831"/>
      <c r="P80" s="1831"/>
      <c r="Q80" s="1831"/>
      <c r="R80" s="1831"/>
      <c r="S80" s="1831"/>
      <c r="T80" s="1832"/>
      <c r="U80" s="45"/>
      <c r="V80" s="45"/>
    </row>
    <row r="81" spans="2:22" x14ac:dyDescent="0.2">
      <c r="B81" s="692">
        <v>1</v>
      </c>
      <c r="C81" s="1995" t="s">
        <v>633</v>
      </c>
      <c r="D81" s="1996"/>
      <c r="E81" s="1996"/>
      <c r="F81" s="1996"/>
      <c r="G81" s="1996"/>
      <c r="H81" s="1996"/>
      <c r="I81" s="1996"/>
      <c r="J81" s="1996"/>
      <c r="K81" s="1996"/>
      <c r="L81" s="1996" t="s">
        <v>633</v>
      </c>
      <c r="M81" s="1996"/>
      <c r="N81" s="1996"/>
      <c r="O81" s="1996"/>
      <c r="P81" s="1996"/>
      <c r="Q81" s="1996"/>
      <c r="R81" s="1996"/>
      <c r="S81" s="1996"/>
      <c r="T81" s="1997"/>
      <c r="U81" s="45"/>
      <c r="V81" s="45"/>
    </row>
    <row r="82" spans="2:22" x14ac:dyDescent="0.2">
      <c r="B82" s="693">
        <v>2</v>
      </c>
      <c r="C82" s="1995" t="s">
        <v>634</v>
      </c>
      <c r="D82" s="1996" t="s">
        <v>634</v>
      </c>
      <c r="E82" s="1996" t="s">
        <v>634</v>
      </c>
      <c r="F82" s="1996" t="s">
        <v>634</v>
      </c>
      <c r="G82" s="1996"/>
      <c r="H82" s="1996"/>
      <c r="I82" s="1996" t="s">
        <v>634</v>
      </c>
      <c r="J82" s="1996" t="s">
        <v>634</v>
      </c>
      <c r="K82" s="1996" t="s">
        <v>634</v>
      </c>
      <c r="L82" s="1996" t="s">
        <v>634</v>
      </c>
      <c r="M82" s="1996" t="s">
        <v>634</v>
      </c>
      <c r="N82" s="1996" t="s">
        <v>634</v>
      </c>
      <c r="O82" s="1996" t="s">
        <v>634</v>
      </c>
      <c r="P82" s="1996"/>
      <c r="Q82" s="1996"/>
      <c r="R82" s="1996" t="s">
        <v>634</v>
      </c>
      <c r="S82" s="1996" t="s">
        <v>634</v>
      </c>
      <c r="T82" s="1997" t="s">
        <v>634</v>
      </c>
      <c r="U82" s="45"/>
      <c r="V82" s="45"/>
    </row>
    <row r="83" spans="2:22" x14ac:dyDescent="0.2">
      <c r="B83" s="693">
        <v>3</v>
      </c>
      <c r="C83" s="1995" t="s">
        <v>635</v>
      </c>
      <c r="D83" s="1996"/>
      <c r="E83" s="1996"/>
      <c r="F83" s="1996"/>
      <c r="G83" s="1996"/>
      <c r="H83" s="1996"/>
      <c r="I83" s="1996"/>
      <c r="J83" s="1996"/>
      <c r="K83" s="1996"/>
      <c r="L83" s="1996" t="s">
        <v>635</v>
      </c>
      <c r="M83" s="1996"/>
      <c r="N83" s="1996"/>
      <c r="O83" s="1996"/>
      <c r="P83" s="1996"/>
      <c r="Q83" s="1996"/>
      <c r="R83" s="1996"/>
      <c r="S83" s="1996"/>
      <c r="T83" s="1997"/>
      <c r="U83" s="45"/>
      <c r="V83" s="45"/>
    </row>
    <row r="84" spans="2:22" x14ac:dyDescent="0.2">
      <c r="B84" s="693">
        <v>4</v>
      </c>
      <c r="C84" s="1995" t="s">
        <v>636</v>
      </c>
      <c r="D84" s="1996"/>
      <c r="E84" s="1996"/>
      <c r="F84" s="1996"/>
      <c r="G84" s="1996"/>
      <c r="H84" s="1996"/>
      <c r="I84" s="1996"/>
      <c r="J84" s="1996"/>
      <c r="K84" s="1996"/>
      <c r="L84" s="1996" t="s">
        <v>636</v>
      </c>
      <c r="M84" s="1996"/>
      <c r="N84" s="1996"/>
      <c r="O84" s="1996"/>
      <c r="P84" s="1996"/>
      <c r="Q84" s="1996"/>
      <c r="R84" s="1996"/>
      <c r="S84" s="1996"/>
      <c r="T84" s="1997"/>
      <c r="U84" s="45"/>
      <c r="V84" s="45"/>
    </row>
    <row r="85" spans="2:22" x14ac:dyDescent="0.2">
      <c r="B85" s="693">
        <v>5</v>
      </c>
      <c r="C85" s="1995" t="s">
        <v>637</v>
      </c>
      <c r="D85" s="1996"/>
      <c r="E85" s="1996"/>
      <c r="F85" s="1996"/>
      <c r="G85" s="1996"/>
      <c r="H85" s="1996"/>
      <c r="I85" s="1996"/>
      <c r="J85" s="1996"/>
      <c r="K85" s="1996"/>
      <c r="L85" s="1996" t="s">
        <v>637</v>
      </c>
      <c r="M85" s="1996"/>
      <c r="N85" s="1996"/>
      <c r="O85" s="1996"/>
      <c r="P85" s="1996"/>
      <c r="Q85" s="1996"/>
      <c r="R85" s="1996"/>
      <c r="S85" s="1996"/>
      <c r="T85" s="1997"/>
      <c r="U85" s="45"/>
      <c r="V85" s="45"/>
    </row>
    <row r="86" spans="2:22" x14ac:dyDescent="0.2">
      <c r="B86" s="693">
        <v>6</v>
      </c>
      <c r="C86" s="1995" t="s">
        <v>638</v>
      </c>
      <c r="D86" s="1996"/>
      <c r="E86" s="1996"/>
      <c r="F86" s="1996"/>
      <c r="G86" s="1996"/>
      <c r="H86" s="1996"/>
      <c r="I86" s="1996"/>
      <c r="J86" s="1996"/>
      <c r="K86" s="1996"/>
      <c r="L86" s="1996" t="s">
        <v>638</v>
      </c>
      <c r="M86" s="1996"/>
      <c r="N86" s="1996"/>
      <c r="O86" s="1996"/>
      <c r="P86" s="1996"/>
      <c r="Q86" s="1996"/>
      <c r="R86" s="1996"/>
      <c r="S86" s="1996"/>
      <c r="T86" s="1997"/>
      <c r="U86" s="45"/>
      <c r="V86" s="45"/>
    </row>
    <row r="87" spans="2:22" x14ac:dyDescent="0.2">
      <c r="B87" s="693">
        <v>7</v>
      </c>
      <c r="C87" s="1995" t="s">
        <v>639</v>
      </c>
      <c r="D87" s="1996"/>
      <c r="E87" s="1996"/>
      <c r="F87" s="1996"/>
      <c r="G87" s="1996"/>
      <c r="H87" s="1996"/>
      <c r="I87" s="1996"/>
      <c r="J87" s="1996"/>
      <c r="K87" s="1996"/>
      <c r="L87" s="1996" t="s">
        <v>639</v>
      </c>
      <c r="M87" s="1996"/>
      <c r="N87" s="1996"/>
      <c r="O87" s="1996"/>
      <c r="P87" s="1996"/>
      <c r="Q87" s="1996"/>
      <c r="R87" s="1996"/>
      <c r="S87" s="1996"/>
      <c r="T87" s="1997"/>
      <c r="U87" s="45"/>
      <c r="V87" s="45"/>
    </row>
    <row r="88" spans="2:22" x14ac:dyDescent="0.2">
      <c r="B88" s="693">
        <v>8</v>
      </c>
      <c r="C88" s="1995" t="s">
        <v>633</v>
      </c>
      <c r="D88" s="1996"/>
      <c r="E88" s="1996"/>
      <c r="F88" s="1996"/>
      <c r="G88" s="1996"/>
      <c r="H88" s="1996"/>
      <c r="I88" s="1996"/>
      <c r="J88" s="1996"/>
      <c r="K88" s="1996"/>
      <c r="L88" s="1996" t="s">
        <v>633</v>
      </c>
      <c r="M88" s="1996"/>
      <c r="N88" s="1996"/>
      <c r="O88" s="1996"/>
      <c r="P88" s="1996"/>
      <c r="Q88" s="1996"/>
      <c r="R88" s="1996"/>
      <c r="S88" s="1996"/>
      <c r="T88" s="1997"/>
      <c r="U88" s="45"/>
      <c r="V88" s="45"/>
    </row>
    <row r="89" spans="2:22" x14ac:dyDescent="0.2">
      <c r="B89" s="693">
        <v>9</v>
      </c>
      <c r="C89" s="1995" t="s">
        <v>640</v>
      </c>
      <c r="D89" s="1996"/>
      <c r="E89" s="1996"/>
      <c r="F89" s="1996"/>
      <c r="G89" s="1996"/>
      <c r="H89" s="1996"/>
      <c r="I89" s="1996"/>
      <c r="J89" s="1996"/>
      <c r="K89" s="1996"/>
      <c r="L89" s="1996" t="s">
        <v>640</v>
      </c>
      <c r="M89" s="1996"/>
      <c r="N89" s="1996"/>
      <c r="O89" s="1996"/>
      <c r="P89" s="1996"/>
      <c r="Q89" s="1996"/>
      <c r="R89" s="1996"/>
      <c r="S89" s="1996"/>
      <c r="T89" s="1997"/>
      <c r="U89" s="45"/>
      <c r="V89" s="45"/>
    </row>
    <row r="90" spans="2:22" x14ac:dyDescent="0.2">
      <c r="B90" s="693">
        <v>10</v>
      </c>
      <c r="C90" s="1995" t="s">
        <v>641</v>
      </c>
      <c r="D90" s="1996"/>
      <c r="E90" s="1996"/>
      <c r="F90" s="1996"/>
      <c r="G90" s="1996"/>
      <c r="H90" s="1996"/>
      <c r="I90" s="1996"/>
      <c r="J90" s="1996"/>
      <c r="K90" s="1996"/>
      <c r="L90" s="1996" t="s">
        <v>641</v>
      </c>
      <c r="M90" s="1996"/>
      <c r="N90" s="1996"/>
      <c r="O90" s="1996"/>
      <c r="P90" s="1996"/>
      <c r="Q90" s="1996"/>
      <c r="R90" s="1996"/>
      <c r="S90" s="1996"/>
      <c r="T90" s="1997"/>
      <c r="U90" s="45"/>
      <c r="V90" s="45"/>
    </row>
    <row r="91" spans="2:22" x14ac:dyDescent="0.2">
      <c r="B91" s="693">
        <v>11</v>
      </c>
      <c r="C91" s="1995" t="s">
        <v>642</v>
      </c>
      <c r="D91" s="1996"/>
      <c r="E91" s="1996"/>
      <c r="F91" s="1996"/>
      <c r="G91" s="1996"/>
      <c r="H91" s="1996"/>
      <c r="I91" s="1996"/>
      <c r="J91" s="1996"/>
      <c r="K91" s="1996"/>
      <c r="L91" s="1996" t="s">
        <v>642</v>
      </c>
      <c r="M91" s="1996"/>
      <c r="N91" s="1996"/>
      <c r="O91" s="1996"/>
      <c r="P91" s="1996"/>
      <c r="Q91" s="1996"/>
      <c r="R91" s="1996"/>
      <c r="S91" s="1996"/>
      <c r="T91" s="1997"/>
      <c r="U91" s="45"/>
      <c r="V91" s="45"/>
    </row>
    <row r="92" spans="2:22" x14ac:dyDescent="0.2">
      <c r="B92" s="693">
        <v>12</v>
      </c>
      <c r="C92" s="1995" t="s">
        <v>643</v>
      </c>
      <c r="D92" s="1996"/>
      <c r="E92" s="1996"/>
      <c r="F92" s="1996"/>
      <c r="G92" s="1996"/>
      <c r="H92" s="1996"/>
      <c r="I92" s="1996"/>
      <c r="J92" s="1996"/>
      <c r="K92" s="1996"/>
      <c r="L92" s="1996" t="s">
        <v>643</v>
      </c>
      <c r="M92" s="1996"/>
      <c r="N92" s="1996"/>
      <c r="O92" s="1996"/>
      <c r="P92" s="1996"/>
      <c r="Q92" s="1996"/>
      <c r="R92" s="1996"/>
      <c r="S92" s="1996"/>
      <c r="T92" s="1997"/>
      <c r="U92" s="45"/>
      <c r="V92" s="45"/>
    </row>
    <row r="93" spans="2:22" x14ac:dyDescent="0.2">
      <c r="B93" s="693">
        <v>13</v>
      </c>
      <c r="C93" s="1995" t="s">
        <v>644</v>
      </c>
      <c r="D93" s="1996"/>
      <c r="E93" s="1996"/>
      <c r="F93" s="1996"/>
      <c r="G93" s="1996"/>
      <c r="H93" s="1996"/>
      <c r="I93" s="1996"/>
      <c r="J93" s="1996"/>
      <c r="K93" s="1996"/>
      <c r="L93" s="1996" t="s">
        <v>644</v>
      </c>
      <c r="M93" s="1996"/>
      <c r="N93" s="1996"/>
      <c r="O93" s="1996"/>
      <c r="P93" s="1996"/>
      <c r="Q93" s="1996"/>
      <c r="R93" s="1996"/>
      <c r="S93" s="1996"/>
      <c r="T93" s="1997"/>
      <c r="U93" s="45"/>
      <c r="V93" s="45"/>
    </row>
    <row r="94" spans="2:22" x14ac:dyDescent="0.2">
      <c r="B94" s="693">
        <v>14</v>
      </c>
      <c r="C94" s="1995" t="s">
        <v>645</v>
      </c>
      <c r="D94" s="1996"/>
      <c r="E94" s="1996"/>
      <c r="F94" s="1996"/>
      <c r="G94" s="1996"/>
      <c r="H94" s="1996"/>
      <c r="I94" s="1996"/>
      <c r="J94" s="1996"/>
      <c r="K94" s="1996"/>
      <c r="L94" s="1996" t="s">
        <v>645</v>
      </c>
      <c r="M94" s="1996"/>
      <c r="N94" s="1996"/>
      <c r="O94" s="1996"/>
      <c r="P94" s="1996"/>
      <c r="Q94" s="1996"/>
      <c r="R94" s="1996"/>
      <c r="S94" s="1996"/>
      <c r="T94" s="1997"/>
      <c r="U94" s="45"/>
      <c r="V94" s="45"/>
    </row>
    <row r="95" spans="2:22" x14ac:dyDescent="0.2">
      <c r="B95" s="693">
        <v>15</v>
      </c>
      <c r="C95" s="1995" t="s">
        <v>646</v>
      </c>
      <c r="D95" s="1996"/>
      <c r="E95" s="1996"/>
      <c r="F95" s="1996"/>
      <c r="G95" s="1996"/>
      <c r="H95" s="1996"/>
      <c r="I95" s="1996"/>
      <c r="J95" s="1996"/>
      <c r="K95" s="1996"/>
      <c r="L95" s="1996" t="s">
        <v>646</v>
      </c>
      <c r="M95" s="1996"/>
      <c r="N95" s="1996"/>
      <c r="O95" s="1996"/>
      <c r="P95" s="1996"/>
      <c r="Q95" s="1996"/>
      <c r="R95" s="1996"/>
      <c r="S95" s="1996"/>
      <c r="T95" s="1997"/>
      <c r="U95" s="45"/>
      <c r="V95" s="45"/>
    </row>
    <row r="96" spans="2:22" x14ac:dyDescent="0.2">
      <c r="B96" s="693">
        <v>16</v>
      </c>
      <c r="C96" s="1995" t="s">
        <v>647</v>
      </c>
      <c r="D96" s="1996"/>
      <c r="E96" s="1996"/>
      <c r="F96" s="1996"/>
      <c r="G96" s="1996"/>
      <c r="H96" s="1996"/>
      <c r="I96" s="1996"/>
      <c r="J96" s="1996"/>
      <c r="K96" s="1996"/>
      <c r="L96" s="1996" t="s">
        <v>647</v>
      </c>
      <c r="M96" s="1996"/>
      <c r="N96" s="1996"/>
      <c r="O96" s="1996"/>
      <c r="P96" s="1996"/>
      <c r="Q96" s="1996"/>
      <c r="R96" s="1996"/>
      <c r="S96" s="1996"/>
      <c r="T96" s="1997"/>
      <c r="U96" s="45"/>
      <c r="V96" s="45"/>
    </row>
    <row r="97" spans="2:22" x14ac:dyDescent="0.2">
      <c r="B97" s="693">
        <v>17</v>
      </c>
      <c r="C97" s="1995" t="s">
        <v>648</v>
      </c>
      <c r="D97" s="1996"/>
      <c r="E97" s="1996"/>
      <c r="F97" s="1996"/>
      <c r="G97" s="1996"/>
      <c r="H97" s="1996"/>
      <c r="I97" s="1996"/>
      <c r="J97" s="1996"/>
      <c r="K97" s="1996"/>
      <c r="L97" s="1996" t="s">
        <v>648</v>
      </c>
      <c r="M97" s="1996"/>
      <c r="N97" s="1996"/>
      <c r="O97" s="1996"/>
      <c r="P97" s="1996"/>
      <c r="Q97" s="1996"/>
      <c r="R97" s="1996"/>
      <c r="S97" s="1996"/>
      <c r="T97" s="1997"/>
      <c r="U97" s="45"/>
      <c r="V97" s="45"/>
    </row>
    <row r="98" spans="2:22" x14ac:dyDescent="0.2">
      <c r="B98" s="693">
        <v>18</v>
      </c>
      <c r="C98" s="1995" t="s">
        <v>649</v>
      </c>
      <c r="D98" s="1996"/>
      <c r="E98" s="1996"/>
      <c r="F98" s="1996"/>
      <c r="G98" s="1996"/>
      <c r="H98" s="1996"/>
      <c r="I98" s="1996"/>
      <c r="J98" s="1996"/>
      <c r="K98" s="1996"/>
      <c r="L98" s="1996" t="s">
        <v>649</v>
      </c>
      <c r="M98" s="1996"/>
      <c r="N98" s="1996"/>
      <c r="O98" s="1996"/>
      <c r="P98" s="1996"/>
      <c r="Q98" s="1996"/>
      <c r="R98" s="1996"/>
      <c r="S98" s="1996"/>
      <c r="T98" s="1997"/>
      <c r="U98" s="45"/>
      <c r="V98" s="45"/>
    </row>
    <row r="99" spans="2:22" x14ac:dyDescent="0.2">
      <c r="B99" s="693">
        <v>19</v>
      </c>
      <c r="C99" s="1995" t="s">
        <v>650</v>
      </c>
      <c r="D99" s="1996"/>
      <c r="E99" s="1996"/>
      <c r="F99" s="1996"/>
      <c r="G99" s="1996"/>
      <c r="H99" s="1996"/>
      <c r="I99" s="1996"/>
      <c r="J99" s="1996"/>
      <c r="K99" s="1996"/>
      <c r="L99" s="1996" t="s">
        <v>650</v>
      </c>
      <c r="M99" s="1996"/>
      <c r="N99" s="1996"/>
      <c r="O99" s="1996"/>
      <c r="P99" s="1996"/>
      <c r="Q99" s="1996"/>
      <c r="R99" s="1996"/>
      <c r="S99" s="1996"/>
      <c r="T99" s="1997"/>
      <c r="U99" s="45"/>
      <c r="V99" s="45"/>
    </row>
    <row r="100" spans="2:22" x14ac:dyDescent="0.2">
      <c r="B100" s="693">
        <v>20</v>
      </c>
      <c r="C100" s="1995" t="s">
        <v>651</v>
      </c>
      <c r="D100" s="1996"/>
      <c r="E100" s="1996"/>
      <c r="F100" s="1996"/>
      <c r="G100" s="1996"/>
      <c r="H100" s="1996"/>
      <c r="I100" s="1996"/>
      <c r="J100" s="1996"/>
      <c r="K100" s="1996"/>
      <c r="L100" s="1996" t="s">
        <v>651</v>
      </c>
      <c r="M100" s="1996"/>
      <c r="N100" s="1996"/>
      <c r="O100" s="1996"/>
      <c r="P100" s="1996"/>
      <c r="Q100" s="1996"/>
      <c r="R100" s="1996"/>
      <c r="S100" s="1996"/>
      <c r="T100" s="1997"/>
      <c r="U100" s="45"/>
      <c r="V100" s="45"/>
    </row>
    <row r="101" spans="2:22" x14ac:dyDescent="0.2">
      <c r="B101" s="693">
        <v>21</v>
      </c>
      <c r="C101" s="1995" t="s">
        <v>652</v>
      </c>
      <c r="D101" s="1996"/>
      <c r="E101" s="1996"/>
      <c r="F101" s="1996"/>
      <c r="G101" s="1996"/>
      <c r="H101" s="1996"/>
      <c r="I101" s="1996"/>
      <c r="J101" s="1996"/>
      <c r="K101" s="1996"/>
      <c r="L101" s="1996" t="s">
        <v>652</v>
      </c>
      <c r="M101" s="1996"/>
      <c r="N101" s="1996"/>
      <c r="O101" s="1996"/>
      <c r="P101" s="1996"/>
      <c r="Q101" s="1996"/>
      <c r="R101" s="1996"/>
      <c r="S101" s="1996"/>
      <c r="T101" s="1997"/>
      <c r="U101" s="45"/>
      <c r="V101" s="45"/>
    </row>
    <row r="102" spans="2:22" x14ac:dyDescent="0.2">
      <c r="B102" s="693">
        <v>22</v>
      </c>
      <c r="C102" s="1995" t="s">
        <v>653</v>
      </c>
      <c r="D102" s="1996"/>
      <c r="E102" s="1996"/>
      <c r="F102" s="1996"/>
      <c r="G102" s="1996"/>
      <c r="H102" s="1996"/>
      <c r="I102" s="1996"/>
      <c r="J102" s="1996"/>
      <c r="K102" s="1996"/>
      <c r="L102" s="1996" t="s">
        <v>653</v>
      </c>
      <c r="M102" s="1996"/>
      <c r="N102" s="1996"/>
      <c r="O102" s="1996"/>
      <c r="P102" s="1996"/>
      <c r="Q102" s="1996"/>
      <c r="R102" s="1996"/>
      <c r="S102" s="1996"/>
      <c r="T102" s="1997"/>
      <c r="U102" s="45"/>
      <c r="V102" s="45"/>
    </row>
    <row r="103" spans="2:22" x14ac:dyDescent="0.2">
      <c r="B103" s="693">
        <v>23</v>
      </c>
      <c r="C103" s="1995" t="s">
        <v>654</v>
      </c>
      <c r="D103" s="1996"/>
      <c r="E103" s="1996"/>
      <c r="F103" s="1996"/>
      <c r="G103" s="1996"/>
      <c r="H103" s="1996"/>
      <c r="I103" s="1996"/>
      <c r="J103" s="1996"/>
      <c r="K103" s="1996"/>
      <c r="L103" s="1996" t="s">
        <v>654</v>
      </c>
      <c r="M103" s="1996"/>
      <c r="N103" s="1996"/>
      <c r="O103" s="1996"/>
      <c r="P103" s="1996"/>
      <c r="Q103" s="1996"/>
      <c r="R103" s="1996"/>
      <c r="S103" s="1996"/>
      <c r="T103" s="1997"/>
      <c r="U103" s="45"/>
      <c r="V103" s="45"/>
    </row>
    <row r="104" spans="2:22" x14ac:dyDescent="0.2">
      <c r="B104" s="693">
        <v>24</v>
      </c>
      <c r="C104" s="1995" t="s">
        <v>655</v>
      </c>
      <c r="D104" s="1996"/>
      <c r="E104" s="1996"/>
      <c r="F104" s="1996"/>
      <c r="G104" s="1996"/>
      <c r="H104" s="1996"/>
      <c r="I104" s="1996"/>
      <c r="J104" s="1996"/>
      <c r="K104" s="1996"/>
      <c r="L104" s="1996" t="s">
        <v>655</v>
      </c>
      <c r="M104" s="1996"/>
      <c r="N104" s="1996"/>
      <c r="O104" s="1996"/>
      <c r="P104" s="1996"/>
      <c r="Q104" s="1996"/>
      <c r="R104" s="1996"/>
      <c r="S104" s="1996"/>
      <c r="T104" s="1997"/>
      <c r="U104" s="45"/>
      <c r="V104" s="45"/>
    </row>
    <row r="105" spans="2:22" x14ac:dyDescent="0.2">
      <c r="B105" s="693">
        <v>25</v>
      </c>
      <c r="C105" s="1995" t="s">
        <v>656</v>
      </c>
      <c r="D105" s="1996"/>
      <c r="E105" s="1996"/>
      <c r="F105" s="1996"/>
      <c r="G105" s="1996"/>
      <c r="H105" s="1996"/>
      <c r="I105" s="1996"/>
      <c r="J105" s="1996"/>
      <c r="K105" s="1996"/>
      <c r="L105" s="1996" t="s">
        <v>656</v>
      </c>
      <c r="M105" s="1996"/>
      <c r="N105" s="1996"/>
      <c r="O105" s="1996"/>
      <c r="P105" s="1996"/>
      <c r="Q105" s="1996"/>
      <c r="R105" s="1996"/>
      <c r="S105" s="1996"/>
      <c r="T105" s="1997"/>
      <c r="U105" s="45"/>
      <c r="V105" s="45"/>
    </row>
    <row r="106" spans="2:22" x14ac:dyDescent="0.2">
      <c r="B106" s="693">
        <v>26</v>
      </c>
      <c r="C106" s="1995" t="s">
        <v>657</v>
      </c>
      <c r="D106" s="1996"/>
      <c r="E106" s="1996"/>
      <c r="F106" s="1996"/>
      <c r="G106" s="1996"/>
      <c r="H106" s="1996"/>
      <c r="I106" s="1996"/>
      <c r="J106" s="1996"/>
      <c r="K106" s="1996"/>
      <c r="L106" s="1996" t="s">
        <v>657</v>
      </c>
      <c r="M106" s="1996"/>
      <c r="N106" s="1996"/>
      <c r="O106" s="1996"/>
      <c r="P106" s="1996"/>
      <c r="Q106" s="1996"/>
      <c r="R106" s="1996"/>
      <c r="S106" s="1996"/>
      <c r="T106" s="1997"/>
      <c r="U106" s="45"/>
      <c r="V106" s="45"/>
    </row>
    <row r="107" spans="2:22" x14ac:dyDescent="0.2">
      <c r="B107" s="693">
        <v>27</v>
      </c>
      <c r="C107" s="1995" t="s">
        <v>658</v>
      </c>
      <c r="D107" s="1996"/>
      <c r="E107" s="1996"/>
      <c r="F107" s="1996"/>
      <c r="G107" s="1996"/>
      <c r="H107" s="1996"/>
      <c r="I107" s="1996"/>
      <c r="J107" s="1996"/>
      <c r="K107" s="1996"/>
      <c r="L107" s="1996" t="s">
        <v>658</v>
      </c>
      <c r="M107" s="1996"/>
      <c r="N107" s="1996"/>
      <c r="O107" s="1996"/>
      <c r="P107" s="1996"/>
      <c r="Q107" s="1996"/>
      <c r="R107" s="1996"/>
      <c r="S107" s="1996"/>
      <c r="T107" s="1997"/>
      <c r="U107" s="45"/>
      <c r="V107" s="45"/>
    </row>
    <row r="108" spans="2:22" x14ac:dyDescent="0.2">
      <c r="B108" s="693">
        <v>28</v>
      </c>
      <c r="C108" s="1995" t="s">
        <v>659</v>
      </c>
      <c r="D108" s="1996"/>
      <c r="E108" s="1996"/>
      <c r="F108" s="1996"/>
      <c r="G108" s="1996"/>
      <c r="H108" s="1996"/>
      <c r="I108" s="1996"/>
      <c r="J108" s="1996"/>
      <c r="K108" s="1996"/>
      <c r="L108" s="1996" t="s">
        <v>659</v>
      </c>
      <c r="M108" s="1996"/>
      <c r="N108" s="1996"/>
      <c r="O108" s="1996"/>
      <c r="P108" s="1996"/>
      <c r="Q108" s="1996"/>
      <c r="R108" s="1996"/>
      <c r="S108" s="1996"/>
      <c r="T108" s="1997"/>
      <c r="U108" s="45"/>
      <c r="V108" s="45"/>
    </row>
    <row r="109" spans="2:22" x14ac:dyDescent="0.2">
      <c r="B109" s="693">
        <v>29</v>
      </c>
      <c r="C109" s="1995" t="s">
        <v>660</v>
      </c>
      <c r="D109" s="1996"/>
      <c r="E109" s="1996"/>
      <c r="F109" s="1996"/>
      <c r="G109" s="1996"/>
      <c r="H109" s="1996"/>
      <c r="I109" s="1996"/>
      <c r="J109" s="1996"/>
      <c r="K109" s="1996"/>
      <c r="L109" s="1996" t="s">
        <v>660</v>
      </c>
      <c r="M109" s="1996"/>
      <c r="N109" s="1996"/>
      <c r="O109" s="1996"/>
      <c r="P109" s="1996"/>
      <c r="Q109" s="1996"/>
      <c r="R109" s="1996"/>
      <c r="S109" s="1996"/>
      <c r="T109" s="1997"/>
      <c r="U109" s="45"/>
      <c r="V109" s="45"/>
    </row>
    <row r="110" spans="2:22" ht="30" customHeight="1" x14ac:dyDescent="0.2">
      <c r="B110" s="693">
        <v>30</v>
      </c>
      <c r="C110" s="1995" t="s">
        <v>661</v>
      </c>
      <c r="D110" s="1996"/>
      <c r="E110" s="1996"/>
      <c r="F110" s="1996"/>
      <c r="G110" s="1996"/>
      <c r="H110" s="1996"/>
      <c r="I110" s="1996"/>
      <c r="J110" s="1996"/>
      <c r="K110" s="1996"/>
      <c r="L110" s="1996" t="s">
        <v>661</v>
      </c>
      <c r="M110" s="1996"/>
      <c r="N110" s="1996"/>
      <c r="O110" s="1996"/>
      <c r="P110" s="1996"/>
      <c r="Q110" s="1996"/>
      <c r="R110" s="1996"/>
      <c r="S110" s="1996"/>
      <c r="T110" s="1997"/>
      <c r="U110" s="45"/>
      <c r="V110" s="45"/>
    </row>
    <row r="111" spans="2:22" x14ac:dyDescent="0.2">
      <c r="B111" s="693">
        <v>31</v>
      </c>
      <c r="C111" s="1995" t="s">
        <v>662</v>
      </c>
      <c r="D111" s="1996"/>
      <c r="E111" s="1996"/>
      <c r="F111" s="1996"/>
      <c r="G111" s="1996"/>
      <c r="H111" s="1996"/>
      <c r="I111" s="1996"/>
      <c r="J111" s="1996"/>
      <c r="K111" s="1996"/>
      <c r="L111" s="1996" t="s">
        <v>662</v>
      </c>
      <c r="M111" s="1996"/>
      <c r="N111" s="1996"/>
      <c r="O111" s="1996"/>
      <c r="P111" s="1996"/>
      <c r="Q111" s="1996"/>
      <c r="R111" s="1996"/>
      <c r="S111" s="1996"/>
      <c r="T111" s="1997"/>
      <c r="U111" s="45"/>
      <c r="V111" s="45"/>
    </row>
    <row r="112" spans="2:22" x14ac:dyDescent="0.2">
      <c r="B112" s="693">
        <v>32</v>
      </c>
      <c r="C112" s="1995" t="s">
        <v>1454</v>
      </c>
      <c r="D112" s="1996"/>
      <c r="E112" s="1996"/>
      <c r="F112" s="1996"/>
      <c r="G112" s="1996"/>
      <c r="H112" s="1996"/>
      <c r="I112" s="1996"/>
      <c r="J112" s="1996"/>
      <c r="K112" s="1996"/>
      <c r="L112" s="1996" t="s">
        <v>663</v>
      </c>
      <c r="M112" s="1996"/>
      <c r="N112" s="1996"/>
      <c r="O112" s="1996"/>
      <c r="P112" s="1996"/>
      <c r="Q112" s="1996"/>
      <c r="R112" s="1996"/>
      <c r="S112" s="1996"/>
      <c r="T112" s="1997"/>
      <c r="U112" s="45"/>
      <c r="V112" s="45"/>
    </row>
    <row r="113" spans="2:22" ht="15" customHeight="1" x14ac:dyDescent="0.2">
      <c r="B113" s="694" t="s">
        <v>664</v>
      </c>
      <c r="C113" s="1995" t="s">
        <v>665</v>
      </c>
      <c r="D113" s="1996"/>
      <c r="E113" s="1996"/>
      <c r="F113" s="1996"/>
      <c r="G113" s="1996"/>
      <c r="H113" s="1996"/>
      <c r="I113" s="1996"/>
      <c r="J113" s="1996"/>
      <c r="K113" s="1996"/>
      <c r="L113" s="1996" t="s">
        <v>665</v>
      </c>
      <c r="M113" s="1996"/>
      <c r="N113" s="1996"/>
      <c r="O113" s="1996"/>
      <c r="P113" s="1996"/>
      <c r="Q113" s="1996"/>
      <c r="R113" s="1996"/>
      <c r="S113" s="1996"/>
      <c r="T113" s="1997"/>
      <c r="U113" s="45"/>
      <c r="V113" s="45"/>
    </row>
    <row r="114" spans="2:22" ht="15" customHeight="1" thickBot="1" x14ac:dyDescent="0.25">
      <c r="B114" s="695" t="s">
        <v>666</v>
      </c>
      <c r="C114" s="1998" t="s">
        <v>667</v>
      </c>
      <c r="D114" s="1999"/>
      <c r="E114" s="1999"/>
      <c r="F114" s="1999"/>
      <c r="G114" s="1999"/>
      <c r="H114" s="1999"/>
      <c r="I114" s="1999"/>
      <c r="J114" s="1999"/>
      <c r="K114" s="1999"/>
      <c r="L114" s="1999" t="s">
        <v>667</v>
      </c>
      <c r="M114" s="1999"/>
      <c r="N114" s="1999"/>
      <c r="O114" s="1999"/>
      <c r="P114" s="1999"/>
      <c r="Q114" s="1999"/>
      <c r="R114" s="1999"/>
      <c r="S114" s="1999"/>
      <c r="T114" s="2000"/>
      <c r="U114" s="45"/>
      <c r="V114" s="45"/>
    </row>
  </sheetData>
  <mergeCells count="68">
    <mergeCell ref="B64:T64"/>
    <mergeCell ref="B66:T66"/>
    <mergeCell ref="B68:T68"/>
    <mergeCell ref="B70:C70"/>
    <mergeCell ref="D70:I70"/>
    <mergeCell ref="K70:L70"/>
    <mergeCell ref="M70:N70"/>
    <mergeCell ref="B71:C71"/>
    <mergeCell ref="D71:I71"/>
    <mergeCell ref="K71:L71"/>
    <mergeCell ref="M71:N71"/>
    <mergeCell ref="B72:C72"/>
    <mergeCell ref="D72:I72"/>
    <mergeCell ref="K72:L72"/>
    <mergeCell ref="M72:N72"/>
    <mergeCell ref="B73:C73"/>
    <mergeCell ref="D73:I73"/>
    <mergeCell ref="K73:L73"/>
    <mergeCell ref="M73:N73"/>
    <mergeCell ref="B74:C74"/>
    <mergeCell ref="D74:I74"/>
    <mergeCell ref="K74:L74"/>
    <mergeCell ref="M74:N74"/>
    <mergeCell ref="C81:T81"/>
    <mergeCell ref="B75:C75"/>
    <mergeCell ref="D75:I75"/>
    <mergeCell ref="K75:L75"/>
    <mergeCell ref="M75:N75"/>
    <mergeCell ref="K76:L76"/>
    <mergeCell ref="M76:N76"/>
    <mergeCell ref="K77:L77"/>
    <mergeCell ref="M77:N77"/>
    <mergeCell ref="K78:L78"/>
    <mergeCell ref="M78:N78"/>
    <mergeCell ref="C80:T80"/>
    <mergeCell ref="C93:T93"/>
    <mergeCell ref="C82:T82"/>
    <mergeCell ref="C83:T83"/>
    <mergeCell ref="C84:T84"/>
    <mergeCell ref="C85:T85"/>
    <mergeCell ref="C86:T86"/>
    <mergeCell ref="C87:T87"/>
    <mergeCell ref="C88:T88"/>
    <mergeCell ref="C89:T89"/>
    <mergeCell ref="C90:T90"/>
    <mergeCell ref="C91:T91"/>
    <mergeCell ref="C92:T92"/>
    <mergeCell ref="C105:T105"/>
    <mergeCell ref="C94:T94"/>
    <mergeCell ref="C95:T95"/>
    <mergeCell ref="C96:T96"/>
    <mergeCell ref="C97:T97"/>
    <mergeCell ref="C98:T98"/>
    <mergeCell ref="C99:T99"/>
    <mergeCell ref="C100:T100"/>
    <mergeCell ref="C101:T101"/>
    <mergeCell ref="C102:T102"/>
    <mergeCell ref="C103:T103"/>
    <mergeCell ref="C104:T104"/>
    <mergeCell ref="C112:T112"/>
    <mergeCell ref="C113:T113"/>
    <mergeCell ref="C114:T114"/>
    <mergeCell ref="C106:T106"/>
    <mergeCell ref="C107:T107"/>
    <mergeCell ref="C108:T108"/>
    <mergeCell ref="C109:T109"/>
    <mergeCell ref="C110:T110"/>
    <mergeCell ref="C111:T111"/>
  </mergeCells>
  <pageMargins left="0.70866141732283472" right="0.70866141732283472" top="0.74803149606299213" bottom="0.74803149606299213" header="0.31496062992125984" footer="0.31496062992125984"/>
  <pageSetup paperSize="9" scale="4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W90"/>
  <sheetViews>
    <sheetView zoomScale="80" zoomScaleNormal="80" workbookViewId="0"/>
  </sheetViews>
  <sheetFormatPr defaultColWidth="9.75" defaultRowHeight="14.25" x14ac:dyDescent="0.2"/>
  <cols>
    <col min="1" max="1" width="1.75" style="2" customWidth="1"/>
    <col min="2" max="2" width="4.75" style="2" customWidth="1"/>
    <col min="3" max="3" width="60.75" style="2" bestFit="1" customWidth="1"/>
    <col min="4" max="4" width="11.75" style="2" customWidth="1"/>
    <col min="5" max="6" width="5.75" style="2" customWidth="1"/>
    <col min="7" max="14" width="9.75" style="2"/>
    <col min="15" max="16" width="9.75" style="2" customWidth="1"/>
    <col min="17" max="20" width="9.75" style="2"/>
    <col min="21" max="21" width="2.75" style="2" customWidth="1"/>
    <col min="22" max="22" width="26.875" style="2" bestFit="1" customWidth="1"/>
    <col min="23" max="23" width="17.375" style="2" customWidth="1"/>
    <col min="24" max="16384" width="9.75" style="2"/>
  </cols>
  <sheetData>
    <row r="1" spans="2:23" ht="20.25" x14ac:dyDescent="0.2">
      <c r="B1" s="74" t="s">
        <v>1334</v>
      </c>
      <c r="C1" s="74"/>
      <c r="D1" s="75"/>
      <c r="E1" s="74"/>
      <c r="F1" s="74"/>
      <c r="G1" s="74"/>
      <c r="H1" s="74"/>
      <c r="I1" s="74"/>
      <c r="J1" s="74"/>
      <c r="K1" s="74"/>
      <c r="L1" s="74"/>
      <c r="M1" s="74"/>
      <c r="N1" s="74"/>
      <c r="O1" s="74"/>
      <c r="P1" s="74"/>
      <c r="Q1" s="74"/>
      <c r="R1" s="74"/>
      <c r="S1" s="74"/>
      <c r="T1" s="77" t="s">
        <v>0</v>
      </c>
      <c r="U1" s="615"/>
      <c r="V1" s="78" t="s">
        <v>1</v>
      </c>
      <c r="W1" s="78"/>
    </row>
    <row r="2" spans="2:23" ht="15" thickBot="1" x14ac:dyDescent="0.25">
      <c r="B2" s="592"/>
      <c r="C2" s="605"/>
      <c r="D2" s="604"/>
      <c r="E2" s="45"/>
      <c r="F2" s="45"/>
      <c r="G2" s="45"/>
      <c r="H2" s="45"/>
      <c r="I2" s="45"/>
      <c r="J2" s="45"/>
      <c r="K2" s="45"/>
      <c r="L2" s="45"/>
      <c r="M2" s="580"/>
      <c r="N2" s="45"/>
      <c r="O2" s="45"/>
      <c r="P2" s="45"/>
      <c r="Q2" s="45"/>
      <c r="R2" s="45"/>
      <c r="S2" s="45"/>
      <c r="T2" s="45"/>
      <c r="U2" s="45"/>
      <c r="V2" s="45"/>
      <c r="W2" s="45"/>
    </row>
    <row r="3" spans="2:23" ht="28.15" customHeight="1" thickBot="1" x14ac:dyDescent="0.25">
      <c r="B3" s="156" t="s">
        <v>2</v>
      </c>
      <c r="C3" s="157"/>
      <c r="D3" s="158" t="s">
        <v>3</v>
      </c>
      <c r="E3" s="158" t="s">
        <v>4</v>
      </c>
      <c r="F3" s="158" t="s">
        <v>5</v>
      </c>
      <c r="G3" s="274" t="s">
        <v>105</v>
      </c>
      <c r="H3" s="182" t="s">
        <v>106</v>
      </c>
      <c r="I3" s="182" t="s">
        <v>107</v>
      </c>
      <c r="J3" s="182" t="s">
        <v>158</v>
      </c>
      <c r="K3" s="182" t="s">
        <v>108</v>
      </c>
      <c r="L3" s="182" t="s">
        <v>109</v>
      </c>
      <c r="M3" s="182" t="s">
        <v>159</v>
      </c>
      <c r="N3" s="182" t="s">
        <v>6</v>
      </c>
      <c r="O3" s="182" t="s">
        <v>7</v>
      </c>
      <c r="P3" s="182" t="s">
        <v>8</v>
      </c>
      <c r="Q3" s="182" t="s">
        <v>9</v>
      </c>
      <c r="R3" s="182" t="s">
        <v>10</v>
      </c>
      <c r="S3" s="182" t="s">
        <v>11</v>
      </c>
      <c r="T3" s="196" t="s">
        <v>12</v>
      </c>
      <c r="U3" s="580"/>
      <c r="V3" s="833" t="s">
        <v>839</v>
      </c>
      <c r="W3" s="866" t="s">
        <v>14</v>
      </c>
    </row>
    <row r="4" spans="2:23" ht="15" thickBot="1" x14ac:dyDescent="0.25">
      <c r="B4" s="45"/>
      <c r="C4" s="45"/>
      <c r="D4" s="602"/>
      <c r="E4" s="684"/>
      <c r="F4" s="684"/>
      <c r="G4" s="684"/>
      <c r="H4" s="684"/>
      <c r="I4" s="45"/>
      <c r="J4" s="45"/>
      <c r="K4" s="45"/>
      <c r="L4" s="45"/>
      <c r="M4" s="580"/>
      <c r="N4" s="580"/>
      <c r="O4" s="580"/>
      <c r="P4" s="580"/>
      <c r="Q4" s="580"/>
      <c r="R4" s="580"/>
      <c r="S4" s="580"/>
      <c r="T4" s="580"/>
      <c r="U4" s="580"/>
      <c r="V4" s="592"/>
      <c r="W4" s="592"/>
    </row>
    <row r="5" spans="2:23" ht="13.9" customHeight="1" x14ac:dyDescent="0.2">
      <c r="B5" s="165">
        <v>1</v>
      </c>
      <c r="C5" s="197" t="s">
        <v>668</v>
      </c>
      <c r="D5" s="198" t="s">
        <v>669</v>
      </c>
      <c r="E5" s="199" t="s">
        <v>445</v>
      </c>
      <c r="F5" s="186">
        <v>1</v>
      </c>
      <c r="G5" s="569"/>
      <c r="H5" s="570"/>
      <c r="I5" s="570"/>
      <c r="J5" s="570"/>
      <c r="K5" s="570"/>
      <c r="L5" s="570"/>
      <c r="M5" s="570"/>
      <c r="N5" s="570"/>
      <c r="O5" s="570"/>
      <c r="P5" s="570"/>
      <c r="Q5" s="570"/>
      <c r="R5" s="570"/>
      <c r="S5" s="570"/>
      <c r="T5" s="571"/>
      <c r="U5" s="580"/>
      <c r="V5" s="1093"/>
      <c r="W5" s="1067"/>
    </row>
    <row r="6" spans="2:23" ht="13.9" customHeight="1" x14ac:dyDescent="0.2">
      <c r="B6" s="169">
        <v>2</v>
      </c>
      <c r="C6" s="202" t="s">
        <v>670</v>
      </c>
      <c r="D6" s="203" t="s">
        <v>671</v>
      </c>
      <c r="E6" s="204" t="s">
        <v>445</v>
      </c>
      <c r="F6" s="190">
        <v>1</v>
      </c>
      <c r="G6" s="572"/>
      <c r="H6" s="573"/>
      <c r="I6" s="573"/>
      <c r="J6" s="573"/>
      <c r="K6" s="573"/>
      <c r="L6" s="573"/>
      <c r="M6" s="573"/>
      <c r="N6" s="573"/>
      <c r="O6" s="573"/>
      <c r="P6" s="573"/>
      <c r="Q6" s="573"/>
      <c r="R6" s="573"/>
      <c r="S6" s="573"/>
      <c r="T6" s="574"/>
      <c r="U6" s="580"/>
      <c r="V6" s="1094"/>
      <c r="W6" s="1068"/>
    </row>
    <row r="7" spans="2:23" ht="13.9" customHeight="1" x14ac:dyDescent="0.2">
      <c r="B7" s="169">
        <v>3</v>
      </c>
      <c r="C7" s="202" t="s">
        <v>672</v>
      </c>
      <c r="D7" s="203" t="s">
        <v>673</v>
      </c>
      <c r="E7" s="204" t="s">
        <v>445</v>
      </c>
      <c r="F7" s="190">
        <v>1</v>
      </c>
      <c r="G7" s="572"/>
      <c r="H7" s="573"/>
      <c r="I7" s="573"/>
      <c r="J7" s="573"/>
      <c r="K7" s="573"/>
      <c r="L7" s="573"/>
      <c r="M7" s="573"/>
      <c r="N7" s="573"/>
      <c r="O7" s="573"/>
      <c r="P7" s="573"/>
      <c r="Q7" s="573"/>
      <c r="R7" s="573"/>
      <c r="S7" s="573"/>
      <c r="T7" s="574"/>
      <c r="U7" s="580"/>
      <c r="V7" s="1094"/>
      <c r="W7" s="1068"/>
    </row>
    <row r="8" spans="2:23" ht="13.9" customHeight="1" x14ac:dyDescent="0.2">
      <c r="B8" s="169">
        <v>4</v>
      </c>
      <c r="C8" s="202" t="s">
        <v>674</v>
      </c>
      <c r="D8" s="203" t="s">
        <v>675</v>
      </c>
      <c r="E8" s="204" t="s">
        <v>445</v>
      </c>
      <c r="F8" s="190">
        <v>1</v>
      </c>
      <c r="G8" s="572"/>
      <c r="H8" s="573"/>
      <c r="I8" s="573"/>
      <c r="J8" s="573"/>
      <c r="K8" s="573"/>
      <c r="L8" s="573"/>
      <c r="M8" s="573"/>
      <c r="N8" s="573"/>
      <c r="O8" s="573"/>
      <c r="P8" s="573"/>
      <c r="Q8" s="573"/>
      <c r="R8" s="573"/>
      <c r="S8" s="573"/>
      <c r="T8" s="574"/>
      <c r="U8" s="580"/>
      <c r="V8" s="1094"/>
      <c r="W8" s="1068"/>
    </row>
    <row r="9" spans="2:23" ht="22.5" x14ac:dyDescent="0.2">
      <c r="B9" s="169">
        <v>5</v>
      </c>
      <c r="C9" s="202" t="s">
        <v>676</v>
      </c>
      <c r="D9" s="203" t="s">
        <v>677</v>
      </c>
      <c r="E9" s="204" t="s">
        <v>445</v>
      </c>
      <c r="F9" s="190">
        <v>1</v>
      </c>
      <c r="G9" s="572"/>
      <c r="H9" s="573"/>
      <c r="I9" s="573"/>
      <c r="J9" s="573"/>
      <c r="K9" s="573"/>
      <c r="L9" s="573"/>
      <c r="M9" s="573"/>
      <c r="N9" s="573"/>
      <c r="O9" s="573"/>
      <c r="P9" s="573"/>
      <c r="Q9" s="573"/>
      <c r="R9" s="573"/>
      <c r="S9" s="573"/>
      <c r="T9" s="574"/>
      <c r="U9" s="580"/>
      <c r="V9" s="1094"/>
      <c r="W9" s="1068"/>
    </row>
    <row r="10" spans="2:23" x14ac:dyDescent="0.2">
      <c r="B10" s="169">
        <v>6</v>
      </c>
      <c r="C10" s="202" t="s">
        <v>678</v>
      </c>
      <c r="D10" s="203"/>
      <c r="E10" s="204" t="s">
        <v>445</v>
      </c>
      <c r="F10" s="190">
        <v>1</v>
      </c>
      <c r="G10" s="572"/>
      <c r="H10" s="573"/>
      <c r="I10" s="573"/>
      <c r="J10" s="573"/>
      <c r="K10" s="573"/>
      <c r="L10" s="573"/>
      <c r="M10" s="573"/>
      <c r="N10" s="573"/>
      <c r="O10" s="573"/>
      <c r="P10" s="573"/>
      <c r="Q10" s="573"/>
      <c r="R10" s="573"/>
      <c r="S10" s="573"/>
      <c r="T10" s="574"/>
      <c r="U10" s="580"/>
      <c r="V10" s="1094"/>
      <c r="W10" s="1068"/>
    </row>
    <row r="11" spans="2:23" ht="13.9" customHeight="1" x14ac:dyDescent="0.2">
      <c r="B11" s="169">
        <v>7</v>
      </c>
      <c r="C11" s="202" t="s">
        <v>679</v>
      </c>
      <c r="D11" s="203"/>
      <c r="E11" s="204" t="s">
        <v>445</v>
      </c>
      <c r="F11" s="190">
        <v>1</v>
      </c>
      <c r="G11" s="572"/>
      <c r="H11" s="573"/>
      <c r="I11" s="573"/>
      <c r="J11" s="573"/>
      <c r="K11" s="573"/>
      <c r="L11" s="573"/>
      <c r="M11" s="573"/>
      <c r="N11" s="573"/>
      <c r="O11" s="573"/>
      <c r="P11" s="573"/>
      <c r="Q11" s="573"/>
      <c r="R11" s="573"/>
      <c r="S11" s="573"/>
      <c r="T11" s="574"/>
      <c r="U11" s="580"/>
      <c r="V11" s="1094"/>
      <c r="W11" s="1068"/>
    </row>
    <row r="12" spans="2:23" ht="13.9" customHeight="1" x14ac:dyDescent="0.2">
      <c r="B12" s="169">
        <v>8</v>
      </c>
      <c r="C12" s="202" t="s">
        <v>680</v>
      </c>
      <c r="D12" s="203"/>
      <c r="E12" s="204" t="s">
        <v>445</v>
      </c>
      <c r="F12" s="190">
        <v>1</v>
      </c>
      <c r="G12" s="572"/>
      <c r="H12" s="573"/>
      <c r="I12" s="573"/>
      <c r="J12" s="573"/>
      <c r="K12" s="573"/>
      <c r="L12" s="573"/>
      <c r="M12" s="573"/>
      <c r="N12" s="573"/>
      <c r="O12" s="573"/>
      <c r="P12" s="573"/>
      <c r="Q12" s="573"/>
      <c r="R12" s="573"/>
      <c r="S12" s="573"/>
      <c r="T12" s="574"/>
      <c r="U12" s="580"/>
      <c r="V12" s="1094"/>
      <c r="W12" s="1068"/>
    </row>
    <row r="13" spans="2:23" ht="13.9" customHeight="1" x14ac:dyDescent="0.2">
      <c r="B13" s="169">
        <v>9</v>
      </c>
      <c r="C13" s="202" t="s">
        <v>681</v>
      </c>
      <c r="D13" s="203" t="s">
        <v>682</v>
      </c>
      <c r="E13" s="204" t="s">
        <v>445</v>
      </c>
      <c r="F13" s="190">
        <v>1</v>
      </c>
      <c r="G13" s="572"/>
      <c r="H13" s="573"/>
      <c r="I13" s="573"/>
      <c r="J13" s="573"/>
      <c r="K13" s="573"/>
      <c r="L13" s="573"/>
      <c r="M13" s="573"/>
      <c r="N13" s="573"/>
      <c r="O13" s="573"/>
      <c r="P13" s="573"/>
      <c r="Q13" s="573"/>
      <c r="R13" s="573"/>
      <c r="S13" s="573"/>
      <c r="T13" s="574"/>
      <c r="U13" s="580"/>
      <c r="V13" s="1094"/>
      <c r="W13" s="1068"/>
    </row>
    <row r="14" spans="2:23" s="914" customFormat="1" ht="13.9" customHeight="1" x14ac:dyDescent="0.2">
      <c r="B14" s="169">
        <v>10</v>
      </c>
      <c r="C14" s="202" t="s">
        <v>1485</v>
      </c>
      <c r="D14" s="203"/>
      <c r="E14" s="204"/>
      <c r="F14" s="190"/>
      <c r="G14" s="572"/>
      <c r="H14" s="573"/>
      <c r="I14" s="573"/>
      <c r="J14" s="573"/>
      <c r="K14" s="573"/>
      <c r="L14" s="573"/>
      <c r="M14" s="573"/>
      <c r="N14" s="573"/>
      <c r="O14" s="573"/>
      <c r="P14" s="573"/>
      <c r="Q14" s="573"/>
      <c r="R14" s="573"/>
      <c r="S14" s="573"/>
      <c r="T14" s="574"/>
      <c r="U14" s="580"/>
      <c r="V14" s="1094"/>
      <c r="W14" s="1068"/>
    </row>
    <row r="15" spans="2:23" ht="13.9" customHeight="1" x14ac:dyDescent="0.2">
      <c r="B15" s="169">
        <v>11</v>
      </c>
      <c r="C15" s="202" t="s">
        <v>683</v>
      </c>
      <c r="D15" s="203" t="s">
        <v>684</v>
      </c>
      <c r="E15" s="189" t="s">
        <v>443</v>
      </c>
      <c r="F15" s="190">
        <v>0</v>
      </c>
      <c r="G15" s="229"/>
      <c r="H15" s="230"/>
      <c r="I15" s="230"/>
      <c r="J15" s="230"/>
      <c r="K15" s="230"/>
      <c r="L15" s="230"/>
      <c r="M15" s="230"/>
      <c r="N15" s="230"/>
      <c r="O15" s="230"/>
      <c r="P15" s="230"/>
      <c r="Q15" s="230"/>
      <c r="R15" s="230"/>
      <c r="S15" s="230"/>
      <c r="T15" s="231"/>
      <c r="U15" s="580"/>
      <c r="V15" s="1094"/>
      <c r="W15" s="1068"/>
    </row>
    <row r="16" spans="2:23" ht="13.9" customHeight="1" x14ac:dyDescent="0.2">
      <c r="B16" s="169">
        <v>12</v>
      </c>
      <c r="C16" s="202" t="s">
        <v>685</v>
      </c>
      <c r="D16" s="203" t="s">
        <v>686</v>
      </c>
      <c r="E16" s="204" t="s">
        <v>191</v>
      </c>
      <c r="F16" s="190">
        <v>0</v>
      </c>
      <c r="G16" s="229"/>
      <c r="H16" s="230"/>
      <c r="I16" s="230"/>
      <c r="J16" s="230"/>
      <c r="K16" s="230"/>
      <c r="L16" s="230"/>
      <c r="M16" s="230"/>
      <c r="N16" s="230"/>
      <c r="O16" s="230"/>
      <c r="P16" s="230"/>
      <c r="Q16" s="230"/>
      <c r="R16" s="230"/>
      <c r="S16" s="230"/>
      <c r="T16" s="231"/>
      <c r="U16" s="580"/>
      <c r="V16" s="1094"/>
      <c r="W16" s="1068"/>
    </row>
    <row r="17" spans="2:23" s="914" customFormat="1" ht="13.9" customHeight="1" x14ac:dyDescent="0.2">
      <c r="B17" s="169">
        <v>13</v>
      </c>
      <c r="C17" s="202" t="s">
        <v>1486</v>
      </c>
      <c r="D17" s="203"/>
      <c r="E17" s="204"/>
      <c r="F17" s="190"/>
      <c r="G17" s="229"/>
      <c r="H17" s="230"/>
      <c r="I17" s="230"/>
      <c r="J17" s="230"/>
      <c r="K17" s="230"/>
      <c r="L17" s="230"/>
      <c r="M17" s="230"/>
      <c r="N17" s="230"/>
      <c r="O17" s="230"/>
      <c r="P17" s="230"/>
      <c r="Q17" s="230"/>
      <c r="R17" s="230"/>
      <c r="S17" s="230"/>
      <c r="T17" s="231"/>
      <c r="U17" s="580"/>
      <c r="V17" s="1094"/>
      <c r="W17" s="1068"/>
    </row>
    <row r="18" spans="2:23" ht="13.9" customHeight="1" x14ac:dyDescent="0.2">
      <c r="B18" s="169">
        <v>14</v>
      </c>
      <c r="C18" s="202" t="s">
        <v>687</v>
      </c>
      <c r="D18" s="203" t="s">
        <v>688</v>
      </c>
      <c r="E18" s="204" t="s">
        <v>191</v>
      </c>
      <c r="F18" s="190">
        <v>0</v>
      </c>
      <c r="G18" s="229"/>
      <c r="H18" s="230"/>
      <c r="I18" s="230"/>
      <c r="J18" s="230"/>
      <c r="K18" s="230"/>
      <c r="L18" s="230"/>
      <c r="M18" s="230"/>
      <c r="N18" s="230"/>
      <c r="O18" s="230"/>
      <c r="P18" s="230"/>
      <c r="Q18" s="230"/>
      <c r="R18" s="230"/>
      <c r="S18" s="230"/>
      <c r="T18" s="231"/>
      <c r="U18" s="580"/>
      <c r="V18" s="1094"/>
      <c r="W18" s="1068"/>
    </row>
    <row r="19" spans="2:23" ht="13.9" customHeight="1" x14ac:dyDescent="0.2">
      <c r="B19" s="169">
        <v>15</v>
      </c>
      <c r="C19" s="202" t="s">
        <v>689</v>
      </c>
      <c r="D19" s="203" t="s">
        <v>690</v>
      </c>
      <c r="E19" s="204" t="s">
        <v>185</v>
      </c>
      <c r="F19" s="190">
        <v>2</v>
      </c>
      <c r="G19" s="226"/>
      <c r="H19" s="227"/>
      <c r="I19" s="227"/>
      <c r="J19" s="227"/>
      <c r="K19" s="227"/>
      <c r="L19" s="227"/>
      <c r="M19" s="227"/>
      <c r="N19" s="227"/>
      <c r="O19" s="227"/>
      <c r="P19" s="227"/>
      <c r="Q19" s="227"/>
      <c r="R19" s="227"/>
      <c r="S19" s="227"/>
      <c r="T19" s="228"/>
      <c r="U19" s="580"/>
      <c r="V19" s="1094"/>
      <c r="W19" s="1068"/>
    </row>
    <row r="20" spans="2:23" ht="13.9" customHeight="1" x14ac:dyDescent="0.2">
      <c r="B20" s="169">
        <v>16</v>
      </c>
      <c r="C20" s="202" t="s">
        <v>691</v>
      </c>
      <c r="D20" s="203" t="s">
        <v>692</v>
      </c>
      <c r="E20" s="204" t="s">
        <v>185</v>
      </c>
      <c r="F20" s="190">
        <v>2</v>
      </c>
      <c r="G20" s="226"/>
      <c r="H20" s="227"/>
      <c r="I20" s="227"/>
      <c r="J20" s="227"/>
      <c r="K20" s="227"/>
      <c r="L20" s="227"/>
      <c r="M20" s="227"/>
      <c r="N20" s="227"/>
      <c r="O20" s="227"/>
      <c r="P20" s="227"/>
      <c r="Q20" s="227"/>
      <c r="R20" s="227"/>
      <c r="S20" s="227"/>
      <c r="T20" s="228"/>
      <c r="U20" s="580"/>
      <c r="V20" s="1094"/>
      <c r="W20" s="1068"/>
    </row>
    <row r="21" spans="2:23" ht="13.9" customHeight="1" x14ac:dyDescent="0.2">
      <c r="B21" s="169">
        <v>17</v>
      </c>
      <c r="C21" s="202" t="s">
        <v>693</v>
      </c>
      <c r="D21" s="203" t="s">
        <v>694</v>
      </c>
      <c r="E21" s="204" t="s">
        <v>185</v>
      </c>
      <c r="F21" s="190">
        <v>2</v>
      </c>
      <c r="G21" s="226"/>
      <c r="H21" s="227"/>
      <c r="I21" s="227"/>
      <c r="J21" s="227"/>
      <c r="K21" s="227"/>
      <c r="L21" s="227"/>
      <c r="M21" s="227"/>
      <c r="N21" s="227"/>
      <c r="O21" s="227"/>
      <c r="P21" s="227"/>
      <c r="Q21" s="227"/>
      <c r="R21" s="227"/>
      <c r="S21" s="227"/>
      <c r="T21" s="228"/>
      <c r="U21" s="580"/>
      <c r="V21" s="1094"/>
      <c r="W21" s="1068"/>
    </row>
    <row r="22" spans="2:23" ht="13.9" customHeight="1" x14ac:dyDescent="0.2">
      <c r="B22" s="169">
        <v>18</v>
      </c>
      <c r="C22" s="202" t="s">
        <v>1536</v>
      </c>
      <c r="D22" s="203" t="s">
        <v>695</v>
      </c>
      <c r="E22" s="204" t="s">
        <v>185</v>
      </c>
      <c r="F22" s="190">
        <v>2</v>
      </c>
      <c r="G22" s="226"/>
      <c r="H22" s="227"/>
      <c r="I22" s="227"/>
      <c r="J22" s="227"/>
      <c r="K22" s="227"/>
      <c r="L22" s="227"/>
      <c r="M22" s="227"/>
      <c r="N22" s="227"/>
      <c r="O22" s="227"/>
      <c r="P22" s="227"/>
      <c r="Q22" s="227"/>
      <c r="R22" s="227"/>
      <c r="S22" s="227"/>
      <c r="T22" s="228"/>
      <c r="U22" s="580"/>
      <c r="V22" s="1094"/>
      <c r="W22" s="1068"/>
    </row>
    <row r="23" spans="2:23" ht="13.9" customHeight="1" x14ac:dyDescent="0.2">
      <c r="B23" s="169">
        <v>19</v>
      </c>
      <c r="C23" s="202" t="s">
        <v>1537</v>
      </c>
      <c r="D23" s="203" t="s">
        <v>696</v>
      </c>
      <c r="E23" s="204" t="s">
        <v>185</v>
      </c>
      <c r="F23" s="190">
        <v>2</v>
      </c>
      <c r="G23" s="226"/>
      <c r="H23" s="227"/>
      <c r="I23" s="227"/>
      <c r="J23" s="227"/>
      <c r="K23" s="227"/>
      <c r="L23" s="227"/>
      <c r="M23" s="227"/>
      <c r="N23" s="227"/>
      <c r="O23" s="227"/>
      <c r="P23" s="227"/>
      <c r="Q23" s="227"/>
      <c r="R23" s="227"/>
      <c r="S23" s="227"/>
      <c r="T23" s="228"/>
      <c r="U23" s="580"/>
      <c r="V23" s="1094"/>
      <c r="W23" s="1068"/>
    </row>
    <row r="24" spans="2:23" ht="13.9" customHeight="1" x14ac:dyDescent="0.2">
      <c r="B24" s="169">
        <v>20</v>
      </c>
      <c r="C24" s="202" t="s">
        <v>697</v>
      </c>
      <c r="D24" s="203" t="s">
        <v>698</v>
      </c>
      <c r="E24" s="204" t="s">
        <v>185</v>
      </c>
      <c r="F24" s="190">
        <v>2</v>
      </c>
      <c r="G24" s="226"/>
      <c r="H24" s="227"/>
      <c r="I24" s="227"/>
      <c r="J24" s="227"/>
      <c r="K24" s="227"/>
      <c r="L24" s="227"/>
      <c r="M24" s="227"/>
      <c r="N24" s="227"/>
      <c r="O24" s="227"/>
      <c r="P24" s="227"/>
      <c r="Q24" s="227"/>
      <c r="R24" s="227"/>
      <c r="S24" s="227"/>
      <c r="T24" s="228"/>
      <c r="U24" s="580"/>
      <c r="V24" s="1094"/>
      <c r="W24" s="1068"/>
    </row>
    <row r="25" spans="2:23" ht="13.9" customHeight="1" x14ac:dyDescent="0.2">
      <c r="B25" s="169">
        <v>21</v>
      </c>
      <c r="C25" s="202" t="s">
        <v>699</v>
      </c>
      <c r="D25" s="203"/>
      <c r="E25" s="204" t="s">
        <v>185</v>
      </c>
      <c r="F25" s="190">
        <v>2</v>
      </c>
      <c r="G25" s="226"/>
      <c r="H25" s="227"/>
      <c r="I25" s="227"/>
      <c r="J25" s="227"/>
      <c r="K25" s="227"/>
      <c r="L25" s="227"/>
      <c r="M25" s="227"/>
      <c r="N25" s="227"/>
      <c r="O25" s="227"/>
      <c r="P25" s="227"/>
      <c r="Q25" s="227"/>
      <c r="R25" s="227"/>
      <c r="S25" s="227"/>
      <c r="T25" s="228"/>
      <c r="U25" s="580"/>
      <c r="V25" s="1094"/>
      <c r="W25" s="1068"/>
    </row>
    <row r="26" spans="2:23" ht="13.9" customHeight="1" x14ac:dyDescent="0.2">
      <c r="B26" s="169">
        <v>22</v>
      </c>
      <c r="C26" s="202" t="s">
        <v>700</v>
      </c>
      <c r="D26" s="203"/>
      <c r="E26" s="204" t="s">
        <v>185</v>
      </c>
      <c r="F26" s="190">
        <v>2</v>
      </c>
      <c r="G26" s="226"/>
      <c r="H26" s="227"/>
      <c r="I26" s="227"/>
      <c r="J26" s="227"/>
      <c r="K26" s="227"/>
      <c r="L26" s="227"/>
      <c r="M26" s="227"/>
      <c r="N26" s="227"/>
      <c r="O26" s="227"/>
      <c r="P26" s="227"/>
      <c r="Q26" s="227"/>
      <c r="R26" s="227"/>
      <c r="S26" s="227"/>
      <c r="T26" s="228"/>
      <c r="U26" s="580"/>
      <c r="V26" s="1094"/>
      <c r="W26" s="1068"/>
    </row>
    <row r="27" spans="2:23" ht="13.9" customHeight="1" x14ac:dyDescent="0.2">
      <c r="B27" s="169">
        <v>23</v>
      </c>
      <c r="C27" s="202" t="s">
        <v>701</v>
      </c>
      <c r="D27" s="203" t="s">
        <v>702</v>
      </c>
      <c r="E27" s="204" t="s">
        <v>183</v>
      </c>
      <c r="F27" s="194">
        <v>0</v>
      </c>
      <c r="G27" s="229"/>
      <c r="H27" s="230"/>
      <c r="I27" s="230"/>
      <c r="J27" s="230"/>
      <c r="K27" s="230"/>
      <c r="L27" s="230"/>
      <c r="M27" s="230"/>
      <c r="N27" s="230"/>
      <c r="O27" s="230"/>
      <c r="P27" s="230"/>
      <c r="Q27" s="230"/>
      <c r="R27" s="230"/>
      <c r="S27" s="230"/>
      <c r="T27" s="231"/>
      <c r="U27" s="580"/>
      <c r="V27" s="1094"/>
      <c r="W27" s="1068"/>
    </row>
    <row r="28" spans="2:23" ht="13.9" customHeight="1" x14ac:dyDescent="0.2">
      <c r="B28" s="169">
        <v>24</v>
      </c>
      <c r="C28" s="202" t="s">
        <v>703</v>
      </c>
      <c r="D28" s="203" t="s">
        <v>704</v>
      </c>
      <c r="E28" s="204" t="s">
        <v>183</v>
      </c>
      <c r="F28" s="194">
        <v>0</v>
      </c>
      <c r="G28" s="229"/>
      <c r="H28" s="230"/>
      <c r="I28" s="230"/>
      <c r="J28" s="230"/>
      <c r="K28" s="230"/>
      <c r="L28" s="230"/>
      <c r="M28" s="230"/>
      <c r="N28" s="230"/>
      <c r="O28" s="230"/>
      <c r="P28" s="230"/>
      <c r="Q28" s="230"/>
      <c r="R28" s="230"/>
      <c r="S28" s="230"/>
      <c r="T28" s="231"/>
      <c r="U28" s="580"/>
      <c r="V28" s="1094"/>
      <c r="W28" s="1068"/>
    </row>
    <row r="29" spans="2:23" ht="13.9" customHeight="1" x14ac:dyDescent="0.2">
      <c r="B29" s="169">
        <v>25</v>
      </c>
      <c r="C29" s="202" t="s">
        <v>705</v>
      </c>
      <c r="D29" s="203" t="s">
        <v>706</v>
      </c>
      <c r="E29" s="204" t="s">
        <v>183</v>
      </c>
      <c r="F29" s="194">
        <v>0</v>
      </c>
      <c r="G29" s="229"/>
      <c r="H29" s="230"/>
      <c r="I29" s="230"/>
      <c r="J29" s="230"/>
      <c r="K29" s="230"/>
      <c r="L29" s="230"/>
      <c r="M29" s="230"/>
      <c r="N29" s="230"/>
      <c r="O29" s="230"/>
      <c r="P29" s="230"/>
      <c r="Q29" s="230"/>
      <c r="R29" s="230"/>
      <c r="S29" s="230"/>
      <c r="T29" s="231"/>
      <c r="U29" s="580"/>
      <c r="V29" s="1094"/>
      <c r="W29" s="1068"/>
    </row>
    <row r="30" spans="2:23" ht="13.9" customHeight="1" x14ac:dyDescent="0.2">
      <c r="B30" s="169">
        <v>26</v>
      </c>
      <c r="C30" s="202" t="s">
        <v>707</v>
      </c>
      <c r="D30" s="203" t="s">
        <v>708</v>
      </c>
      <c r="E30" s="204" t="s">
        <v>183</v>
      </c>
      <c r="F30" s="194">
        <v>0</v>
      </c>
      <c r="G30" s="229"/>
      <c r="H30" s="230"/>
      <c r="I30" s="230"/>
      <c r="J30" s="230"/>
      <c r="K30" s="230"/>
      <c r="L30" s="230"/>
      <c r="M30" s="230"/>
      <c r="N30" s="230"/>
      <c r="O30" s="230"/>
      <c r="P30" s="230"/>
      <c r="Q30" s="230"/>
      <c r="R30" s="230"/>
      <c r="S30" s="230"/>
      <c r="T30" s="231"/>
      <c r="U30" s="580"/>
      <c r="V30" s="1094"/>
      <c r="W30" s="1068"/>
    </row>
    <row r="31" spans="2:23" ht="13.9" customHeight="1" x14ac:dyDescent="0.2">
      <c r="B31" s="169">
        <v>27</v>
      </c>
      <c r="C31" s="202" t="s">
        <v>709</v>
      </c>
      <c r="D31" s="203" t="s">
        <v>710</v>
      </c>
      <c r="E31" s="204" t="s">
        <v>183</v>
      </c>
      <c r="F31" s="194">
        <v>0</v>
      </c>
      <c r="G31" s="229"/>
      <c r="H31" s="230"/>
      <c r="I31" s="230"/>
      <c r="J31" s="230"/>
      <c r="K31" s="230"/>
      <c r="L31" s="230"/>
      <c r="M31" s="230"/>
      <c r="N31" s="230"/>
      <c r="O31" s="230"/>
      <c r="P31" s="230"/>
      <c r="Q31" s="230"/>
      <c r="R31" s="230"/>
      <c r="S31" s="230"/>
      <c r="T31" s="231"/>
      <c r="U31" s="580"/>
      <c r="V31" s="1094"/>
      <c r="W31" s="1068"/>
    </row>
    <row r="32" spans="2:23" ht="13.9" customHeight="1" x14ac:dyDescent="0.2">
      <c r="B32" s="169">
        <v>28</v>
      </c>
      <c r="C32" s="202" t="s">
        <v>711</v>
      </c>
      <c r="D32" s="203" t="s">
        <v>712</v>
      </c>
      <c r="E32" s="204" t="s">
        <v>183</v>
      </c>
      <c r="F32" s="194">
        <v>0</v>
      </c>
      <c r="G32" s="229"/>
      <c r="H32" s="230"/>
      <c r="I32" s="230"/>
      <c r="J32" s="230"/>
      <c r="K32" s="230"/>
      <c r="L32" s="230"/>
      <c r="M32" s="230"/>
      <c r="N32" s="230"/>
      <c r="O32" s="230"/>
      <c r="P32" s="230"/>
      <c r="Q32" s="230"/>
      <c r="R32" s="230"/>
      <c r="S32" s="230"/>
      <c r="T32" s="231"/>
      <c r="U32" s="580"/>
      <c r="V32" s="1094"/>
      <c r="W32" s="1068"/>
    </row>
    <row r="33" spans="2:23" ht="13.9" customHeight="1" x14ac:dyDescent="0.2">
      <c r="B33" s="169">
        <v>29</v>
      </c>
      <c r="C33" s="202" t="s">
        <v>713</v>
      </c>
      <c r="D33" s="203"/>
      <c r="E33" s="204" t="s">
        <v>445</v>
      </c>
      <c r="F33" s="194">
        <v>1</v>
      </c>
      <c r="G33" s="572"/>
      <c r="H33" s="573"/>
      <c r="I33" s="573"/>
      <c r="J33" s="573"/>
      <c r="K33" s="573"/>
      <c r="L33" s="573"/>
      <c r="M33" s="573"/>
      <c r="N33" s="573"/>
      <c r="O33" s="573"/>
      <c r="P33" s="573"/>
      <c r="Q33" s="573"/>
      <c r="R33" s="573"/>
      <c r="S33" s="573"/>
      <c r="T33" s="574"/>
      <c r="U33" s="580"/>
      <c r="V33" s="1094"/>
      <c r="W33" s="1068"/>
    </row>
    <row r="34" spans="2:23" ht="13.9" customHeight="1" x14ac:dyDescent="0.2">
      <c r="B34" s="169">
        <v>30</v>
      </c>
      <c r="C34" s="202" t="s">
        <v>714</v>
      </c>
      <c r="D34" s="203"/>
      <c r="E34" s="204" t="s">
        <v>445</v>
      </c>
      <c r="F34" s="194">
        <v>1</v>
      </c>
      <c r="G34" s="572"/>
      <c r="H34" s="573"/>
      <c r="I34" s="573"/>
      <c r="J34" s="573"/>
      <c r="K34" s="573"/>
      <c r="L34" s="573"/>
      <c r="M34" s="573"/>
      <c r="N34" s="573"/>
      <c r="O34" s="573"/>
      <c r="P34" s="573"/>
      <c r="Q34" s="573"/>
      <c r="R34" s="573"/>
      <c r="S34" s="573"/>
      <c r="T34" s="574"/>
      <c r="U34" s="580"/>
      <c r="V34" s="1094"/>
      <c r="W34" s="1068"/>
    </row>
    <row r="35" spans="2:23" ht="13.9" customHeight="1" x14ac:dyDescent="0.2">
      <c r="B35" s="169">
        <v>31</v>
      </c>
      <c r="C35" s="202" t="s">
        <v>715</v>
      </c>
      <c r="D35" s="203"/>
      <c r="E35" s="204" t="s">
        <v>445</v>
      </c>
      <c r="F35" s="194">
        <v>1</v>
      </c>
      <c r="G35" s="572"/>
      <c r="H35" s="573"/>
      <c r="I35" s="573"/>
      <c r="J35" s="573"/>
      <c r="K35" s="573"/>
      <c r="L35" s="573"/>
      <c r="M35" s="573"/>
      <c r="N35" s="573"/>
      <c r="O35" s="573"/>
      <c r="P35" s="573"/>
      <c r="Q35" s="573"/>
      <c r="R35" s="573"/>
      <c r="S35" s="573"/>
      <c r="T35" s="574"/>
      <c r="U35" s="580"/>
      <c r="V35" s="1094"/>
      <c r="W35" s="1068"/>
    </row>
    <row r="36" spans="2:23" ht="13.9" customHeight="1" x14ac:dyDescent="0.2">
      <c r="B36" s="169">
        <v>32</v>
      </c>
      <c r="C36" s="202" t="s">
        <v>716</v>
      </c>
      <c r="D36" s="203"/>
      <c r="E36" s="204" t="s">
        <v>445</v>
      </c>
      <c r="F36" s="194">
        <v>1</v>
      </c>
      <c r="G36" s="572"/>
      <c r="H36" s="573"/>
      <c r="I36" s="573"/>
      <c r="J36" s="573"/>
      <c r="K36" s="573"/>
      <c r="L36" s="573"/>
      <c r="M36" s="573"/>
      <c r="N36" s="573"/>
      <c r="O36" s="573"/>
      <c r="P36" s="573"/>
      <c r="Q36" s="573"/>
      <c r="R36" s="573"/>
      <c r="S36" s="573"/>
      <c r="T36" s="574"/>
      <c r="U36" s="580"/>
      <c r="V36" s="1094"/>
      <c r="W36" s="1068"/>
    </row>
    <row r="37" spans="2:23" ht="13.9" customHeight="1" x14ac:dyDescent="0.2">
      <c r="B37" s="169">
        <v>33</v>
      </c>
      <c r="C37" s="202" t="s">
        <v>717</v>
      </c>
      <c r="D37" s="203"/>
      <c r="E37" s="204" t="s">
        <v>445</v>
      </c>
      <c r="F37" s="194">
        <v>1</v>
      </c>
      <c r="G37" s="572"/>
      <c r="H37" s="573"/>
      <c r="I37" s="573"/>
      <c r="J37" s="573"/>
      <c r="K37" s="573"/>
      <c r="L37" s="573"/>
      <c r="M37" s="573"/>
      <c r="N37" s="573"/>
      <c r="O37" s="573"/>
      <c r="P37" s="573"/>
      <c r="Q37" s="573"/>
      <c r="R37" s="573"/>
      <c r="S37" s="573"/>
      <c r="T37" s="574"/>
      <c r="U37" s="580"/>
      <c r="V37" s="1094"/>
      <c r="W37" s="1068"/>
    </row>
    <row r="38" spans="2:23" ht="13.9" customHeight="1" x14ac:dyDescent="0.2">
      <c r="B38" s="169">
        <v>34</v>
      </c>
      <c r="C38" s="202" t="s">
        <v>718</v>
      </c>
      <c r="D38" s="203"/>
      <c r="E38" s="204" t="s">
        <v>445</v>
      </c>
      <c r="F38" s="194">
        <v>1</v>
      </c>
      <c r="G38" s="572"/>
      <c r="H38" s="573"/>
      <c r="I38" s="573"/>
      <c r="J38" s="573"/>
      <c r="K38" s="573"/>
      <c r="L38" s="573"/>
      <c r="M38" s="573"/>
      <c r="N38" s="573"/>
      <c r="O38" s="573"/>
      <c r="P38" s="573"/>
      <c r="Q38" s="573"/>
      <c r="R38" s="573"/>
      <c r="S38" s="573"/>
      <c r="T38" s="574"/>
      <c r="U38" s="580"/>
      <c r="V38" s="1094"/>
      <c r="W38" s="1068"/>
    </row>
    <row r="39" spans="2:23" ht="13.9" customHeight="1" x14ac:dyDescent="0.2">
      <c r="B39" s="169">
        <v>35</v>
      </c>
      <c r="C39" s="202" t="s">
        <v>719</v>
      </c>
      <c r="D39" s="203"/>
      <c r="E39" s="204" t="s">
        <v>445</v>
      </c>
      <c r="F39" s="194">
        <v>1</v>
      </c>
      <c r="G39" s="572"/>
      <c r="H39" s="573"/>
      <c r="I39" s="573"/>
      <c r="J39" s="573"/>
      <c r="K39" s="573"/>
      <c r="L39" s="573"/>
      <c r="M39" s="573"/>
      <c r="N39" s="573"/>
      <c r="O39" s="573"/>
      <c r="P39" s="573"/>
      <c r="Q39" s="573"/>
      <c r="R39" s="573"/>
      <c r="S39" s="573"/>
      <c r="T39" s="574"/>
      <c r="U39" s="580"/>
      <c r="V39" s="1094"/>
      <c r="W39" s="1068"/>
    </row>
    <row r="40" spans="2:23" ht="13.9" customHeight="1" x14ac:dyDescent="0.2">
      <c r="B40" s="169">
        <v>36</v>
      </c>
      <c r="C40" s="202" t="s">
        <v>720</v>
      </c>
      <c r="D40" s="203"/>
      <c r="E40" s="204" t="s">
        <v>183</v>
      </c>
      <c r="F40" s="190">
        <v>0</v>
      </c>
      <c r="G40" s="229"/>
      <c r="H40" s="230"/>
      <c r="I40" s="230"/>
      <c r="J40" s="230"/>
      <c r="K40" s="230"/>
      <c r="L40" s="230"/>
      <c r="M40" s="230"/>
      <c r="N40" s="230"/>
      <c r="O40" s="230"/>
      <c r="P40" s="230"/>
      <c r="Q40" s="230"/>
      <c r="R40" s="230"/>
      <c r="S40" s="230"/>
      <c r="T40" s="231"/>
      <c r="U40" s="580"/>
      <c r="V40" s="1094"/>
      <c r="W40" s="1068"/>
    </row>
    <row r="41" spans="2:23" ht="13.9" customHeight="1" thickBot="1" x14ac:dyDescent="0.25">
      <c r="B41" s="209">
        <v>37</v>
      </c>
      <c r="C41" s="210" t="s">
        <v>721</v>
      </c>
      <c r="D41" s="211"/>
      <c r="E41" s="212" t="s">
        <v>446</v>
      </c>
      <c r="F41" s="213">
        <v>2</v>
      </c>
      <c r="G41" s="484"/>
      <c r="H41" s="485"/>
      <c r="I41" s="485"/>
      <c r="J41" s="485"/>
      <c r="K41" s="485"/>
      <c r="L41" s="485"/>
      <c r="M41" s="485"/>
      <c r="N41" s="485"/>
      <c r="O41" s="485"/>
      <c r="P41" s="485"/>
      <c r="Q41" s="485"/>
      <c r="R41" s="485"/>
      <c r="S41" s="485"/>
      <c r="T41" s="486"/>
      <c r="U41" s="580"/>
      <c r="V41" s="1095"/>
      <c r="W41" s="1069"/>
    </row>
    <row r="42" spans="2:23" x14ac:dyDescent="0.2">
      <c r="B42" s="45"/>
      <c r="C42" s="45"/>
      <c r="D42" s="602"/>
      <c r="E42" s="45"/>
      <c r="F42" s="45"/>
      <c r="G42" s="45"/>
      <c r="H42" s="45"/>
      <c r="I42" s="45"/>
      <c r="J42" s="45"/>
      <c r="K42" s="45"/>
      <c r="L42" s="45"/>
      <c r="M42" s="580"/>
      <c r="N42" s="45"/>
      <c r="O42" s="45"/>
      <c r="P42" s="45"/>
      <c r="Q42" s="45"/>
      <c r="R42" s="45"/>
      <c r="S42" s="45"/>
      <c r="T42" s="45"/>
      <c r="U42" s="45"/>
      <c r="V42" s="45"/>
    </row>
    <row r="43" spans="2:23" x14ac:dyDescent="0.2">
      <c r="B43" s="33" t="s">
        <v>23</v>
      </c>
      <c r="C43" s="34"/>
      <c r="D43" s="216"/>
      <c r="E43" s="217"/>
      <c r="F43" s="218"/>
      <c r="G43" s="218"/>
      <c r="H43" s="218"/>
      <c r="I43" s="321"/>
      <c r="J43" s="321"/>
      <c r="K43" s="321"/>
      <c r="L43" s="321"/>
      <c r="M43" s="322"/>
      <c r="N43" s="322"/>
      <c r="O43" s="322"/>
      <c r="P43" s="322"/>
      <c r="Q43" s="322"/>
      <c r="R43" s="322"/>
      <c r="S43" s="322"/>
      <c r="T43" s="322"/>
      <c r="U43" s="45"/>
      <c r="V43" s="45"/>
    </row>
    <row r="44" spans="2:23" x14ac:dyDescent="0.2">
      <c r="B44" s="36"/>
      <c r="C44" s="37" t="s">
        <v>24</v>
      </c>
      <c r="D44" s="216"/>
      <c r="E44" s="217"/>
      <c r="F44" s="218"/>
      <c r="G44" s="218"/>
      <c r="H44" s="218"/>
      <c r="I44" s="321"/>
      <c r="J44" s="321"/>
      <c r="K44" s="321"/>
      <c r="L44" s="321"/>
      <c r="M44" s="322"/>
      <c r="N44" s="322"/>
      <c r="O44" s="322"/>
      <c r="P44" s="322"/>
      <c r="Q44" s="322"/>
      <c r="R44" s="322"/>
      <c r="S44" s="322"/>
      <c r="T44" s="322"/>
      <c r="U44" s="45"/>
      <c r="V44" s="45"/>
    </row>
    <row r="45" spans="2:23" x14ac:dyDescent="0.2">
      <c r="B45" s="38"/>
      <c r="C45" s="37" t="s">
        <v>25</v>
      </c>
      <c r="D45" s="219"/>
      <c r="E45" s="220"/>
      <c r="F45" s="220"/>
      <c r="G45" s="323"/>
      <c r="H45" s="323"/>
      <c r="I45" s="323"/>
      <c r="J45" s="323"/>
      <c r="K45" s="323"/>
      <c r="L45" s="323"/>
      <c r="M45" s="324"/>
      <c r="N45" s="323"/>
      <c r="O45" s="323"/>
      <c r="P45" s="323"/>
      <c r="Q45" s="323"/>
      <c r="R45" s="323"/>
      <c r="S45" s="323"/>
      <c r="T45" s="323"/>
      <c r="U45" s="45"/>
      <c r="V45" s="45"/>
    </row>
    <row r="46" spans="2:23" x14ac:dyDescent="0.2">
      <c r="B46" s="39"/>
      <c r="C46" s="37" t="s">
        <v>26</v>
      </c>
      <c r="D46" s="221"/>
      <c r="E46" s="220"/>
      <c r="F46" s="220"/>
      <c r="G46" s="323"/>
      <c r="H46" s="323"/>
      <c r="I46" s="323"/>
      <c r="J46" s="323"/>
      <c r="K46" s="323"/>
      <c r="L46" s="323"/>
      <c r="M46" s="324"/>
      <c r="N46" s="323"/>
      <c r="O46" s="323"/>
      <c r="P46" s="323"/>
      <c r="Q46" s="323"/>
      <c r="R46" s="323"/>
      <c r="S46" s="323"/>
      <c r="T46" s="323"/>
      <c r="U46" s="45"/>
      <c r="V46" s="45"/>
    </row>
    <row r="47" spans="2:23" x14ac:dyDescent="0.2">
      <c r="B47" s="40"/>
      <c r="C47" s="37" t="s">
        <v>27</v>
      </c>
      <c r="D47" s="219"/>
      <c r="E47" s="220"/>
      <c r="F47" s="220"/>
      <c r="G47" s="323"/>
      <c r="H47" s="323"/>
      <c r="I47" s="323"/>
      <c r="J47" s="323"/>
      <c r="K47" s="323"/>
      <c r="L47" s="323"/>
      <c r="M47" s="324"/>
      <c r="N47" s="323"/>
      <c r="O47" s="323"/>
      <c r="P47" s="323"/>
      <c r="Q47" s="323"/>
      <c r="R47" s="323"/>
      <c r="S47" s="323"/>
      <c r="T47" s="323"/>
      <c r="U47" s="45"/>
      <c r="V47" s="45"/>
    </row>
    <row r="48" spans="2:23" ht="15" customHeight="1" thickBot="1" x14ac:dyDescent="0.25">
      <c r="B48" s="326"/>
      <c r="C48" s="325"/>
      <c r="D48" s="325"/>
      <c r="E48" s="326"/>
      <c r="F48" s="326"/>
      <c r="G48" s="326"/>
      <c r="H48" s="326"/>
      <c r="I48" s="326"/>
      <c r="J48" s="326"/>
      <c r="K48" s="326"/>
      <c r="L48" s="326"/>
      <c r="M48" s="324"/>
      <c r="N48" s="326"/>
      <c r="O48" s="326"/>
      <c r="P48" s="326"/>
      <c r="Q48" s="326"/>
      <c r="R48" s="326"/>
      <c r="S48" s="326"/>
      <c r="T48" s="326"/>
      <c r="U48" s="45"/>
      <c r="V48" s="45"/>
    </row>
    <row r="49" spans="2:22" ht="15" customHeight="1" thickBot="1" x14ac:dyDescent="0.25">
      <c r="B49" s="1815" t="s">
        <v>722</v>
      </c>
      <c r="C49" s="1816"/>
      <c r="D49" s="1816"/>
      <c r="E49" s="1816"/>
      <c r="F49" s="1816"/>
      <c r="G49" s="1816"/>
      <c r="H49" s="1816"/>
      <c r="I49" s="1816"/>
      <c r="J49" s="1816"/>
      <c r="K49" s="1816"/>
      <c r="L49" s="1816"/>
      <c r="M49" s="1816"/>
      <c r="N49" s="1816"/>
      <c r="O49" s="1816"/>
      <c r="P49" s="1816"/>
      <c r="Q49" s="1816"/>
      <c r="R49" s="1816"/>
      <c r="S49" s="1816"/>
      <c r="T49" s="1817"/>
      <c r="U49" s="45"/>
      <c r="V49" s="45"/>
    </row>
    <row r="50" spans="2:22" ht="15" customHeight="1" thickBot="1" x14ac:dyDescent="0.25">
      <c r="B50" s="45"/>
      <c r="C50" s="46"/>
      <c r="D50" s="46"/>
      <c r="E50" s="45"/>
      <c r="F50" s="45"/>
      <c r="G50" s="45"/>
      <c r="H50" s="45"/>
      <c r="I50" s="45"/>
      <c r="J50" s="326"/>
      <c r="K50" s="45"/>
      <c r="L50" s="45"/>
      <c r="M50" s="45"/>
      <c r="N50" s="326"/>
      <c r="O50" s="326"/>
      <c r="P50" s="326"/>
      <c r="Q50" s="326"/>
      <c r="R50" s="326"/>
      <c r="S50" s="326"/>
      <c r="T50" s="326"/>
      <c r="U50" s="45"/>
      <c r="V50" s="45"/>
    </row>
    <row r="51" spans="2:22" ht="75" customHeight="1" thickBot="1" x14ac:dyDescent="0.25">
      <c r="B51" s="1860" t="s">
        <v>1551</v>
      </c>
      <c r="C51" s="1861"/>
      <c r="D51" s="1861"/>
      <c r="E51" s="1861"/>
      <c r="F51" s="1861"/>
      <c r="G51" s="1861"/>
      <c r="H51" s="1861"/>
      <c r="I51" s="1861"/>
      <c r="J51" s="1861"/>
      <c r="K51" s="1861"/>
      <c r="L51" s="1861"/>
      <c r="M51" s="1861"/>
      <c r="N51" s="1861"/>
      <c r="O51" s="1861"/>
      <c r="P51" s="1861"/>
      <c r="Q51" s="1861"/>
      <c r="R51" s="1861"/>
      <c r="S51" s="1861"/>
      <c r="T51" s="1862"/>
      <c r="U51" s="45"/>
      <c r="V51" s="45"/>
    </row>
    <row r="52" spans="2:22" ht="15" customHeight="1" thickBot="1" x14ac:dyDescent="0.25">
      <c r="B52" s="45"/>
      <c r="C52" s="45"/>
      <c r="D52" s="602"/>
      <c r="E52" s="45"/>
      <c r="F52" s="45"/>
      <c r="G52" s="45"/>
      <c r="H52" s="45"/>
      <c r="I52" s="45"/>
      <c r="J52" s="45"/>
      <c r="K52" s="45"/>
      <c r="L52" s="45"/>
      <c r="M52" s="580"/>
      <c r="N52" s="45"/>
      <c r="O52" s="45"/>
      <c r="P52" s="45"/>
      <c r="Q52" s="45"/>
      <c r="R52" s="45"/>
      <c r="S52" s="45"/>
      <c r="T52" s="45"/>
      <c r="U52" s="45"/>
      <c r="V52" s="45"/>
    </row>
    <row r="53" spans="2:22" ht="15" customHeight="1" x14ac:dyDescent="0.2">
      <c r="B53" s="222" t="s">
        <v>28</v>
      </c>
      <c r="C53" s="1877" t="s">
        <v>29</v>
      </c>
      <c r="D53" s="1863"/>
      <c r="E53" s="1863"/>
      <c r="F53" s="1863"/>
      <c r="G53" s="1863"/>
      <c r="H53" s="1863"/>
      <c r="I53" s="1863"/>
      <c r="J53" s="1863"/>
      <c r="K53" s="1863"/>
      <c r="L53" s="1863"/>
      <c r="M53" s="1863"/>
      <c r="N53" s="1863"/>
      <c r="O53" s="1863"/>
      <c r="P53" s="1863"/>
      <c r="Q53" s="1863"/>
      <c r="R53" s="1863"/>
      <c r="S53" s="1863"/>
      <c r="T53" s="1864"/>
      <c r="U53" s="45"/>
      <c r="V53" s="45"/>
    </row>
    <row r="54" spans="2:22" ht="15" customHeight="1" x14ac:dyDescent="0.2">
      <c r="B54" s="238">
        <v>1</v>
      </c>
      <c r="C54" s="1854" t="s">
        <v>723</v>
      </c>
      <c r="D54" s="1855"/>
      <c r="E54" s="1855"/>
      <c r="F54" s="1855"/>
      <c r="G54" s="1855"/>
      <c r="H54" s="1855"/>
      <c r="I54" s="1855"/>
      <c r="J54" s="1855"/>
      <c r="K54" s="1855"/>
      <c r="L54" s="1855"/>
      <c r="M54" s="1855"/>
      <c r="N54" s="1855"/>
      <c r="O54" s="1855"/>
      <c r="P54" s="1855"/>
      <c r="Q54" s="1855"/>
      <c r="R54" s="1855"/>
      <c r="S54" s="1855"/>
      <c r="T54" s="1856"/>
      <c r="U54" s="45"/>
      <c r="V54" s="45"/>
    </row>
    <row r="55" spans="2:22" ht="15" customHeight="1" x14ac:dyDescent="0.2">
      <c r="B55" s="153">
        <v>2</v>
      </c>
      <c r="C55" s="1854" t="s">
        <v>724</v>
      </c>
      <c r="D55" s="1855"/>
      <c r="E55" s="1855"/>
      <c r="F55" s="1855"/>
      <c r="G55" s="1855"/>
      <c r="H55" s="1855"/>
      <c r="I55" s="1855"/>
      <c r="J55" s="1855"/>
      <c r="K55" s="1855"/>
      <c r="L55" s="1855"/>
      <c r="M55" s="1855"/>
      <c r="N55" s="1855"/>
      <c r="O55" s="1855"/>
      <c r="P55" s="1855"/>
      <c r="Q55" s="1855"/>
      <c r="R55" s="1855"/>
      <c r="S55" s="1855"/>
      <c r="T55" s="1856"/>
      <c r="U55" s="45"/>
      <c r="V55" s="45"/>
    </row>
    <row r="56" spans="2:22" ht="15" customHeight="1" x14ac:dyDescent="0.2">
      <c r="B56" s="153">
        <v>3</v>
      </c>
      <c r="C56" s="1854" t="s">
        <v>1452</v>
      </c>
      <c r="D56" s="1855"/>
      <c r="E56" s="1855"/>
      <c r="F56" s="1855"/>
      <c r="G56" s="1855"/>
      <c r="H56" s="1855"/>
      <c r="I56" s="1855"/>
      <c r="J56" s="1855"/>
      <c r="K56" s="1855"/>
      <c r="L56" s="1855"/>
      <c r="M56" s="1855"/>
      <c r="N56" s="1855"/>
      <c r="O56" s="1855"/>
      <c r="P56" s="1855"/>
      <c r="Q56" s="1855"/>
      <c r="R56" s="1855"/>
      <c r="S56" s="1855"/>
      <c r="T56" s="1856"/>
      <c r="U56" s="45"/>
      <c r="V56" s="45"/>
    </row>
    <row r="57" spans="2:22" ht="15" customHeight="1" x14ac:dyDescent="0.2">
      <c r="B57" s="153">
        <v>4</v>
      </c>
      <c r="C57" s="1854" t="s">
        <v>1453</v>
      </c>
      <c r="D57" s="1855"/>
      <c r="E57" s="1855"/>
      <c r="F57" s="1855"/>
      <c r="G57" s="1855"/>
      <c r="H57" s="1855"/>
      <c r="I57" s="1855"/>
      <c r="J57" s="1855"/>
      <c r="K57" s="1855"/>
      <c r="L57" s="1855"/>
      <c r="M57" s="1855"/>
      <c r="N57" s="1855"/>
      <c r="O57" s="1855"/>
      <c r="P57" s="1855"/>
      <c r="Q57" s="1855"/>
      <c r="R57" s="1855"/>
      <c r="S57" s="1855"/>
      <c r="T57" s="1856"/>
      <c r="U57" s="45"/>
      <c r="V57" s="45"/>
    </row>
    <row r="58" spans="2:22" ht="15" customHeight="1" x14ac:dyDescent="0.2">
      <c r="B58" s="153">
        <v>5</v>
      </c>
      <c r="C58" s="1854" t="s">
        <v>725</v>
      </c>
      <c r="D58" s="1855"/>
      <c r="E58" s="1855"/>
      <c r="F58" s="1855"/>
      <c r="G58" s="1855"/>
      <c r="H58" s="1855"/>
      <c r="I58" s="1855"/>
      <c r="J58" s="1855"/>
      <c r="K58" s="1855"/>
      <c r="L58" s="1855"/>
      <c r="M58" s="1855"/>
      <c r="N58" s="1855"/>
      <c r="O58" s="1855"/>
      <c r="P58" s="1855"/>
      <c r="Q58" s="1855"/>
      <c r="R58" s="1855"/>
      <c r="S58" s="1855"/>
      <c r="T58" s="1856"/>
      <c r="U58" s="45"/>
      <c r="V58" s="45"/>
    </row>
    <row r="59" spans="2:22" ht="15" customHeight="1" x14ac:dyDescent="0.2">
      <c r="B59" s="153">
        <v>6</v>
      </c>
      <c r="C59" s="1854" t="s">
        <v>726</v>
      </c>
      <c r="D59" s="1855"/>
      <c r="E59" s="1855"/>
      <c r="F59" s="1855"/>
      <c r="G59" s="1855"/>
      <c r="H59" s="1855"/>
      <c r="I59" s="1855"/>
      <c r="J59" s="1855"/>
      <c r="K59" s="1855"/>
      <c r="L59" s="1855"/>
      <c r="M59" s="1855"/>
      <c r="N59" s="1855"/>
      <c r="O59" s="1855"/>
      <c r="P59" s="1855"/>
      <c r="Q59" s="1855"/>
      <c r="R59" s="1855"/>
      <c r="S59" s="1855"/>
      <c r="T59" s="1856"/>
      <c r="U59" s="45"/>
      <c r="V59" s="45"/>
    </row>
    <row r="60" spans="2:22" ht="15" customHeight="1" x14ac:dyDescent="0.2">
      <c r="B60" s="153">
        <v>7</v>
      </c>
      <c r="C60" s="1854" t="s">
        <v>727</v>
      </c>
      <c r="D60" s="1855"/>
      <c r="E60" s="1855"/>
      <c r="F60" s="1855"/>
      <c r="G60" s="1855"/>
      <c r="H60" s="1855"/>
      <c r="I60" s="1855"/>
      <c r="J60" s="1855"/>
      <c r="K60" s="1855"/>
      <c r="L60" s="1855"/>
      <c r="M60" s="1855"/>
      <c r="N60" s="1855"/>
      <c r="O60" s="1855"/>
      <c r="P60" s="1855"/>
      <c r="Q60" s="1855"/>
      <c r="R60" s="1855"/>
      <c r="S60" s="1855"/>
      <c r="T60" s="1856"/>
      <c r="U60" s="45"/>
      <c r="V60" s="45"/>
    </row>
    <row r="61" spans="2:22" ht="15" customHeight="1" x14ac:dyDescent="0.2">
      <c r="B61" s="153">
        <v>8</v>
      </c>
      <c r="C61" s="1854" t="s">
        <v>728</v>
      </c>
      <c r="D61" s="1855"/>
      <c r="E61" s="1855"/>
      <c r="F61" s="1855"/>
      <c r="G61" s="1855"/>
      <c r="H61" s="1855"/>
      <c r="I61" s="1855"/>
      <c r="J61" s="1855"/>
      <c r="K61" s="1855"/>
      <c r="L61" s="1855"/>
      <c r="M61" s="1855"/>
      <c r="N61" s="1855"/>
      <c r="O61" s="1855"/>
      <c r="P61" s="1855"/>
      <c r="Q61" s="1855"/>
      <c r="R61" s="1855"/>
      <c r="S61" s="1855"/>
      <c r="T61" s="1856"/>
      <c r="U61" s="45"/>
      <c r="V61" s="45"/>
    </row>
    <row r="62" spans="2:22" ht="30" customHeight="1" x14ac:dyDescent="0.2">
      <c r="B62" s="153">
        <v>9</v>
      </c>
      <c r="C62" s="1854" t="s">
        <v>729</v>
      </c>
      <c r="D62" s="1855"/>
      <c r="E62" s="1855"/>
      <c r="F62" s="1855"/>
      <c r="G62" s="1855"/>
      <c r="H62" s="1855"/>
      <c r="I62" s="1855"/>
      <c r="J62" s="1855"/>
      <c r="K62" s="1855"/>
      <c r="L62" s="1855"/>
      <c r="M62" s="1855"/>
      <c r="N62" s="1855"/>
      <c r="O62" s="1855"/>
      <c r="P62" s="1855"/>
      <c r="Q62" s="1855"/>
      <c r="R62" s="1855"/>
      <c r="S62" s="1855"/>
      <c r="T62" s="1856"/>
      <c r="U62" s="45"/>
      <c r="V62" s="45"/>
    </row>
    <row r="63" spans="2:22" s="914" customFormat="1" ht="30" customHeight="1" x14ac:dyDescent="0.2">
      <c r="B63" s="153">
        <v>10</v>
      </c>
      <c r="C63" s="1854" t="s">
        <v>1488</v>
      </c>
      <c r="D63" s="1855"/>
      <c r="E63" s="1855"/>
      <c r="F63" s="1855"/>
      <c r="G63" s="1855"/>
      <c r="H63" s="1855"/>
      <c r="I63" s="1855"/>
      <c r="J63" s="1855"/>
      <c r="K63" s="1855"/>
      <c r="L63" s="1855"/>
      <c r="M63" s="1855"/>
      <c r="N63" s="1855"/>
      <c r="O63" s="1855"/>
      <c r="P63" s="1855"/>
      <c r="Q63" s="1855"/>
      <c r="R63" s="1855"/>
      <c r="S63" s="1855"/>
      <c r="T63" s="1856"/>
      <c r="U63" s="45"/>
      <c r="V63" s="45"/>
    </row>
    <row r="64" spans="2:22" ht="15" customHeight="1" x14ac:dyDescent="0.2">
      <c r="B64" s="153">
        <v>11</v>
      </c>
      <c r="C64" s="1854" t="s">
        <v>730</v>
      </c>
      <c r="D64" s="1855"/>
      <c r="E64" s="1855"/>
      <c r="F64" s="1855"/>
      <c r="G64" s="1855"/>
      <c r="H64" s="1855"/>
      <c r="I64" s="1855"/>
      <c r="J64" s="1855"/>
      <c r="K64" s="1855"/>
      <c r="L64" s="1855"/>
      <c r="M64" s="1855"/>
      <c r="N64" s="1855"/>
      <c r="O64" s="1855"/>
      <c r="P64" s="1855"/>
      <c r="Q64" s="1855"/>
      <c r="R64" s="1855"/>
      <c r="S64" s="1855"/>
      <c r="T64" s="1856"/>
      <c r="U64" s="45"/>
      <c r="V64" s="45"/>
    </row>
    <row r="65" spans="2:22" ht="15" customHeight="1" x14ac:dyDescent="0.2">
      <c r="B65" s="153">
        <v>12</v>
      </c>
      <c r="C65" s="1854" t="s">
        <v>731</v>
      </c>
      <c r="D65" s="1855"/>
      <c r="E65" s="1855"/>
      <c r="F65" s="1855"/>
      <c r="G65" s="1855"/>
      <c r="H65" s="1855"/>
      <c r="I65" s="1855"/>
      <c r="J65" s="1855"/>
      <c r="K65" s="1855"/>
      <c r="L65" s="1855"/>
      <c r="M65" s="1855"/>
      <c r="N65" s="1855"/>
      <c r="O65" s="1855"/>
      <c r="P65" s="1855"/>
      <c r="Q65" s="1855"/>
      <c r="R65" s="1855"/>
      <c r="S65" s="1855"/>
      <c r="T65" s="1856"/>
      <c r="U65" s="45"/>
      <c r="V65" s="45"/>
    </row>
    <row r="66" spans="2:22" s="914" customFormat="1" ht="15" customHeight="1" x14ac:dyDescent="0.2">
      <c r="B66" s="153">
        <v>13</v>
      </c>
      <c r="C66" s="1854" t="s">
        <v>1487</v>
      </c>
      <c r="D66" s="1855"/>
      <c r="E66" s="1855"/>
      <c r="F66" s="1855"/>
      <c r="G66" s="1855"/>
      <c r="H66" s="1855"/>
      <c r="I66" s="1855"/>
      <c r="J66" s="1855"/>
      <c r="K66" s="1855"/>
      <c r="L66" s="1855"/>
      <c r="M66" s="1855"/>
      <c r="N66" s="1855"/>
      <c r="O66" s="1855"/>
      <c r="P66" s="1855"/>
      <c r="Q66" s="1855"/>
      <c r="R66" s="1855"/>
      <c r="S66" s="1855"/>
      <c r="T66" s="1856"/>
      <c r="U66" s="45"/>
      <c r="V66" s="45"/>
    </row>
    <row r="67" spans="2:22" ht="15" customHeight="1" x14ac:dyDescent="0.2">
      <c r="B67" s="153">
        <v>14</v>
      </c>
      <c r="C67" s="1854" t="s">
        <v>732</v>
      </c>
      <c r="D67" s="1855"/>
      <c r="E67" s="1855"/>
      <c r="F67" s="1855"/>
      <c r="G67" s="1855"/>
      <c r="H67" s="1855"/>
      <c r="I67" s="1855"/>
      <c r="J67" s="1855"/>
      <c r="K67" s="1855"/>
      <c r="L67" s="1855"/>
      <c r="M67" s="1855"/>
      <c r="N67" s="1855"/>
      <c r="O67" s="1855"/>
      <c r="P67" s="1855"/>
      <c r="Q67" s="1855"/>
      <c r="R67" s="1855"/>
      <c r="S67" s="1855"/>
      <c r="T67" s="1856"/>
      <c r="U67" s="45"/>
      <c r="V67" s="45"/>
    </row>
    <row r="68" spans="2:22" ht="15" customHeight="1" x14ac:dyDescent="0.2">
      <c r="B68" s="153">
        <v>15</v>
      </c>
      <c r="C68" s="1854" t="s">
        <v>733</v>
      </c>
      <c r="D68" s="1855"/>
      <c r="E68" s="1855"/>
      <c r="F68" s="1855"/>
      <c r="G68" s="1855"/>
      <c r="H68" s="1855"/>
      <c r="I68" s="1855"/>
      <c r="J68" s="1855"/>
      <c r="K68" s="1855"/>
      <c r="L68" s="1855"/>
      <c r="M68" s="1855"/>
      <c r="N68" s="1855"/>
      <c r="O68" s="1855"/>
      <c r="P68" s="1855"/>
      <c r="Q68" s="1855"/>
      <c r="R68" s="1855"/>
      <c r="S68" s="1855"/>
      <c r="T68" s="1856"/>
      <c r="U68" s="45"/>
      <c r="V68" s="45"/>
    </row>
    <row r="69" spans="2:22" ht="15" customHeight="1" x14ac:dyDescent="0.2">
      <c r="B69" s="153">
        <v>16</v>
      </c>
      <c r="C69" s="1854" t="s">
        <v>734</v>
      </c>
      <c r="D69" s="1855"/>
      <c r="E69" s="1855"/>
      <c r="F69" s="1855"/>
      <c r="G69" s="1855"/>
      <c r="H69" s="1855"/>
      <c r="I69" s="1855"/>
      <c r="J69" s="1855"/>
      <c r="K69" s="1855"/>
      <c r="L69" s="1855"/>
      <c r="M69" s="1855"/>
      <c r="N69" s="1855"/>
      <c r="O69" s="1855"/>
      <c r="P69" s="1855"/>
      <c r="Q69" s="1855"/>
      <c r="R69" s="1855"/>
      <c r="S69" s="1855"/>
      <c r="T69" s="1856"/>
      <c r="U69" s="45"/>
      <c r="V69" s="45"/>
    </row>
    <row r="70" spans="2:22" ht="60" customHeight="1" x14ac:dyDescent="0.2">
      <c r="B70" s="153">
        <v>17</v>
      </c>
      <c r="C70" s="1854" t="s">
        <v>1538</v>
      </c>
      <c r="D70" s="1855"/>
      <c r="E70" s="1855"/>
      <c r="F70" s="1855"/>
      <c r="G70" s="1855"/>
      <c r="H70" s="1855"/>
      <c r="I70" s="1855"/>
      <c r="J70" s="1855"/>
      <c r="K70" s="1855"/>
      <c r="L70" s="1855"/>
      <c r="M70" s="1855"/>
      <c r="N70" s="1855"/>
      <c r="O70" s="1855"/>
      <c r="P70" s="1855"/>
      <c r="Q70" s="1855"/>
      <c r="R70" s="1855"/>
      <c r="S70" s="1855"/>
      <c r="T70" s="1856"/>
      <c r="U70" s="45"/>
      <c r="V70" s="45"/>
    </row>
    <row r="71" spans="2:22" ht="30" customHeight="1" x14ac:dyDescent="0.2">
      <c r="B71" s="153">
        <v>18</v>
      </c>
      <c r="C71" s="1854" t="s">
        <v>1540</v>
      </c>
      <c r="D71" s="1855"/>
      <c r="E71" s="1855"/>
      <c r="F71" s="1855"/>
      <c r="G71" s="1855"/>
      <c r="H71" s="1855"/>
      <c r="I71" s="1855"/>
      <c r="J71" s="1855"/>
      <c r="K71" s="1855"/>
      <c r="L71" s="1855"/>
      <c r="M71" s="1855"/>
      <c r="N71" s="1855"/>
      <c r="O71" s="1855"/>
      <c r="P71" s="1855"/>
      <c r="Q71" s="1855"/>
      <c r="R71" s="1855"/>
      <c r="S71" s="1855"/>
      <c r="T71" s="1856"/>
      <c r="U71" s="45"/>
      <c r="V71" s="45"/>
    </row>
    <row r="72" spans="2:22" ht="30" customHeight="1" x14ac:dyDescent="0.2">
      <c r="B72" s="153">
        <v>19</v>
      </c>
      <c r="C72" s="1854" t="s">
        <v>1539</v>
      </c>
      <c r="D72" s="1855"/>
      <c r="E72" s="1855"/>
      <c r="F72" s="1855"/>
      <c r="G72" s="1855"/>
      <c r="H72" s="1855"/>
      <c r="I72" s="1855"/>
      <c r="J72" s="1855"/>
      <c r="K72" s="1855"/>
      <c r="L72" s="1855"/>
      <c r="M72" s="1855"/>
      <c r="N72" s="1855"/>
      <c r="O72" s="1855"/>
      <c r="P72" s="1855"/>
      <c r="Q72" s="1855"/>
      <c r="R72" s="1855"/>
      <c r="S72" s="1855"/>
      <c r="T72" s="1856"/>
      <c r="U72" s="45"/>
      <c r="V72" s="45"/>
    </row>
    <row r="73" spans="2:22" ht="15" customHeight="1" x14ac:dyDescent="0.2">
      <c r="B73" s="153">
        <v>20</v>
      </c>
      <c r="C73" s="1854" t="s">
        <v>735</v>
      </c>
      <c r="D73" s="1855"/>
      <c r="E73" s="1855"/>
      <c r="F73" s="1855"/>
      <c r="G73" s="1855"/>
      <c r="H73" s="1855"/>
      <c r="I73" s="1855"/>
      <c r="J73" s="1855"/>
      <c r="K73" s="1855"/>
      <c r="L73" s="1855"/>
      <c r="M73" s="1855"/>
      <c r="N73" s="1855"/>
      <c r="O73" s="1855"/>
      <c r="P73" s="1855"/>
      <c r="Q73" s="1855"/>
      <c r="R73" s="1855"/>
      <c r="S73" s="1855"/>
      <c r="T73" s="1856"/>
      <c r="U73" s="45"/>
      <c r="V73" s="45"/>
    </row>
    <row r="74" spans="2:22" ht="15" customHeight="1" x14ac:dyDescent="0.2">
      <c r="B74" s="153">
        <v>21</v>
      </c>
      <c r="C74" s="1854" t="s">
        <v>736</v>
      </c>
      <c r="D74" s="1855"/>
      <c r="E74" s="1855"/>
      <c r="F74" s="1855"/>
      <c r="G74" s="1855"/>
      <c r="H74" s="1855"/>
      <c r="I74" s="1855"/>
      <c r="J74" s="1855"/>
      <c r="K74" s="1855"/>
      <c r="L74" s="1855"/>
      <c r="M74" s="1855"/>
      <c r="N74" s="1855"/>
      <c r="O74" s="1855"/>
      <c r="P74" s="1855"/>
      <c r="Q74" s="1855"/>
      <c r="R74" s="1855"/>
      <c r="S74" s="1855"/>
      <c r="T74" s="1856"/>
      <c r="U74" s="45"/>
      <c r="V74" s="45"/>
    </row>
    <row r="75" spans="2:22" ht="15" customHeight="1" x14ac:dyDescent="0.2">
      <c r="B75" s="153">
        <v>22</v>
      </c>
      <c r="C75" s="1854" t="s">
        <v>737</v>
      </c>
      <c r="D75" s="1855"/>
      <c r="E75" s="1855"/>
      <c r="F75" s="1855"/>
      <c r="G75" s="1855"/>
      <c r="H75" s="1855"/>
      <c r="I75" s="1855"/>
      <c r="J75" s="1855"/>
      <c r="K75" s="1855"/>
      <c r="L75" s="1855"/>
      <c r="M75" s="1855"/>
      <c r="N75" s="1855"/>
      <c r="O75" s="1855"/>
      <c r="P75" s="1855"/>
      <c r="Q75" s="1855"/>
      <c r="R75" s="1855"/>
      <c r="S75" s="1855"/>
      <c r="T75" s="1856"/>
      <c r="U75" s="45"/>
      <c r="V75" s="45"/>
    </row>
    <row r="76" spans="2:22" ht="15" customHeight="1" x14ac:dyDescent="0.2">
      <c r="B76" s="153">
        <v>23</v>
      </c>
      <c r="C76" s="1854" t="s">
        <v>738</v>
      </c>
      <c r="D76" s="1855"/>
      <c r="E76" s="1855"/>
      <c r="F76" s="1855"/>
      <c r="G76" s="1855"/>
      <c r="H76" s="1855"/>
      <c r="I76" s="1855"/>
      <c r="J76" s="1855"/>
      <c r="K76" s="1855"/>
      <c r="L76" s="1855"/>
      <c r="M76" s="1855"/>
      <c r="N76" s="1855"/>
      <c r="O76" s="1855"/>
      <c r="P76" s="1855"/>
      <c r="Q76" s="1855"/>
      <c r="R76" s="1855"/>
      <c r="S76" s="1855"/>
      <c r="T76" s="1856"/>
      <c r="U76" s="45"/>
      <c r="V76" s="45"/>
    </row>
    <row r="77" spans="2:22" ht="15" customHeight="1" x14ac:dyDescent="0.2">
      <c r="B77" s="153">
        <v>24</v>
      </c>
      <c r="C77" s="1854" t="s">
        <v>739</v>
      </c>
      <c r="D77" s="1855"/>
      <c r="E77" s="1855"/>
      <c r="F77" s="1855"/>
      <c r="G77" s="1855"/>
      <c r="H77" s="1855"/>
      <c r="I77" s="1855"/>
      <c r="J77" s="1855"/>
      <c r="K77" s="1855"/>
      <c r="L77" s="1855"/>
      <c r="M77" s="1855"/>
      <c r="N77" s="1855"/>
      <c r="O77" s="1855"/>
      <c r="P77" s="1855"/>
      <c r="Q77" s="1855"/>
      <c r="R77" s="1855"/>
      <c r="S77" s="1855"/>
      <c r="T77" s="1856"/>
      <c r="U77" s="45"/>
      <c r="V77" s="45"/>
    </row>
    <row r="78" spans="2:22" ht="15" customHeight="1" x14ac:dyDescent="0.2">
      <c r="B78" s="153">
        <v>25</v>
      </c>
      <c r="C78" s="1854" t="s">
        <v>740</v>
      </c>
      <c r="D78" s="1855"/>
      <c r="E78" s="1855"/>
      <c r="F78" s="1855"/>
      <c r="G78" s="1855"/>
      <c r="H78" s="1855"/>
      <c r="I78" s="1855"/>
      <c r="J78" s="1855"/>
      <c r="K78" s="1855"/>
      <c r="L78" s="1855"/>
      <c r="M78" s="1855"/>
      <c r="N78" s="1855"/>
      <c r="O78" s="1855"/>
      <c r="P78" s="1855"/>
      <c r="Q78" s="1855"/>
      <c r="R78" s="1855"/>
      <c r="S78" s="1855"/>
      <c r="T78" s="1856"/>
      <c r="U78" s="45"/>
      <c r="V78" s="45"/>
    </row>
    <row r="79" spans="2:22" ht="15" customHeight="1" x14ac:dyDescent="0.2">
      <c r="B79" s="153">
        <v>26</v>
      </c>
      <c r="C79" s="1854" t="s">
        <v>741</v>
      </c>
      <c r="D79" s="1855"/>
      <c r="E79" s="1855"/>
      <c r="F79" s="1855"/>
      <c r="G79" s="1855"/>
      <c r="H79" s="1855"/>
      <c r="I79" s="1855"/>
      <c r="J79" s="1855"/>
      <c r="K79" s="1855"/>
      <c r="L79" s="1855"/>
      <c r="M79" s="1855"/>
      <c r="N79" s="1855"/>
      <c r="O79" s="1855"/>
      <c r="P79" s="1855"/>
      <c r="Q79" s="1855"/>
      <c r="R79" s="1855"/>
      <c r="S79" s="1855"/>
      <c r="T79" s="1856"/>
      <c r="U79" s="45"/>
      <c r="V79" s="45"/>
    </row>
    <row r="80" spans="2:22" ht="30" customHeight="1" x14ac:dyDescent="0.2">
      <c r="B80" s="153">
        <v>27</v>
      </c>
      <c r="C80" s="1854" t="s">
        <v>742</v>
      </c>
      <c r="D80" s="1855"/>
      <c r="E80" s="1855"/>
      <c r="F80" s="1855"/>
      <c r="G80" s="1855"/>
      <c r="H80" s="1855"/>
      <c r="I80" s="1855"/>
      <c r="J80" s="1855"/>
      <c r="K80" s="1855"/>
      <c r="L80" s="1855"/>
      <c r="M80" s="1855"/>
      <c r="N80" s="1855"/>
      <c r="O80" s="1855"/>
      <c r="P80" s="1855"/>
      <c r="Q80" s="1855"/>
      <c r="R80" s="1855"/>
      <c r="S80" s="1855"/>
      <c r="T80" s="1856"/>
      <c r="U80" s="45"/>
      <c r="V80" s="45"/>
    </row>
    <row r="81" spans="2:22" ht="15" customHeight="1" x14ac:dyDescent="0.2">
      <c r="B81" s="153">
        <v>28</v>
      </c>
      <c r="C81" s="1854" t="s">
        <v>743</v>
      </c>
      <c r="D81" s="1855"/>
      <c r="E81" s="1855"/>
      <c r="F81" s="1855"/>
      <c r="G81" s="1855"/>
      <c r="H81" s="1855"/>
      <c r="I81" s="1855"/>
      <c r="J81" s="1855"/>
      <c r="K81" s="1855"/>
      <c r="L81" s="1855"/>
      <c r="M81" s="1855"/>
      <c r="N81" s="1855"/>
      <c r="O81" s="1855"/>
      <c r="P81" s="1855"/>
      <c r="Q81" s="1855"/>
      <c r="R81" s="1855"/>
      <c r="S81" s="1855"/>
      <c r="T81" s="1856"/>
      <c r="U81" s="45"/>
      <c r="V81" s="45"/>
    </row>
    <row r="82" spans="2:22" ht="15" customHeight="1" x14ac:dyDescent="0.2">
      <c r="B82" s="153">
        <v>29</v>
      </c>
      <c r="C82" s="1854" t="s">
        <v>713</v>
      </c>
      <c r="D82" s="1855"/>
      <c r="E82" s="1855"/>
      <c r="F82" s="1855"/>
      <c r="G82" s="1855"/>
      <c r="H82" s="1855"/>
      <c r="I82" s="1855"/>
      <c r="J82" s="1855"/>
      <c r="K82" s="1855"/>
      <c r="L82" s="1855"/>
      <c r="M82" s="1855"/>
      <c r="N82" s="1855"/>
      <c r="O82" s="1855"/>
      <c r="P82" s="1855"/>
      <c r="Q82" s="1855"/>
      <c r="R82" s="1855"/>
      <c r="S82" s="1855"/>
      <c r="T82" s="1856"/>
      <c r="U82" s="45"/>
      <c r="V82" s="45"/>
    </row>
    <row r="83" spans="2:22" ht="15" customHeight="1" x14ac:dyDescent="0.2">
      <c r="B83" s="153">
        <v>30</v>
      </c>
      <c r="C83" s="1854" t="s">
        <v>714</v>
      </c>
      <c r="D83" s="1855"/>
      <c r="E83" s="1855"/>
      <c r="F83" s="1855"/>
      <c r="G83" s="1855"/>
      <c r="H83" s="1855"/>
      <c r="I83" s="1855"/>
      <c r="J83" s="1855"/>
      <c r="K83" s="1855"/>
      <c r="L83" s="1855"/>
      <c r="M83" s="1855"/>
      <c r="N83" s="1855"/>
      <c r="O83" s="1855"/>
      <c r="P83" s="1855"/>
      <c r="Q83" s="1855"/>
      <c r="R83" s="1855"/>
      <c r="S83" s="1855"/>
      <c r="T83" s="1856"/>
      <c r="U83" s="45"/>
      <c r="V83" s="45"/>
    </row>
    <row r="84" spans="2:22" ht="15" customHeight="1" x14ac:dyDescent="0.2">
      <c r="B84" s="153">
        <v>31</v>
      </c>
      <c r="C84" s="1854" t="s">
        <v>715</v>
      </c>
      <c r="D84" s="1855"/>
      <c r="E84" s="1855"/>
      <c r="F84" s="1855"/>
      <c r="G84" s="1855"/>
      <c r="H84" s="1855"/>
      <c r="I84" s="1855"/>
      <c r="J84" s="1855"/>
      <c r="K84" s="1855"/>
      <c r="L84" s="1855"/>
      <c r="M84" s="1855"/>
      <c r="N84" s="1855"/>
      <c r="O84" s="1855"/>
      <c r="P84" s="1855"/>
      <c r="Q84" s="1855"/>
      <c r="R84" s="1855"/>
      <c r="S84" s="1855"/>
      <c r="T84" s="1856"/>
      <c r="U84" s="45"/>
      <c r="V84" s="45"/>
    </row>
    <row r="85" spans="2:22" ht="15" customHeight="1" x14ac:dyDescent="0.2">
      <c r="B85" s="153">
        <v>32</v>
      </c>
      <c r="C85" s="1854" t="s">
        <v>716</v>
      </c>
      <c r="D85" s="1855"/>
      <c r="E85" s="1855"/>
      <c r="F85" s="1855"/>
      <c r="G85" s="1855"/>
      <c r="H85" s="1855"/>
      <c r="I85" s="1855"/>
      <c r="J85" s="1855"/>
      <c r="K85" s="1855"/>
      <c r="L85" s="1855"/>
      <c r="M85" s="1855"/>
      <c r="N85" s="1855"/>
      <c r="O85" s="1855"/>
      <c r="P85" s="1855"/>
      <c r="Q85" s="1855"/>
      <c r="R85" s="1855"/>
      <c r="S85" s="1855"/>
      <c r="T85" s="1856"/>
      <c r="U85" s="45"/>
      <c r="V85" s="45"/>
    </row>
    <row r="86" spans="2:22" ht="15" customHeight="1" x14ac:dyDescent="0.2">
      <c r="B86" s="153">
        <v>33</v>
      </c>
      <c r="C86" s="1854" t="s">
        <v>717</v>
      </c>
      <c r="D86" s="1855"/>
      <c r="E86" s="1855"/>
      <c r="F86" s="1855"/>
      <c r="G86" s="1855"/>
      <c r="H86" s="1855"/>
      <c r="I86" s="1855"/>
      <c r="J86" s="1855"/>
      <c r="K86" s="1855"/>
      <c r="L86" s="1855"/>
      <c r="M86" s="1855"/>
      <c r="N86" s="1855"/>
      <c r="O86" s="1855"/>
      <c r="P86" s="1855"/>
      <c r="Q86" s="1855"/>
      <c r="R86" s="1855"/>
      <c r="S86" s="1855"/>
      <c r="T86" s="1856"/>
      <c r="U86" s="45"/>
      <c r="V86" s="45"/>
    </row>
    <row r="87" spans="2:22" ht="15" customHeight="1" x14ac:dyDescent="0.2">
      <c r="B87" s="153">
        <v>34</v>
      </c>
      <c r="C87" s="1854" t="s">
        <v>718</v>
      </c>
      <c r="D87" s="1855"/>
      <c r="E87" s="1855"/>
      <c r="F87" s="1855"/>
      <c r="G87" s="1855"/>
      <c r="H87" s="1855"/>
      <c r="I87" s="1855"/>
      <c r="J87" s="1855"/>
      <c r="K87" s="1855"/>
      <c r="L87" s="1855"/>
      <c r="M87" s="1855"/>
      <c r="N87" s="1855"/>
      <c r="O87" s="1855"/>
      <c r="P87" s="1855"/>
      <c r="Q87" s="1855"/>
      <c r="R87" s="1855"/>
      <c r="S87" s="1855"/>
      <c r="T87" s="1856"/>
      <c r="U87" s="45"/>
      <c r="V87" s="45"/>
    </row>
    <row r="88" spans="2:22" ht="15" customHeight="1" x14ac:dyDescent="0.2">
      <c r="B88" s="180">
        <v>35</v>
      </c>
      <c r="C88" s="1854" t="s">
        <v>719</v>
      </c>
      <c r="D88" s="1855"/>
      <c r="E88" s="1855"/>
      <c r="F88" s="1855"/>
      <c r="G88" s="1855"/>
      <c r="H88" s="1855"/>
      <c r="I88" s="1855"/>
      <c r="J88" s="1855"/>
      <c r="K88" s="1855"/>
      <c r="L88" s="1855"/>
      <c r="M88" s="1855"/>
      <c r="N88" s="1855"/>
      <c r="O88" s="1855"/>
      <c r="P88" s="1855"/>
      <c r="Q88" s="1855"/>
      <c r="R88" s="1855"/>
      <c r="S88" s="1855"/>
      <c r="T88" s="1856"/>
      <c r="U88" s="45"/>
      <c r="V88" s="45"/>
    </row>
    <row r="89" spans="2:22" ht="15" customHeight="1" x14ac:dyDescent="0.2">
      <c r="B89" s="575">
        <v>36</v>
      </c>
      <c r="C89" s="2029" t="s">
        <v>720</v>
      </c>
      <c r="D89" s="2030"/>
      <c r="E89" s="2030"/>
      <c r="F89" s="2030"/>
      <c r="G89" s="2030"/>
      <c r="H89" s="2030"/>
      <c r="I89" s="2030"/>
      <c r="J89" s="2030"/>
      <c r="K89" s="2030"/>
      <c r="L89" s="2030"/>
      <c r="M89" s="2030"/>
      <c r="N89" s="2030"/>
      <c r="O89" s="2030"/>
      <c r="P89" s="2030"/>
      <c r="Q89" s="2030"/>
      <c r="R89" s="2030"/>
      <c r="S89" s="2030"/>
      <c r="T89" s="2031"/>
      <c r="U89" s="45"/>
      <c r="V89" s="45"/>
    </row>
    <row r="90" spans="2:22" ht="15" customHeight="1" thickBot="1" x14ac:dyDescent="0.25">
      <c r="B90" s="181">
        <v>37</v>
      </c>
      <c r="C90" s="1857" t="s">
        <v>1489</v>
      </c>
      <c r="D90" s="1858"/>
      <c r="E90" s="1858"/>
      <c r="F90" s="1858"/>
      <c r="G90" s="1858"/>
      <c r="H90" s="1858"/>
      <c r="I90" s="1858"/>
      <c r="J90" s="1858"/>
      <c r="K90" s="1858"/>
      <c r="L90" s="1858"/>
      <c r="M90" s="1858"/>
      <c r="N90" s="1858"/>
      <c r="O90" s="1858"/>
      <c r="P90" s="1858"/>
      <c r="Q90" s="1858"/>
      <c r="R90" s="1858"/>
      <c r="S90" s="1858"/>
      <c r="T90" s="1859"/>
      <c r="U90" s="45"/>
      <c r="V90" s="45"/>
    </row>
  </sheetData>
  <mergeCells count="40">
    <mergeCell ref="C56:T56"/>
    <mergeCell ref="B49:T49"/>
    <mergeCell ref="B51:T51"/>
    <mergeCell ref="C53:T53"/>
    <mergeCell ref="C54:T54"/>
    <mergeCell ref="C55:T55"/>
    <mergeCell ref="C70:T70"/>
    <mergeCell ref="C57:T57"/>
    <mergeCell ref="C58:T58"/>
    <mergeCell ref="C59:T59"/>
    <mergeCell ref="C60:T60"/>
    <mergeCell ref="C61:T61"/>
    <mergeCell ref="C62:T62"/>
    <mergeCell ref="C64:T64"/>
    <mergeCell ref="C65:T65"/>
    <mergeCell ref="C67:T67"/>
    <mergeCell ref="C68:T68"/>
    <mergeCell ref="C69:T69"/>
    <mergeCell ref="C63:T63"/>
    <mergeCell ref="C66:T66"/>
    <mergeCell ref="C82:T82"/>
    <mergeCell ref="C71:T71"/>
    <mergeCell ref="C72:T72"/>
    <mergeCell ref="C73:T73"/>
    <mergeCell ref="C74:T74"/>
    <mergeCell ref="C75:T75"/>
    <mergeCell ref="C76:T76"/>
    <mergeCell ref="C77:T77"/>
    <mergeCell ref="C78:T78"/>
    <mergeCell ref="C79:T79"/>
    <mergeCell ref="C80:T80"/>
    <mergeCell ref="C81:T81"/>
    <mergeCell ref="C89:T89"/>
    <mergeCell ref="C90:T90"/>
    <mergeCell ref="C83:T83"/>
    <mergeCell ref="C84:T84"/>
    <mergeCell ref="C85:T85"/>
    <mergeCell ref="C86:T86"/>
    <mergeCell ref="C87:T87"/>
    <mergeCell ref="C88:T88"/>
  </mergeCells>
  <pageMargins left="0.70866141732283472" right="0.70866141732283472" top="0.74803149606299213" bottom="0.74803149606299213" header="0.31496062992125984" footer="0.31496062992125984"/>
  <pageSetup paperSize="9" scale="44"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P83"/>
  <sheetViews>
    <sheetView zoomScale="80" zoomScaleNormal="80" workbookViewId="0"/>
  </sheetViews>
  <sheetFormatPr defaultColWidth="9.75" defaultRowHeight="14.25" x14ac:dyDescent="0.2"/>
  <cols>
    <col min="1" max="1" width="1.75" style="914" customWidth="1"/>
    <col min="2" max="2" width="4.75" style="914" customWidth="1"/>
    <col min="3" max="3" width="95.875" style="914" bestFit="1" customWidth="1"/>
    <col min="4" max="4" width="11.75" style="914" customWidth="1"/>
    <col min="5" max="6" width="5.75" style="914" customWidth="1"/>
    <col min="7" max="13" width="9.75" style="914"/>
    <col min="14" max="14" width="2.75" style="914" customWidth="1"/>
    <col min="15" max="15" width="17.875" style="914" bestFit="1" customWidth="1"/>
    <col min="16" max="16" width="19.75" style="914" bestFit="1" customWidth="1"/>
    <col min="17" max="16384" width="9.75" style="914"/>
  </cols>
  <sheetData>
    <row r="1" spans="2:16" ht="20.25" x14ac:dyDescent="0.2">
      <c r="B1" s="3" t="s">
        <v>1335</v>
      </c>
      <c r="C1" s="3"/>
      <c r="D1" s="3"/>
      <c r="E1" s="3"/>
      <c r="F1" s="3"/>
      <c r="G1" s="3"/>
      <c r="H1" s="3"/>
      <c r="I1" s="3"/>
      <c r="J1" s="3"/>
      <c r="K1" s="3"/>
      <c r="L1" s="3"/>
      <c r="M1" s="4" t="s">
        <v>0</v>
      </c>
      <c r="N1" s="5"/>
      <c r="O1" s="6" t="s">
        <v>1</v>
      </c>
      <c r="P1" s="6"/>
    </row>
    <row r="2" spans="2:16" ht="15" thickBot="1" x14ac:dyDescent="0.25">
      <c r="B2" s="624"/>
      <c r="C2" s="624"/>
      <c r="D2" s="624"/>
      <c r="E2" s="624"/>
      <c r="F2" s="624"/>
      <c r="G2" s="624"/>
      <c r="H2" s="624"/>
      <c r="I2" s="624"/>
      <c r="J2" s="624"/>
      <c r="K2" s="624"/>
      <c r="L2" s="624"/>
      <c r="M2" s="624"/>
      <c r="N2" s="624"/>
      <c r="O2" s="624"/>
      <c r="P2" s="624"/>
    </row>
    <row r="3" spans="2:16" ht="28.15" customHeight="1" thickBot="1" x14ac:dyDescent="0.25">
      <c r="B3" s="1969" t="s">
        <v>2</v>
      </c>
      <c r="C3" s="1970"/>
      <c r="D3" s="7" t="s">
        <v>3</v>
      </c>
      <c r="E3" s="8" t="s">
        <v>4</v>
      </c>
      <c r="F3" s="9" t="s">
        <v>5</v>
      </c>
      <c r="G3" s="370" t="s">
        <v>7</v>
      </c>
      <c r="H3" s="8" t="s">
        <v>8</v>
      </c>
      <c r="I3" s="8" t="s">
        <v>9</v>
      </c>
      <c r="J3" s="8" t="s">
        <v>10</v>
      </c>
      <c r="K3" s="8" t="s">
        <v>11</v>
      </c>
      <c r="L3" s="8" t="s">
        <v>12</v>
      </c>
      <c r="M3" s="9" t="s">
        <v>13</v>
      </c>
      <c r="N3" s="624"/>
      <c r="O3" s="833" t="s">
        <v>839</v>
      </c>
      <c r="P3" s="866" t="s">
        <v>14</v>
      </c>
    </row>
    <row r="4" spans="2:16" ht="13.9" customHeight="1" thickBot="1" x14ac:dyDescent="0.25">
      <c r="B4" s="624"/>
      <c r="C4" s="624"/>
      <c r="D4" s="624"/>
      <c r="E4" s="624"/>
      <c r="F4" s="624"/>
      <c r="G4" s="624"/>
      <c r="H4" s="624"/>
      <c r="I4" s="624"/>
      <c r="J4" s="624"/>
      <c r="K4" s="624"/>
      <c r="L4" s="624"/>
      <c r="M4" s="624"/>
      <c r="N4" s="624"/>
      <c r="O4" s="624"/>
      <c r="P4" s="624"/>
    </row>
    <row r="5" spans="2:16" ht="23.25" thickBot="1" x14ac:dyDescent="0.25">
      <c r="B5" s="1969" t="s">
        <v>327</v>
      </c>
      <c r="C5" s="1974"/>
      <c r="D5" s="1974"/>
      <c r="E5" s="1974"/>
      <c r="F5" s="1975"/>
      <c r="G5" s="989" t="s">
        <v>838</v>
      </c>
      <c r="H5" s="1976" t="s">
        <v>995</v>
      </c>
      <c r="I5" s="1977"/>
      <c r="J5" s="1977"/>
      <c r="K5" s="1977"/>
      <c r="L5" s="1977"/>
      <c r="M5" s="1978"/>
      <c r="N5" s="624"/>
      <c r="O5" s="624"/>
      <c r="P5" s="624"/>
    </row>
    <row r="6" spans="2:16" ht="13.9" customHeight="1" thickBot="1" x14ac:dyDescent="0.25">
      <c r="B6" s="624"/>
      <c r="C6" s="624"/>
      <c r="D6" s="624"/>
      <c r="E6" s="624"/>
      <c r="F6" s="624"/>
      <c r="G6" s="624"/>
      <c r="H6" s="624"/>
      <c r="I6" s="624"/>
      <c r="J6" s="624"/>
      <c r="K6" s="624"/>
      <c r="L6" s="624"/>
      <c r="M6" s="624"/>
      <c r="N6" s="624"/>
      <c r="O6" s="624"/>
      <c r="P6" s="624"/>
    </row>
    <row r="7" spans="2:16" ht="15" thickBot="1" x14ac:dyDescent="0.25">
      <c r="B7" s="10" t="s">
        <v>15</v>
      </c>
      <c r="C7" s="11" t="s">
        <v>1290</v>
      </c>
      <c r="D7" s="624"/>
      <c r="E7" s="624"/>
      <c r="F7" s="624"/>
      <c r="G7" s="624"/>
      <c r="H7" s="624"/>
      <c r="I7" s="624"/>
      <c r="J7" s="624"/>
      <c r="K7" s="624"/>
      <c r="L7" s="624"/>
      <c r="M7" s="624"/>
      <c r="N7" s="624"/>
      <c r="O7" s="624"/>
      <c r="P7" s="624"/>
    </row>
    <row r="8" spans="2:16" x14ac:dyDescent="0.2">
      <c r="B8" s="12">
        <v>1</v>
      </c>
      <c r="C8" s="13" t="s">
        <v>280</v>
      </c>
      <c r="D8" s="14"/>
      <c r="E8" s="14" t="s">
        <v>16</v>
      </c>
      <c r="F8" s="15">
        <v>3</v>
      </c>
      <c r="G8" s="52"/>
      <c r="H8" s="371"/>
      <c r="I8" s="29"/>
      <c r="J8" s="29"/>
      <c r="K8" s="29"/>
      <c r="L8" s="372"/>
      <c r="M8" s="18">
        <f>SUM(H8:L8)</f>
        <v>0</v>
      </c>
      <c r="N8" s="624"/>
      <c r="O8" s="1392" t="s">
        <v>1295</v>
      </c>
      <c r="P8" s="1070"/>
    </row>
    <row r="9" spans="2:16" x14ac:dyDescent="0.2">
      <c r="B9" s="19">
        <v>2</v>
      </c>
      <c r="C9" s="20" t="s">
        <v>1426</v>
      </c>
      <c r="D9" s="21"/>
      <c r="E9" s="21" t="s">
        <v>16</v>
      </c>
      <c r="F9" s="22">
        <v>3</v>
      </c>
      <c r="G9" s="52"/>
      <c r="H9" s="23"/>
      <c r="I9" s="24"/>
      <c r="J9" s="24"/>
      <c r="K9" s="24"/>
      <c r="L9" s="31"/>
      <c r="M9" s="25">
        <f t="shared" ref="M9:M18" si="0">SUM(H9:L9)</f>
        <v>0</v>
      </c>
      <c r="N9" s="624"/>
      <c r="O9" s="991"/>
      <c r="P9" s="1071"/>
    </row>
    <row r="10" spans="2:16" x14ac:dyDescent="0.2">
      <c r="B10" s="19">
        <v>3</v>
      </c>
      <c r="C10" s="20" t="s">
        <v>1430</v>
      </c>
      <c r="D10" s="21"/>
      <c r="E10" s="21" t="s">
        <v>16</v>
      </c>
      <c r="F10" s="22">
        <v>3</v>
      </c>
      <c r="G10" s="52"/>
      <c r="H10" s="23"/>
      <c r="I10" s="24"/>
      <c r="J10" s="24"/>
      <c r="K10" s="24"/>
      <c r="L10" s="31"/>
      <c r="M10" s="25">
        <f t="shared" si="0"/>
        <v>0</v>
      </c>
      <c r="N10" s="624"/>
      <c r="O10" s="992"/>
      <c r="P10" s="1466"/>
    </row>
    <row r="11" spans="2:16" x14ac:dyDescent="0.2">
      <c r="B11" s="19">
        <v>4</v>
      </c>
      <c r="C11" s="20" t="s">
        <v>1427</v>
      </c>
      <c r="D11" s="21"/>
      <c r="E11" s="21" t="s">
        <v>16</v>
      </c>
      <c r="F11" s="22">
        <v>3</v>
      </c>
      <c r="G11" s="52"/>
      <c r="H11" s="23"/>
      <c r="I11" s="24"/>
      <c r="J11" s="24"/>
      <c r="K11" s="24"/>
      <c r="L11" s="31"/>
      <c r="M11" s="25">
        <f t="shared" si="0"/>
        <v>0</v>
      </c>
      <c r="N11" s="624"/>
      <c r="O11" s="992"/>
      <c r="P11" s="1490"/>
    </row>
    <row r="12" spans="2:16" x14ac:dyDescent="0.2">
      <c r="B12" s="19">
        <v>5</v>
      </c>
      <c r="C12" s="1582" t="s">
        <v>1232</v>
      </c>
      <c r="D12" s="21"/>
      <c r="E12" s="21" t="s">
        <v>16</v>
      </c>
      <c r="F12" s="22">
        <v>3</v>
      </c>
      <c r="G12" s="52"/>
      <c r="H12" s="23"/>
      <c r="I12" s="24"/>
      <c r="J12" s="24"/>
      <c r="K12" s="24"/>
      <c r="L12" s="31"/>
      <c r="M12" s="25">
        <f t="shared" si="0"/>
        <v>0</v>
      </c>
      <c r="N12" s="624"/>
      <c r="O12" s="992"/>
      <c r="P12" s="1490"/>
    </row>
    <row r="13" spans="2:16" x14ac:dyDescent="0.2">
      <c r="B13" s="19">
        <v>6</v>
      </c>
      <c r="C13" s="1582" t="s">
        <v>1233</v>
      </c>
      <c r="D13" s="21"/>
      <c r="E13" s="21" t="s">
        <v>16</v>
      </c>
      <c r="F13" s="22">
        <v>3</v>
      </c>
      <c r="G13" s="52"/>
      <c r="H13" s="23"/>
      <c r="I13" s="24"/>
      <c r="J13" s="24"/>
      <c r="K13" s="24"/>
      <c r="L13" s="31"/>
      <c r="M13" s="25">
        <f t="shared" si="0"/>
        <v>0</v>
      </c>
      <c r="N13" s="624"/>
      <c r="O13" s="992"/>
      <c r="P13" s="1071"/>
    </row>
    <row r="14" spans="2:16" x14ac:dyDescent="0.2">
      <c r="B14" s="19">
        <v>7</v>
      </c>
      <c r="C14" s="1582" t="s">
        <v>1234</v>
      </c>
      <c r="D14" s="21"/>
      <c r="E14" s="21" t="s">
        <v>16</v>
      </c>
      <c r="F14" s="22">
        <v>3</v>
      </c>
      <c r="G14" s="52"/>
      <c r="H14" s="23"/>
      <c r="I14" s="24"/>
      <c r="J14" s="24"/>
      <c r="K14" s="24"/>
      <c r="L14" s="31"/>
      <c r="M14" s="25">
        <f t="shared" si="0"/>
        <v>0</v>
      </c>
      <c r="N14" s="624"/>
      <c r="O14" s="992"/>
      <c r="P14" s="1071"/>
    </row>
    <row r="15" spans="2:16" x14ac:dyDescent="0.2">
      <c r="B15" s="19">
        <v>8</v>
      </c>
      <c r="C15" s="1582" t="s">
        <v>1235</v>
      </c>
      <c r="D15" s="21"/>
      <c r="E15" s="21" t="s">
        <v>16</v>
      </c>
      <c r="F15" s="22">
        <v>3</v>
      </c>
      <c r="G15" s="52"/>
      <c r="H15" s="23"/>
      <c r="I15" s="24"/>
      <c r="J15" s="24"/>
      <c r="K15" s="24"/>
      <c r="L15" s="31"/>
      <c r="M15" s="25">
        <f t="shared" si="0"/>
        <v>0</v>
      </c>
      <c r="N15" s="624"/>
      <c r="O15" s="992"/>
      <c r="P15" s="1071"/>
    </row>
    <row r="16" spans="2:16" x14ac:dyDescent="0.2">
      <c r="B16" s="19">
        <v>9</v>
      </c>
      <c r="C16" s="20" t="s">
        <v>284</v>
      </c>
      <c r="D16" s="21"/>
      <c r="E16" s="21" t="s">
        <v>16</v>
      </c>
      <c r="F16" s="22">
        <v>3</v>
      </c>
      <c r="G16" s="52"/>
      <c r="H16" s="23"/>
      <c r="I16" s="24"/>
      <c r="J16" s="24"/>
      <c r="K16" s="24"/>
      <c r="L16" s="31"/>
      <c r="M16" s="25">
        <f t="shared" si="0"/>
        <v>0</v>
      </c>
      <c r="N16" s="624"/>
      <c r="O16" s="992"/>
      <c r="P16" s="1071"/>
    </row>
    <row r="17" spans="2:16" ht="15" thickBot="1" x14ac:dyDescent="0.25">
      <c r="B17" s="373">
        <v>10</v>
      </c>
      <c r="C17" s="374" t="s">
        <v>282</v>
      </c>
      <c r="D17" s="375"/>
      <c r="E17" s="375" t="s">
        <v>16</v>
      </c>
      <c r="F17" s="376">
        <v>3</v>
      </c>
      <c r="G17" s="30"/>
      <c r="H17" s="377"/>
      <c r="I17" s="378"/>
      <c r="J17" s="378"/>
      <c r="K17" s="378"/>
      <c r="L17" s="379"/>
      <c r="M17" s="380">
        <f t="shared" si="0"/>
        <v>0</v>
      </c>
      <c r="N17" s="624"/>
      <c r="O17" s="992"/>
      <c r="P17" s="1071"/>
    </row>
    <row r="18" spans="2:16" ht="15" thickBot="1" x14ac:dyDescent="0.25">
      <c r="B18" s="381">
        <v>11</v>
      </c>
      <c r="C18" s="382" t="s">
        <v>1291</v>
      </c>
      <c r="D18" s="383"/>
      <c r="E18" s="383" t="s">
        <v>16</v>
      </c>
      <c r="F18" s="1381">
        <v>3</v>
      </c>
      <c r="G18" s="1587"/>
      <c r="H18" s="489">
        <f>SUM(H8:H17)</f>
        <v>0</v>
      </c>
      <c r="I18" s="386">
        <f>SUM(I8:I17)</f>
        <v>0</v>
      </c>
      <c r="J18" s="386">
        <f>SUM(J8:J17)</f>
        <v>0</v>
      </c>
      <c r="K18" s="386">
        <f>SUM(K8:K17)</f>
        <v>0</v>
      </c>
      <c r="L18" s="387">
        <f>SUM(L8:L17)</f>
        <v>0</v>
      </c>
      <c r="M18" s="388">
        <f t="shared" si="0"/>
        <v>0</v>
      </c>
      <c r="N18" s="624"/>
      <c r="O18" s="993" t="s">
        <v>894</v>
      </c>
      <c r="P18" s="1072"/>
    </row>
    <row r="19" spans="2:16" ht="15" thickBot="1" x14ac:dyDescent="0.25">
      <c r="B19" s="624"/>
      <c r="C19" s="624"/>
      <c r="D19" s="624"/>
      <c r="E19" s="624"/>
      <c r="F19" s="624"/>
      <c r="G19" s="624"/>
      <c r="H19" s="624"/>
      <c r="I19" s="624"/>
      <c r="J19" s="624"/>
      <c r="K19" s="624"/>
      <c r="L19" s="624"/>
      <c r="M19" s="624"/>
      <c r="N19" s="624"/>
      <c r="O19" s="1491"/>
      <c r="P19" s="1074"/>
    </row>
    <row r="20" spans="2:16" ht="15" thickBot="1" x14ac:dyDescent="0.25">
      <c r="B20" s="10" t="s">
        <v>17</v>
      </c>
      <c r="C20" s="11" t="s">
        <v>1340</v>
      </c>
      <c r="D20" s="624"/>
      <c r="E20" s="624"/>
      <c r="F20" s="624"/>
      <c r="G20" s="624"/>
      <c r="H20" s="624"/>
      <c r="I20" s="624"/>
      <c r="J20" s="624"/>
      <c r="K20" s="624"/>
      <c r="L20" s="624"/>
      <c r="M20" s="624"/>
      <c r="N20" s="624"/>
      <c r="O20" s="1491"/>
      <c r="P20" s="962"/>
    </row>
    <row r="21" spans="2:16" ht="15" thickBot="1" x14ac:dyDescent="0.25">
      <c r="B21" s="381">
        <v>12</v>
      </c>
      <c r="C21" s="1470" t="s">
        <v>1277</v>
      </c>
      <c r="D21" s="490"/>
      <c r="E21" s="490" t="s">
        <v>16</v>
      </c>
      <c r="F21" s="491">
        <v>3</v>
      </c>
      <c r="G21" s="1471"/>
      <c r="H21" s="492"/>
      <c r="I21" s="492"/>
      <c r="J21" s="492"/>
      <c r="K21" s="492"/>
      <c r="L21" s="492"/>
      <c r="M21" s="388">
        <f t="shared" ref="M21" si="1">SUM(H21:L21)</f>
        <v>0</v>
      </c>
      <c r="N21" s="30"/>
      <c r="O21" s="1472"/>
      <c r="P21" s="1473"/>
    </row>
    <row r="22" spans="2:16" ht="15" thickBot="1" x14ac:dyDescent="0.25">
      <c r="B22" s="624"/>
      <c r="C22" s="624"/>
      <c r="D22" s="624"/>
      <c r="E22" s="624"/>
      <c r="F22" s="624"/>
      <c r="G22" s="624"/>
      <c r="H22" s="624"/>
      <c r="I22" s="624"/>
      <c r="J22" s="624"/>
      <c r="K22" s="624"/>
      <c r="L22" s="624"/>
      <c r="M22" s="624"/>
      <c r="N22" s="624"/>
      <c r="O22" s="1491"/>
      <c r="P22" s="1074"/>
    </row>
    <row r="23" spans="2:16" ht="15" thickBot="1" x14ac:dyDescent="0.25">
      <c r="B23" s="10" t="s">
        <v>18</v>
      </c>
      <c r="C23" s="11" t="s">
        <v>285</v>
      </c>
      <c r="D23" s="624"/>
      <c r="E23" s="624"/>
      <c r="F23" s="624"/>
      <c r="G23" s="624"/>
      <c r="H23" s="624"/>
      <c r="I23" s="624"/>
      <c r="J23" s="624"/>
      <c r="K23" s="624"/>
      <c r="L23" s="624"/>
      <c r="M23" s="624"/>
      <c r="N23" s="624"/>
      <c r="O23" s="1491"/>
      <c r="P23" s="30"/>
    </row>
    <row r="24" spans="2:16" x14ac:dyDescent="0.2">
      <c r="B24" s="12">
        <v>13</v>
      </c>
      <c r="C24" s="13" t="s">
        <v>1541</v>
      </c>
      <c r="D24" s="14"/>
      <c r="E24" s="14" t="s">
        <v>16</v>
      </c>
      <c r="F24" s="15">
        <v>3</v>
      </c>
      <c r="G24" s="1477"/>
      <c r="H24" s="17"/>
      <c r="I24" s="17"/>
      <c r="J24" s="17"/>
      <c r="K24" s="17"/>
      <c r="L24" s="17"/>
      <c r="M24" s="18">
        <f t="shared" ref="M24:M27" si="2">SUM(H24:L24)</f>
        <v>0</v>
      </c>
      <c r="N24" s="30"/>
      <c r="O24" s="990"/>
      <c r="P24" s="1492"/>
    </row>
    <row r="25" spans="2:16" x14ac:dyDescent="0.2">
      <c r="B25" s="373">
        <v>14</v>
      </c>
      <c r="C25" s="374" t="s">
        <v>1542</v>
      </c>
      <c r="D25" s="375"/>
      <c r="E25" s="375" t="s">
        <v>16</v>
      </c>
      <c r="F25" s="376">
        <v>3</v>
      </c>
      <c r="G25" s="377"/>
      <c r="H25" s="378"/>
      <c r="I25" s="378"/>
      <c r="J25" s="378"/>
      <c r="K25" s="378"/>
      <c r="L25" s="378"/>
      <c r="M25" s="380">
        <f t="shared" si="2"/>
        <v>0</v>
      </c>
      <c r="N25" s="30"/>
      <c r="O25" s="992"/>
      <c r="P25" s="1493"/>
    </row>
    <row r="26" spans="2:16" x14ac:dyDescent="0.2">
      <c r="B26" s="373">
        <v>15</v>
      </c>
      <c r="C26" s="374" t="s">
        <v>1543</v>
      </c>
      <c r="D26" s="375"/>
      <c r="E26" s="375" t="s">
        <v>16</v>
      </c>
      <c r="F26" s="376">
        <v>3</v>
      </c>
      <c r="G26" s="377"/>
      <c r="H26" s="378"/>
      <c r="I26" s="378"/>
      <c r="J26" s="378"/>
      <c r="K26" s="378"/>
      <c r="L26" s="378"/>
      <c r="M26" s="380">
        <f t="shared" si="2"/>
        <v>0</v>
      </c>
      <c r="N26" s="30"/>
      <c r="O26" s="992"/>
      <c r="P26" s="1493"/>
    </row>
    <row r="27" spans="2:16" ht="15" thickBot="1" x14ac:dyDescent="0.25">
      <c r="B27" s="26">
        <v>16</v>
      </c>
      <c r="C27" s="27" t="s">
        <v>1544</v>
      </c>
      <c r="D27" s="28"/>
      <c r="E27" s="28" t="s">
        <v>16</v>
      </c>
      <c r="F27" s="1479">
        <v>3</v>
      </c>
      <c r="G27" s="1487"/>
      <c r="H27" s="1488"/>
      <c r="I27" s="1488"/>
      <c r="J27" s="1488"/>
      <c r="K27" s="1488"/>
      <c r="L27" s="1488"/>
      <c r="M27" s="1489">
        <f t="shared" si="2"/>
        <v>0</v>
      </c>
      <c r="N27" s="32"/>
      <c r="O27" s="992"/>
      <c r="P27" s="1493"/>
    </row>
    <row r="28" spans="2:16" ht="15" thickBot="1" x14ac:dyDescent="0.25">
      <c r="B28" s="381">
        <v>17</v>
      </c>
      <c r="C28" s="382" t="s">
        <v>1292</v>
      </c>
      <c r="D28" s="383"/>
      <c r="E28" s="383" t="s">
        <v>16</v>
      </c>
      <c r="F28" s="491">
        <v>3</v>
      </c>
      <c r="G28" s="385">
        <f>SUM(G24:G27)</f>
        <v>0</v>
      </c>
      <c r="H28" s="386">
        <f t="shared" ref="H28" si="3">SUM(H24:H27)</f>
        <v>0</v>
      </c>
      <c r="I28" s="386">
        <f t="shared" ref="I28:M28" si="4">SUM(I24:I27)</f>
        <v>0</v>
      </c>
      <c r="J28" s="386">
        <f t="shared" si="4"/>
        <v>0</v>
      </c>
      <c r="K28" s="386">
        <f t="shared" si="4"/>
        <v>0</v>
      </c>
      <c r="L28" s="386">
        <f t="shared" si="4"/>
        <v>0</v>
      </c>
      <c r="M28" s="388">
        <f t="shared" si="4"/>
        <v>0</v>
      </c>
      <c r="N28" s="624"/>
      <c r="O28" s="993" t="s">
        <v>1287</v>
      </c>
      <c r="P28" s="1486" t="s">
        <v>1329</v>
      </c>
    </row>
    <row r="29" spans="2:16" ht="14.65" customHeight="1" thickBot="1" x14ac:dyDescent="0.25">
      <c r="B29" s="624"/>
      <c r="C29" s="624"/>
      <c r="D29" s="624"/>
      <c r="E29" s="624"/>
      <c r="F29" s="624"/>
      <c r="G29" s="624"/>
      <c r="H29" s="624"/>
      <c r="I29" s="624"/>
      <c r="J29" s="624"/>
      <c r="K29" s="624"/>
      <c r="L29" s="624"/>
      <c r="M29" s="624"/>
      <c r="N29" s="624"/>
      <c r="O29" s="1491"/>
      <c r="P29" s="30"/>
    </row>
    <row r="30" spans="2:16" ht="15" thickBot="1" x14ac:dyDescent="0.25">
      <c r="B30" s="10" t="s">
        <v>20</v>
      </c>
      <c r="C30" s="11" t="s">
        <v>1338</v>
      </c>
      <c r="D30" s="624"/>
      <c r="E30" s="624"/>
      <c r="F30" s="624"/>
      <c r="G30" s="624"/>
      <c r="H30" s="624"/>
      <c r="I30" s="624"/>
      <c r="J30" s="624"/>
      <c r="K30" s="624"/>
      <c r="L30" s="624"/>
      <c r="M30" s="624"/>
      <c r="N30" s="624"/>
      <c r="O30" s="1491"/>
      <c r="P30" s="30"/>
    </row>
    <row r="31" spans="2:16" x14ac:dyDescent="0.2">
      <c r="B31" s="12">
        <v>18</v>
      </c>
      <c r="C31" s="13" t="s">
        <v>491</v>
      </c>
      <c r="D31" s="14"/>
      <c r="E31" s="14" t="s">
        <v>16</v>
      </c>
      <c r="F31" s="15">
        <v>3</v>
      </c>
      <c r="G31" s="1477"/>
      <c r="H31" s="17"/>
      <c r="I31" s="17"/>
      <c r="J31" s="17"/>
      <c r="K31" s="17"/>
      <c r="L31" s="17"/>
      <c r="M31" s="18">
        <f>SUM(H31:L31)</f>
        <v>0</v>
      </c>
      <c r="N31" s="30"/>
      <c r="O31" s="990"/>
      <c r="P31" s="1492"/>
    </row>
    <row r="32" spans="2:16" x14ac:dyDescent="0.2">
      <c r="B32" s="373">
        <v>19</v>
      </c>
      <c r="C32" s="374" t="s">
        <v>492</v>
      </c>
      <c r="D32" s="375"/>
      <c r="E32" s="375" t="s">
        <v>16</v>
      </c>
      <c r="F32" s="376">
        <v>3</v>
      </c>
      <c r="G32" s="1480"/>
      <c r="H32" s="378"/>
      <c r="I32" s="378"/>
      <c r="J32" s="378"/>
      <c r="K32" s="378"/>
      <c r="L32" s="378"/>
      <c r="M32" s="380">
        <f>SUM(H32:L32)</f>
        <v>0</v>
      </c>
      <c r="N32" s="30"/>
      <c r="O32" s="992"/>
      <c r="P32" s="1493"/>
    </row>
    <row r="33" spans="2:16" x14ac:dyDescent="0.2">
      <c r="B33" s="373">
        <v>20</v>
      </c>
      <c r="C33" s="374" t="s">
        <v>490</v>
      </c>
      <c r="D33" s="375"/>
      <c r="E33" s="375" t="s">
        <v>16</v>
      </c>
      <c r="F33" s="376">
        <v>3</v>
      </c>
      <c r="G33" s="377"/>
      <c r="H33" s="378"/>
      <c r="I33" s="378"/>
      <c r="J33" s="378"/>
      <c r="K33" s="378"/>
      <c r="L33" s="378"/>
      <c r="M33" s="380">
        <f>SUM(H33:L33)</f>
        <v>0</v>
      </c>
      <c r="N33" s="30"/>
      <c r="O33" s="992"/>
      <c r="P33" s="1493"/>
    </row>
    <row r="34" spans="2:16" ht="15" thickBot="1" x14ac:dyDescent="0.25">
      <c r="B34" s="26">
        <v>21</v>
      </c>
      <c r="C34" s="27" t="s">
        <v>1281</v>
      </c>
      <c r="D34" s="28"/>
      <c r="E34" s="28" t="s">
        <v>16</v>
      </c>
      <c r="F34" s="1479">
        <v>3</v>
      </c>
      <c r="G34" s="1487"/>
      <c r="H34" s="1488"/>
      <c r="I34" s="1488"/>
      <c r="J34" s="1488"/>
      <c r="K34" s="1488"/>
      <c r="L34" s="1488"/>
      <c r="M34" s="1489">
        <f>SUM(H34:L34)</f>
        <v>0</v>
      </c>
      <c r="N34" s="32"/>
      <c r="O34" s="992"/>
      <c r="P34" s="1493"/>
    </row>
    <row r="35" spans="2:16" ht="15" thickBot="1" x14ac:dyDescent="0.25">
      <c r="B35" s="381">
        <v>22</v>
      </c>
      <c r="C35" s="382" t="s">
        <v>1280</v>
      </c>
      <c r="D35" s="383"/>
      <c r="E35" s="383" t="s">
        <v>16</v>
      </c>
      <c r="F35" s="384">
        <v>3</v>
      </c>
      <c r="G35" s="385">
        <f>SUM(G31:G31,G33:G34)</f>
        <v>0</v>
      </c>
      <c r="H35" s="386">
        <f t="shared" ref="H35:M35" si="5">SUM(H31:H34)</f>
        <v>0</v>
      </c>
      <c r="I35" s="386">
        <f t="shared" si="5"/>
        <v>0</v>
      </c>
      <c r="J35" s="386">
        <f t="shared" si="5"/>
        <v>0</v>
      </c>
      <c r="K35" s="386">
        <f t="shared" si="5"/>
        <v>0</v>
      </c>
      <c r="L35" s="386">
        <f t="shared" si="5"/>
        <v>0</v>
      </c>
      <c r="M35" s="388">
        <f t="shared" si="5"/>
        <v>0</v>
      </c>
      <c r="N35" s="624"/>
      <c r="O35" s="993" t="s">
        <v>1289</v>
      </c>
      <c r="P35" s="1486"/>
    </row>
    <row r="36" spans="2:16" ht="15" thickBot="1" x14ac:dyDescent="0.25">
      <c r="B36" s="64"/>
      <c r="C36" s="65"/>
      <c r="D36" s="16"/>
      <c r="E36" s="16"/>
      <c r="F36" s="16"/>
      <c r="G36" s="52"/>
      <c r="H36" s="52"/>
      <c r="I36" s="52"/>
      <c r="J36" s="52"/>
      <c r="K36" s="52"/>
      <c r="L36" s="52"/>
      <c r="M36" s="52"/>
      <c r="N36" s="624"/>
      <c r="O36" s="1491"/>
      <c r="P36" s="30"/>
    </row>
    <row r="37" spans="2:16" ht="15" customHeight="1" thickBot="1" x14ac:dyDescent="0.25">
      <c r="B37" s="10" t="s">
        <v>21</v>
      </c>
      <c r="C37" s="11" t="s">
        <v>1339</v>
      </c>
      <c r="D37" s="624"/>
      <c r="E37" s="624"/>
      <c r="F37" s="624"/>
      <c r="G37" s="624"/>
      <c r="H37" s="624"/>
      <c r="I37" s="624"/>
      <c r="J37" s="624"/>
      <c r="K37" s="624"/>
      <c r="L37" s="624"/>
      <c r="M37" s="624"/>
      <c r="N37" s="624"/>
      <c r="O37" s="1491"/>
      <c r="P37" s="30"/>
    </row>
    <row r="38" spans="2:16" ht="15" customHeight="1" thickBot="1" x14ac:dyDescent="0.25">
      <c r="B38" s="381">
        <v>23</v>
      </c>
      <c r="C38" s="1470" t="s">
        <v>1293</v>
      </c>
      <c r="D38" s="490"/>
      <c r="E38" s="490" t="s">
        <v>16</v>
      </c>
      <c r="F38" s="491">
        <v>3</v>
      </c>
      <c r="G38" s="1471"/>
      <c r="H38" s="492"/>
      <c r="I38" s="492"/>
      <c r="J38" s="492"/>
      <c r="K38" s="492"/>
      <c r="L38" s="492"/>
      <c r="M38" s="388">
        <f>SUM(H38:L38)</f>
        <v>0</v>
      </c>
      <c r="N38" s="624"/>
      <c r="O38" s="1472"/>
      <c r="P38" s="1473"/>
    </row>
    <row r="39" spans="2:16" ht="15" customHeight="1" thickBot="1" x14ac:dyDescent="0.25">
      <c r="B39" s="624"/>
      <c r="C39" s="624"/>
      <c r="D39" s="624"/>
      <c r="E39" s="624"/>
      <c r="F39" s="624"/>
      <c r="G39" s="624"/>
      <c r="H39" s="624"/>
      <c r="I39" s="624"/>
      <c r="J39" s="624"/>
      <c r="K39" s="624"/>
      <c r="L39" s="624"/>
      <c r="M39" s="624"/>
      <c r="N39" s="624"/>
      <c r="O39" s="1491"/>
      <c r="P39" s="30"/>
    </row>
    <row r="40" spans="2:16" ht="15" customHeight="1" thickBot="1" x14ac:dyDescent="0.25">
      <c r="B40" s="10" t="s">
        <v>22</v>
      </c>
      <c r="C40" s="11" t="s">
        <v>1282</v>
      </c>
      <c r="D40" s="624"/>
      <c r="E40" s="624"/>
      <c r="F40" s="624"/>
      <c r="G40" s="624"/>
      <c r="H40" s="624"/>
      <c r="I40" s="624"/>
      <c r="J40" s="624"/>
      <c r="K40" s="624"/>
      <c r="L40" s="624"/>
      <c r="M40" s="624"/>
      <c r="N40" s="624"/>
      <c r="O40" s="1491"/>
      <c r="P40" s="30"/>
    </row>
    <row r="41" spans="2:16" ht="15" customHeight="1" x14ac:dyDescent="0.2">
      <c r="B41" s="12">
        <v>24</v>
      </c>
      <c r="C41" s="13" t="s">
        <v>1336</v>
      </c>
      <c r="D41" s="14"/>
      <c r="E41" s="14" t="s">
        <v>16</v>
      </c>
      <c r="F41" s="15">
        <v>3</v>
      </c>
      <c r="G41" s="1477"/>
      <c r="H41" s="17"/>
      <c r="I41" s="17"/>
      <c r="J41" s="17"/>
      <c r="K41" s="17"/>
      <c r="L41" s="17"/>
      <c r="M41" s="18">
        <f>SUM(H41:L41)</f>
        <v>0</v>
      </c>
      <c r="N41" s="624"/>
      <c r="O41" s="990"/>
      <c r="P41" s="1073"/>
    </row>
    <row r="42" spans="2:16" ht="15" customHeight="1" thickBot="1" x14ac:dyDescent="0.25">
      <c r="B42" s="26">
        <v>25</v>
      </c>
      <c r="C42" s="27" t="s">
        <v>1337</v>
      </c>
      <c r="D42" s="28"/>
      <c r="E42" s="28" t="s">
        <v>16</v>
      </c>
      <c r="F42" s="1479">
        <v>3</v>
      </c>
      <c r="G42" s="1485"/>
      <c r="H42" s="708"/>
      <c r="I42" s="708"/>
      <c r="J42" s="708"/>
      <c r="K42" s="708"/>
      <c r="L42" s="708"/>
      <c r="M42" s="1478">
        <f>SUM(H42:L42)</f>
        <v>0</v>
      </c>
      <c r="N42" s="624"/>
      <c r="O42" s="1483"/>
      <c r="P42" s="1484"/>
    </row>
    <row r="43" spans="2:16" ht="15" customHeight="1" thickBot="1" x14ac:dyDescent="0.25">
      <c r="B43" s="64"/>
      <c r="C43" s="65"/>
      <c r="D43" s="16"/>
      <c r="E43" s="16"/>
      <c r="F43" s="16"/>
      <c r="G43" s="52"/>
      <c r="H43" s="52"/>
      <c r="I43" s="52"/>
      <c r="J43" s="52"/>
      <c r="K43" s="52"/>
      <c r="L43" s="52"/>
      <c r="M43" s="52"/>
      <c r="N43" s="624"/>
      <c r="O43" s="1491"/>
      <c r="P43" s="30"/>
    </row>
    <row r="44" spans="2:16" ht="15" thickBot="1" x14ac:dyDescent="0.25">
      <c r="B44" s="10" t="s">
        <v>263</v>
      </c>
      <c r="C44" s="11" t="s">
        <v>1294</v>
      </c>
      <c r="D44" s="624"/>
      <c r="E44" s="624"/>
      <c r="F44" s="624"/>
      <c r="G44" s="624"/>
      <c r="H44" s="624"/>
      <c r="I44" s="624"/>
      <c r="J44" s="624"/>
      <c r="K44" s="624"/>
      <c r="L44" s="624"/>
      <c r="M44" s="624"/>
      <c r="N44" s="624"/>
      <c r="O44" s="1491"/>
      <c r="P44" s="30"/>
    </row>
    <row r="45" spans="2:16" ht="15" thickBot="1" x14ac:dyDescent="0.25">
      <c r="B45" s="1425">
        <v>26</v>
      </c>
      <c r="C45" s="1426" t="s">
        <v>744</v>
      </c>
      <c r="D45" s="1427"/>
      <c r="E45" s="1427" t="s">
        <v>16</v>
      </c>
      <c r="F45" s="1428">
        <v>3</v>
      </c>
      <c r="G45" s="489">
        <f>G18 + G41</f>
        <v>0</v>
      </c>
      <c r="H45" s="386">
        <f t="shared" ref="H45:L45" si="6">H18 + H41</f>
        <v>0</v>
      </c>
      <c r="I45" s="386">
        <f t="shared" si="6"/>
        <v>0</v>
      </c>
      <c r="J45" s="386">
        <f t="shared" si="6"/>
        <v>0</v>
      </c>
      <c r="K45" s="386">
        <f t="shared" si="6"/>
        <v>0</v>
      </c>
      <c r="L45" s="386">
        <f t="shared" si="6"/>
        <v>0</v>
      </c>
      <c r="M45" s="388">
        <f t="shared" ref="M45" si="7">SUM(M41:M44)</f>
        <v>0</v>
      </c>
      <c r="N45" s="1424"/>
      <c r="O45" s="1472" t="s">
        <v>1323</v>
      </c>
      <c r="P45" s="1473"/>
    </row>
    <row r="46" spans="2:16" ht="15" customHeight="1" x14ac:dyDescent="0.2">
      <c r="B46" s="624"/>
      <c r="C46" s="624"/>
      <c r="D46" s="624"/>
      <c r="E46" s="624"/>
      <c r="F46" s="624"/>
      <c r="G46" s="624"/>
      <c r="H46" s="624"/>
      <c r="I46" s="624"/>
      <c r="J46" s="624"/>
      <c r="K46" s="624"/>
      <c r="L46" s="624"/>
      <c r="M46" s="624"/>
      <c r="N46" s="624"/>
      <c r="O46" s="30"/>
      <c r="P46" s="30"/>
    </row>
    <row r="47" spans="2:16" ht="15" customHeight="1" x14ac:dyDescent="0.2">
      <c r="B47" s="33" t="s">
        <v>23</v>
      </c>
      <c r="C47" s="902"/>
      <c r="D47" s="902"/>
      <c r="E47" s="902"/>
      <c r="F47" s="902"/>
      <c r="G47" s="902"/>
      <c r="H47" s="902"/>
      <c r="I47" s="902"/>
      <c r="J47" s="904"/>
      <c r="K47" s="904"/>
      <c r="L47" s="901"/>
      <c r="M47" s="624"/>
      <c r="N47" s="624"/>
      <c r="O47" s="30"/>
      <c r="P47" s="30"/>
    </row>
    <row r="48" spans="2:16" ht="15" customHeight="1" x14ac:dyDescent="0.2">
      <c r="B48" s="36"/>
      <c r="C48" s="37" t="s">
        <v>24</v>
      </c>
      <c r="D48" s="37"/>
      <c r="E48" s="902"/>
      <c r="F48" s="902"/>
      <c r="G48" s="902"/>
      <c r="H48" s="902"/>
      <c r="I48" s="902"/>
      <c r="J48" s="902"/>
      <c r="K48" s="902"/>
      <c r="L48" s="901"/>
      <c r="M48" s="624"/>
      <c r="N48" s="624"/>
      <c r="O48" s="30"/>
      <c r="P48" s="30"/>
    </row>
    <row r="49" spans="2:16" ht="15" customHeight="1" x14ac:dyDescent="0.2">
      <c r="B49" s="38"/>
      <c r="C49" s="37" t="s">
        <v>25</v>
      </c>
      <c r="D49" s="37"/>
      <c r="E49" s="902"/>
      <c r="F49" s="902"/>
      <c r="G49" s="902"/>
      <c r="H49" s="902"/>
      <c r="I49" s="902"/>
      <c r="J49" s="902"/>
      <c r="K49" s="902"/>
      <c r="L49" s="901"/>
      <c r="M49" s="624"/>
      <c r="N49" s="624"/>
      <c r="O49" s="30"/>
      <c r="P49" s="30"/>
    </row>
    <row r="50" spans="2:16" ht="15" customHeight="1" x14ac:dyDescent="0.2">
      <c r="B50" s="39"/>
      <c r="C50" s="37" t="s">
        <v>26</v>
      </c>
      <c r="D50" s="37"/>
      <c r="E50" s="902"/>
      <c r="F50" s="902"/>
      <c r="G50" s="902"/>
      <c r="H50" s="902"/>
      <c r="I50" s="902"/>
      <c r="J50" s="902"/>
      <c r="K50" s="902"/>
      <c r="L50" s="901"/>
      <c r="M50" s="624"/>
      <c r="N50" s="624"/>
      <c r="O50" s="909"/>
      <c r="P50" s="909"/>
    </row>
    <row r="51" spans="2:16" ht="15" customHeight="1" x14ac:dyDescent="0.2">
      <c r="B51" s="40"/>
      <c r="C51" s="37" t="s">
        <v>27</v>
      </c>
      <c r="D51" s="37"/>
      <c r="E51" s="902"/>
      <c r="F51" s="902"/>
      <c r="G51" s="902"/>
      <c r="H51" s="902"/>
      <c r="I51" s="902"/>
      <c r="J51" s="902"/>
      <c r="K51" s="902"/>
      <c r="L51" s="901"/>
      <c r="M51" s="624"/>
      <c r="N51" s="624"/>
      <c r="O51" s="909"/>
      <c r="P51" s="909"/>
    </row>
    <row r="52" spans="2:16" ht="15" thickBot="1" x14ac:dyDescent="0.25">
      <c r="B52" s="903"/>
      <c r="C52" s="903"/>
      <c r="D52" s="903"/>
      <c r="E52" s="903"/>
      <c r="F52" s="903"/>
      <c r="G52" s="903"/>
      <c r="H52" s="903"/>
      <c r="I52" s="903"/>
      <c r="J52" s="903"/>
      <c r="K52" s="903"/>
      <c r="L52" s="901"/>
      <c r="M52" s="624"/>
      <c r="N52" s="624"/>
    </row>
    <row r="53" spans="2:16" ht="16.5" thickBot="1" x14ac:dyDescent="0.25">
      <c r="B53" s="1815" t="s">
        <v>745</v>
      </c>
      <c r="C53" s="1816"/>
      <c r="D53" s="1816"/>
      <c r="E53" s="1816"/>
      <c r="F53" s="1816"/>
      <c r="G53" s="1816"/>
      <c r="H53" s="1816"/>
      <c r="I53" s="1816"/>
      <c r="J53" s="1816"/>
      <c r="K53" s="1816"/>
      <c r="L53" s="1816"/>
      <c r="M53" s="1817"/>
      <c r="N53" s="624"/>
    </row>
    <row r="54" spans="2:16" ht="16.5" thickBot="1" x14ac:dyDescent="0.25">
      <c r="B54" s="42"/>
      <c r="C54" s="43"/>
      <c r="D54" s="44"/>
      <c r="E54" s="44"/>
      <c r="F54" s="44"/>
      <c r="G54" s="44"/>
      <c r="H54" s="44"/>
      <c r="I54" s="44"/>
      <c r="J54" s="903"/>
      <c r="K54" s="903"/>
      <c r="L54" s="901"/>
      <c r="M54" s="624"/>
      <c r="N54" s="624"/>
    </row>
    <row r="55" spans="2:16" ht="30" customHeight="1" thickBot="1" x14ac:dyDescent="0.25">
      <c r="B55" s="1971" t="s">
        <v>1545</v>
      </c>
      <c r="C55" s="1972"/>
      <c r="D55" s="1972"/>
      <c r="E55" s="1972"/>
      <c r="F55" s="1972"/>
      <c r="G55" s="1972"/>
      <c r="H55" s="1972"/>
      <c r="I55" s="1972"/>
      <c r="J55" s="1972"/>
      <c r="K55" s="1972"/>
      <c r="L55" s="1972"/>
      <c r="M55" s="1973"/>
      <c r="N55" s="624"/>
    </row>
    <row r="56" spans="2:16" ht="15" thickBot="1" x14ac:dyDescent="0.25">
      <c r="B56" s="45"/>
      <c r="C56" s="46"/>
      <c r="D56" s="45"/>
      <c r="E56" s="45"/>
      <c r="F56" s="45"/>
      <c r="G56" s="47"/>
      <c r="H56" s="47"/>
      <c r="I56" s="47"/>
      <c r="J56" s="903"/>
      <c r="K56" s="903"/>
      <c r="L56" s="901"/>
      <c r="M56" s="624"/>
      <c r="N56" s="624"/>
    </row>
    <row r="57" spans="2:16" x14ac:dyDescent="0.2">
      <c r="B57" s="48" t="s">
        <v>28</v>
      </c>
      <c r="C57" s="1811" t="s">
        <v>29</v>
      </c>
      <c r="D57" s="1811"/>
      <c r="E57" s="1811"/>
      <c r="F57" s="1811"/>
      <c r="G57" s="1811"/>
      <c r="H57" s="1811"/>
      <c r="I57" s="1811"/>
      <c r="J57" s="1811"/>
      <c r="K57" s="1811"/>
      <c r="L57" s="1811"/>
      <c r="M57" s="1812"/>
      <c r="N57" s="624"/>
    </row>
    <row r="58" spans="2:16" x14ac:dyDescent="0.2">
      <c r="B58" s="49">
        <v>1</v>
      </c>
      <c r="C58" s="1965"/>
      <c r="D58" s="1965"/>
      <c r="E58" s="1965"/>
      <c r="F58" s="1965"/>
      <c r="G58" s="1965"/>
      <c r="H58" s="1965"/>
      <c r="I58" s="1965"/>
      <c r="J58" s="1965"/>
      <c r="K58" s="1965"/>
      <c r="L58" s="1965"/>
      <c r="M58" s="1966"/>
      <c r="N58" s="624"/>
    </row>
    <row r="59" spans="2:16" x14ac:dyDescent="0.2">
      <c r="B59" s="49">
        <v>2</v>
      </c>
      <c r="C59" s="1965"/>
      <c r="D59" s="1965"/>
      <c r="E59" s="1965"/>
      <c r="F59" s="1965"/>
      <c r="G59" s="1965"/>
      <c r="H59" s="1965"/>
      <c r="I59" s="1965"/>
      <c r="J59" s="1965"/>
      <c r="K59" s="1965"/>
      <c r="L59" s="1965"/>
      <c r="M59" s="1966"/>
      <c r="N59" s="624"/>
    </row>
    <row r="60" spans="2:16" x14ac:dyDescent="0.2">
      <c r="B60" s="49">
        <v>3</v>
      </c>
      <c r="C60" s="1965"/>
      <c r="D60" s="1965"/>
      <c r="E60" s="1965"/>
      <c r="F60" s="1965"/>
      <c r="G60" s="1965"/>
      <c r="H60" s="1965"/>
      <c r="I60" s="1965"/>
      <c r="J60" s="1965"/>
      <c r="K60" s="1965"/>
      <c r="L60" s="1965"/>
      <c r="M60" s="1966"/>
      <c r="N60" s="624"/>
    </row>
    <row r="61" spans="2:16" x14ac:dyDescent="0.2">
      <c r="B61" s="49">
        <v>4</v>
      </c>
      <c r="C61" s="1965"/>
      <c r="D61" s="1965"/>
      <c r="E61" s="1965"/>
      <c r="F61" s="1965"/>
      <c r="G61" s="1965"/>
      <c r="H61" s="1965"/>
      <c r="I61" s="1965"/>
      <c r="J61" s="1965"/>
      <c r="K61" s="1965"/>
      <c r="L61" s="1965"/>
      <c r="M61" s="1966"/>
      <c r="N61" s="624"/>
    </row>
    <row r="62" spans="2:16" x14ac:dyDescent="0.2">
      <c r="B62" s="49">
        <v>5</v>
      </c>
      <c r="C62" s="1965"/>
      <c r="D62" s="1965"/>
      <c r="E62" s="1965"/>
      <c r="F62" s="1965"/>
      <c r="G62" s="1965"/>
      <c r="H62" s="1965"/>
      <c r="I62" s="1965"/>
      <c r="J62" s="1965"/>
      <c r="K62" s="1965"/>
      <c r="L62" s="1965"/>
      <c r="M62" s="1966"/>
      <c r="N62" s="624"/>
    </row>
    <row r="63" spans="2:16" x14ac:dyDescent="0.2">
      <c r="B63" s="49">
        <v>6</v>
      </c>
      <c r="C63" s="1965"/>
      <c r="D63" s="1965"/>
      <c r="E63" s="1965"/>
      <c r="F63" s="1965"/>
      <c r="G63" s="1965"/>
      <c r="H63" s="1965"/>
      <c r="I63" s="1965"/>
      <c r="J63" s="1965"/>
      <c r="K63" s="1965"/>
      <c r="L63" s="1965"/>
      <c r="M63" s="1966"/>
      <c r="N63" s="624"/>
    </row>
    <row r="64" spans="2:16" x14ac:dyDescent="0.2">
      <c r="B64" s="49">
        <v>7</v>
      </c>
      <c r="C64" s="1965"/>
      <c r="D64" s="1965"/>
      <c r="E64" s="1965"/>
      <c r="F64" s="1965"/>
      <c r="G64" s="1965"/>
      <c r="H64" s="1965"/>
      <c r="I64" s="1965"/>
      <c r="J64" s="1965"/>
      <c r="K64" s="1965"/>
      <c r="L64" s="1965"/>
      <c r="M64" s="1966"/>
      <c r="N64" s="624"/>
    </row>
    <row r="65" spans="2:14" x14ac:dyDescent="0.2">
      <c r="B65" s="49">
        <v>8</v>
      </c>
      <c r="C65" s="1965"/>
      <c r="D65" s="1965"/>
      <c r="E65" s="1965"/>
      <c r="F65" s="1965"/>
      <c r="G65" s="1965"/>
      <c r="H65" s="1965"/>
      <c r="I65" s="1965"/>
      <c r="J65" s="1965"/>
      <c r="K65" s="1965"/>
      <c r="L65" s="1965"/>
      <c r="M65" s="1966"/>
      <c r="N65" s="624"/>
    </row>
    <row r="66" spans="2:14" x14ac:dyDescent="0.2">
      <c r="B66" s="49">
        <v>9</v>
      </c>
      <c r="C66" s="1965"/>
      <c r="D66" s="1965"/>
      <c r="E66" s="1965"/>
      <c r="F66" s="1965"/>
      <c r="G66" s="1965"/>
      <c r="H66" s="1965"/>
      <c r="I66" s="1965"/>
      <c r="J66" s="1965"/>
      <c r="K66" s="1965"/>
      <c r="L66" s="1965"/>
      <c r="M66" s="1966"/>
      <c r="N66" s="624"/>
    </row>
    <row r="67" spans="2:14" x14ac:dyDescent="0.2">
      <c r="B67" s="49">
        <v>10</v>
      </c>
      <c r="C67" s="1965"/>
      <c r="D67" s="1965"/>
      <c r="E67" s="1965"/>
      <c r="F67" s="1965"/>
      <c r="G67" s="1965"/>
      <c r="H67" s="1965"/>
      <c r="I67" s="1965"/>
      <c r="J67" s="1965"/>
      <c r="K67" s="1965"/>
      <c r="L67" s="1965"/>
      <c r="M67" s="1966"/>
      <c r="N67" s="624"/>
    </row>
    <row r="68" spans="2:14" x14ac:dyDescent="0.2">
      <c r="B68" s="49">
        <v>11</v>
      </c>
      <c r="C68" s="1965"/>
      <c r="D68" s="1965"/>
      <c r="E68" s="1965"/>
      <c r="F68" s="1965"/>
      <c r="G68" s="1965"/>
      <c r="H68" s="1965"/>
      <c r="I68" s="1965"/>
      <c r="J68" s="1965"/>
      <c r="K68" s="1965"/>
      <c r="L68" s="1965"/>
      <c r="M68" s="1966"/>
      <c r="N68" s="624"/>
    </row>
    <row r="69" spans="2:14" x14ac:dyDescent="0.2">
      <c r="B69" s="49">
        <v>12</v>
      </c>
      <c r="C69" s="1965" t="s">
        <v>1278</v>
      </c>
      <c r="D69" s="1965"/>
      <c r="E69" s="1965"/>
      <c r="F69" s="1965"/>
      <c r="G69" s="1965"/>
      <c r="H69" s="1965"/>
      <c r="I69" s="1965"/>
      <c r="J69" s="1965"/>
      <c r="K69" s="1965"/>
      <c r="L69" s="1965"/>
      <c r="M69" s="1966"/>
      <c r="N69" s="624"/>
    </row>
    <row r="70" spans="2:14" x14ac:dyDescent="0.2">
      <c r="B70" s="49">
        <v>13</v>
      </c>
      <c r="C70" s="1965"/>
      <c r="D70" s="1965"/>
      <c r="E70" s="1965"/>
      <c r="F70" s="1965"/>
      <c r="G70" s="1965"/>
      <c r="H70" s="1965"/>
      <c r="I70" s="1965"/>
      <c r="J70" s="1965"/>
      <c r="K70" s="1965"/>
      <c r="L70" s="1965"/>
      <c r="M70" s="1966"/>
      <c r="N70" s="624"/>
    </row>
    <row r="71" spans="2:14" x14ac:dyDescent="0.2">
      <c r="B71" s="49">
        <v>14</v>
      </c>
      <c r="C71" s="1965"/>
      <c r="D71" s="1965"/>
      <c r="E71" s="1965"/>
      <c r="F71" s="1965"/>
      <c r="G71" s="1965"/>
      <c r="H71" s="1965"/>
      <c r="I71" s="1965"/>
      <c r="J71" s="1965"/>
      <c r="K71" s="1965"/>
      <c r="L71" s="1965"/>
      <c r="M71" s="1966"/>
      <c r="N71" s="624"/>
    </row>
    <row r="72" spans="2:14" x14ac:dyDescent="0.2">
      <c r="B72" s="49">
        <v>15</v>
      </c>
      <c r="C72" s="1965"/>
      <c r="D72" s="1965"/>
      <c r="E72" s="1965"/>
      <c r="F72" s="1965"/>
      <c r="G72" s="1965"/>
      <c r="H72" s="1965"/>
      <c r="I72" s="1965"/>
      <c r="J72" s="1965"/>
      <c r="K72" s="1965"/>
      <c r="L72" s="1965"/>
      <c r="M72" s="1966"/>
      <c r="N72" s="73"/>
    </row>
    <row r="73" spans="2:14" x14ac:dyDescent="0.2">
      <c r="B73" s="49">
        <v>16</v>
      </c>
      <c r="C73" s="1965"/>
      <c r="D73" s="1965"/>
      <c r="E73" s="1965"/>
      <c r="F73" s="1965"/>
      <c r="G73" s="1965"/>
      <c r="H73" s="1965"/>
      <c r="I73" s="1965"/>
      <c r="J73" s="1965"/>
      <c r="K73" s="1965"/>
      <c r="L73" s="1965"/>
      <c r="M73" s="1966"/>
      <c r="N73" s="73"/>
    </row>
    <row r="74" spans="2:14" x14ac:dyDescent="0.2">
      <c r="B74" s="49">
        <v>17</v>
      </c>
      <c r="C74" s="1965" t="s">
        <v>1279</v>
      </c>
      <c r="D74" s="1965"/>
      <c r="E74" s="1965"/>
      <c r="F74" s="1965"/>
      <c r="G74" s="1965"/>
      <c r="H74" s="1965"/>
      <c r="I74" s="1965"/>
      <c r="J74" s="1965"/>
      <c r="K74" s="1965"/>
      <c r="L74" s="1965"/>
      <c r="M74" s="1966"/>
      <c r="N74" s="73"/>
    </row>
    <row r="75" spans="2:14" x14ac:dyDescent="0.2">
      <c r="B75" s="49">
        <v>18</v>
      </c>
      <c r="C75" s="1965" t="s">
        <v>1278</v>
      </c>
      <c r="D75" s="1965"/>
      <c r="E75" s="1965"/>
      <c r="F75" s="1965"/>
      <c r="G75" s="1965"/>
      <c r="H75" s="1965"/>
      <c r="I75" s="1965"/>
      <c r="J75" s="1965"/>
      <c r="K75" s="1965"/>
      <c r="L75" s="1965"/>
      <c r="M75" s="1966"/>
      <c r="N75" s="73"/>
    </row>
    <row r="76" spans="2:14" x14ac:dyDescent="0.2">
      <c r="B76" s="49">
        <v>19</v>
      </c>
      <c r="C76" s="1965" t="s">
        <v>1278</v>
      </c>
      <c r="D76" s="1965"/>
      <c r="E76" s="1965"/>
      <c r="F76" s="1965"/>
      <c r="G76" s="1965"/>
      <c r="H76" s="1965"/>
      <c r="I76" s="1965"/>
      <c r="J76" s="1965"/>
      <c r="K76" s="1965"/>
      <c r="L76" s="1965"/>
      <c r="M76" s="1966"/>
      <c r="N76" s="73"/>
    </row>
    <row r="77" spans="2:14" x14ac:dyDescent="0.2">
      <c r="B77" s="49">
        <v>20</v>
      </c>
      <c r="C77" s="1965" t="s">
        <v>1278</v>
      </c>
      <c r="D77" s="1965"/>
      <c r="E77" s="1965"/>
      <c r="F77" s="1965"/>
      <c r="G77" s="1965"/>
      <c r="H77" s="1965"/>
      <c r="I77" s="1965"/>
      <c r="J77" s="1965"/>
      <c r="K77" s="1965"/>
      <c r="L77" s="1965"/>
      <c r="M77" s="1966"/>
      <c r="N77" s="73"/>
    </row>
    <row r="78" spans="2:14" x14ac:dyDescent="0.2">
      <c r="B78" s="49">
        <v>21</v>
      </c>
      <c r="C78" s="1965" t="s">
        <v>1278</v>
      </c>
      <c r="D78" s="1965"/>
      <c r="E78" s="1965"/>
      <c r="F78" s="1965"/>
      <c r="G78" s="1965"/>
      <c r="H78" s="1965"/>
      <c r="I78" s="1965"/>
      <c r="J78" s="1965"/>
      <c r="K78" s="1965"/>
      <c r="L78" s="1965"/>
      <c r="M78" s="1966"/>
      <c r="N78" s="73"/>
    </row>
    <row r="79" spans="2:14" x14ac:dyDescent="0.2">
      <c r="B79" s="49">
        <v>22</v>
      </c>
      <c r="C79" s="1965"/>
      <c r="D79" s="1965"/>
      <c r="E79" s="1965"/>
      <c r="F79" s="1965"/>
      <c r="G79" s="1965"/>
      <c r="H79" s="1965"/>
      <c r="I79" s="1965"/>
      <c r="J79" s="1965"/>
      <c r="K79" s="1965"/>
      <c r="L79" s="1965"/>
      <c r="M79" s="1966"/>
      <c r="N79" s="73"/>
    </row>
    <row r="80" spans="2:14" x14ac:dyDescent="0.2">
      <c r="B80" s="49">
        <v>23</v>
      </c>
      <c r="C80" s="1965" t="s">
        <v>1278</v>
      </c>
      <c r="D80" s="1965"/>
      <c r="E80" s="1965"/>
      <c r="F80" s="1965"/>
      <c r="G80" s="1965"/>
      <c r="H80" s="1965"/>
      <c r="I80" s="1965"/>
      <c r="J80" s="1965"/>
      <c r="K80" s="1965"/>
      <c r="L80" s="1965"/>
      <c r="M80" s="1966"/>
      <c r="N80" s="73"/>
    </row>
    <row r="81" spans="2:13" x14ac:dyDescent="0.2">
      <c r="B81" s="49">
        <v>24</v>
      </c>
      <c r="C81" s="1965" t="s">
        <v>1450</v>
      </c>
      <c r="D81" s="1965"/>
      <c r="E81" s="1965"/>
      <c r="F81" s="1965"/>
      <c r="G81" s="1965"/>
      <c r="H81" s="1965"/>
      <c r="I81" s="1965"/>
      <c r="J81" s="1965"/>
      <c r="K81" s="1965"/>
      <c r="L81" s="1965"/>
      <c r="M81" s="1966"/>
    </row>
    <row r="82" spans="2:13" x14ac:dyDescent="0.2">
      <c r="B82" s="49">
        <v>25</v>
      </c>
      <c r="C82" s="1965" t="s">
        <v>1451</v>
      </c>
      <c r="D82" s="1965"/>
      <c r="E82" s="1965"/>
      <c r="F82" s="1965"/>
      <c r="G82" s="1965"/>
      <c r="H82" s="1965"/>
      <c r="I82" s="1965"/>
      <c r="J82" s="1965"/>
      <c r="K82" s="1965"/>
      <c r="L82" s="1965"/>
      <c r="M82" s="1966"/>
    </row>
    <row r="83" spans="2:13" ht="15" thickBot="1" x14ac:dyDescent="0.25">
      <c r="B83" s="50">
        <v>26</v>
      </c>
      <c r="C83" s="1967"/>
      <c r="D83" s="1967"/>
      <c r="E83" s="1967"/>
      <c r="F83" s="1967"/>
      <c r="G83" s="1967"/>
      <c r="H83" s="1967"/>
      <c r="I83" s="1967"/>
      <c r="J83" s="1967"/>
      <c r="K83" s="1967"/>
      <c r="L83" s="1967"/>
      <c r="M83" s="1968"/>
    </row>
  </sheetData>
  <mergeCells count="32">
    <mergeCell ref="C63:M63"/>
    <mergeCell ref="B3:C3"/>
    <mergeCell ref="B5:F5"/>
    <mergeCell ref="H5:M5"/>
    <mergeCell ref="B53:M53"/>
    <mergeCell ref="B55:M55"/>
    <mergeCell ref="C57:M57"/>
    <mergeCell ref="C58:M58"/>
    <mergeCell ref="C59:M59"/>
    <mergeCell ref="C60:M60"/>
    <mergeCell ref="C61:M61"/>
    <mergeCell ref="C62:M62"/>
    <mergeCell ref="C75:M75"/>
    <mergeCell ref="C64:M64"/>
    <mergeCell ref="C65:M65"/>
    <mergeCell ref="C66:M66"/>
    <mergeCell ref="C67:M67"/>
    <mergeCell ref="C68:M68"/>
    <mergeCell ref="C69:M69"/>
    <mergeCell ref="C70:M70"/>
    <mergeCell ref="C71:M71"/>
    <mergeCell ref="C72:M72"/>
    <mergeCell ref="C73:M73"/>
    <mergeCell ref="C74:M74"/>
    <mergeCell ref="C82:M82"/>
    <mergeCell ref="C83:M83"/>
    <mergeCell ref="C76:M76"/>
    <mergeCell ref="C77:M77"/>
    <mergeCell ref="C78:M78"/>
    <mergeCell ref="C79:M79"/>
    <mergeCell ref="C80:M80"/>
    <mergeCell ref="C81:M81"/>
  </mergeCells>
  <pageMargins left="0.70866141732283472" right="0.70866141732283472" top="0.74803149606299213" bottom="0.74803149606299213" header="0.31496062992125984" footer="0.31496062992125984"/>
  <pageSetup paperSize="9" scale="3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U63"/>
  <sheetViews>
    <sheetView zoomScale="80" zoomScaleNormal="80" workbookViewId="0"/>
  </sheetViews>
  <sheetFormatPr defaultColWidth="9.75" defaultRowHeight="14.25" x14ac:dyDescent="0.2"/>
  <cols>
    <col min="1" max="1" width="1.75" style="2" customWidth="1"/>
    <col min="2" max="2" width="4.75" style="2" customWidth="1"/>
    <col min="3" max="3" width="70.75" style="2" customWidth="1"/>
    <col min="4" max="4" width="11.75" style="2" customWidth="1"/>
    <col min="5" max="6" width="5.75" style="2" customWidth="1"/>
    <col min="7" max="14" width="9.75" style="2"/>
    <col min="15" max="16" width="9.75" style="2" customWidth="1"/>
    <col min="17" max="18" width="9.75" style="2"/>
    <col min="19" max="19" width="2.75" style="2" customWidth="1"/>
    <col min="20" max="20" width="26.875" style="2" bestFit="1" customWidth="1"/>
    <col min="21" max="21" width="27.25" style="2" bestFit="1" customWidth="1"/>
    <col min="22" max="16384" width="9.75" style="2"/>
  </cols>
  <sheetData>
    <row r="1" spans="2:21" ht="20.25" x14ac:dyDescent="0.2">
      <c r="B1" s="423" t="s">
        <v>1341</v>
      </c>
      <c r="C1" s="423"/>
      <c r="D1" s="423"/>
      <c r="E1" s="423"/>
      <c r="F1" s="423"/>
      <c r="G1" s="423"/>
      <c r="H1" s="423"/>
      <c r="I1" s="423"/>
      <c r="J1" s="423"/>
      <c r="K1" s="423"/>
      <c r="L1" s="424"/>
      <c r="M1" s="424"/>
      <c r="N1" s="424"/>
      <c r="O1" s="424"/>
      <c r="P1" s="424"/>
      <c r="Q1" s="424"/>
      <c r="R1" s="424" t="s">
        <v>0</v>
      </c>
      <c r="S1" s="425"/>
      <c r="T1" s="426" t="s">
        <v>1</v>
      </c>
      <c r="U1" s="426"/>
    </row>
    <row r="2" spans="2:21" ht="15" thickBot="1" x14ac:dyDescent="0.25">
      <c r="B2" s="672"/>
      <c r="C2" s="672"/>
      <c r="D2" s="672"/>
      <c r="E2" s="672"/>
      <c r="F2" s="672"/>
      <c r="G2" s="672"/>
      <c r="H2" s="672"/>
      <c r="I2" s="672"/>
      <c r="J2" s="672"/>
      <c r="K2" s="672"/>
      <c r="L2" s="672"/>
      <c r="M2" s="672"/>
      <c r="N2" s="672"/>
      <c r="O2" s="672"/>
      <c r="P2" s="672"/>
      <c r="Q2" s="672"/>
      <c r="R2" s="672"/>
      <c r="S2" s="672"/>
      <c r="T2" s="672"/>
      <c r="U2" s="672"/>
    </row>
    <row r="3" spans="2:21" ht="15" thickBot="1" x14ac:dyDescent="0.25">
      <c r="B3" s="1985" t="s">
        <v>2</v>
      </c>
      <c r="C3" s="1986"/>
      <c r="D3" s="493" t="s">
        <v>3</v>
      </c>
      <c r="E3" s="494" t="s">
        <v>4</v>
      </c>
      <c r="F3" s="495" t="s">
        <v>5</v>
      </c>
      <c r="G3" s="494" t="s">
        <v>13</v>
      </c>
      <c r="H3" s="494" t="s">
        <v>8</v>
      </c>
      <c r="I3" s="494" t="s">
        <v>9</v>
      </c>
      <c r="J3" s="494" t="s">
        <v>10</v>
      </c>
      <c r="K3" s="494" t="s">
        <v>11</v>
      </c>
      <c r="L3" s="495" t="s">
        <v>12</v>
      </c>
      <c r="M3" s="494" t="s">
        <v>494</v>
      </c>
      <c r="N3" s="494" t="s">
        <v>495</v>
      </c>
      <c r="O3" s="494" t="s">
        <v>496</v>
      </c>
      <c r="P3" s="494" t="s">
        <v>497</v>
      </c>
      <c r="Q3" s="494" t="s">
        <v>498</v>
      </c>
      <c r="R3" s="495" t="s">
        <v>499</v>
      </c>
      <c r="S3" s="672"/>
      <c r="T3" s="833" t="s">
        <v>839</v>
      </c>
      <c r="U3" s="866" t="s">
        <v>14</v>
      </c>
    </row>
    <row r="4" spans="2:21" ht="15" thickBot="1" x14ac:dyDescent="0.25">
      <c r="B4" s="672"/>
      <c r="C4" s="672"/>
      <c r="D4" s="672"/>
      <c r="E4" s="672"/>
      <c r="F4" s="672"/>
      <c r="G4" s="672"/>
      <c r="H4" s="672"/>
      <c r="I4" s="672"/>
      <c r="J4" s="672"/>
      <c r="K4" s="672"/>
      <c r="L4" s="672"/>
      <c r="M4" s="672"/>
      <c r="N4" s="672"/>
      <c r="O4" s="672"/>
      <c r="P4" s="672"/>
      <c r="Q4" s="672"/>
      <c r="R4" s="672"/>
      <c r="S4" s="672"/>
      <c r="T4" s="672"/>
      <c r="U4" s="672"/>
    </row>
    <row r="5" spans="2:21" ht="15" thickBot="1" x14ac:dyDescent="0.25">
      <c r="B5" s="496" t="s">
        <v>15</v>
      </c>
      <c r="C5" s="497" t="s">
        <v>500</v>
      </c>
      <c r="D5" s="672"/>
      <c r="E5" s="672"/>
      <c r="F5" s="672"/>
      <c r="G5" s="672"/>
      <c r="H5" s="672"/>
      <c r="I5" s="672"/>
      <c r="J5" s="672"/>
      <c r="K5" s="672"/>
      <c r="L5" s="672"/>
      <c r="M5" s="672"/>
      <c r="N5" s="672"/>
      <c r="O5" s="672"/>
      <c r="P5" s="672"/>
      <c r="Q5" s="672"/>
      <c r="R5" s="672"/>
      <c r="S5" s="672"/>
      <c r="T5" s="672"/>
      <c r="U5" s="672"/>
    </row>
    <row r="6" spans="2:21" x14ac:dyDescent="0.2">
      <c r="B6" s="498">
        <v>1</v>
      </c>
      <c r="C6" s="499" t="s">
        <v>1011</v>
      </c>
      <c r="D6" s="500"/>
      <c r="E6" s="500" t="s">
        <v>19</v>
      </c>
      <c r="F6" s="501">
        <v>2</v>
      </c>
      <c r="G6" s="672"/>
      <c r="H6" s="1555"/>
      <c r="I6" s="1556"/>
      <c r="J6" s="1556"/>
      <c r="K6" s="1556"/>
      <c r="L6" s="1557"/>
      <c r="M6" s="1558"/>
      <c r="N6" s="1555"/>
      <c r="O6" s="1556"/>
      <c r="P6" s="1556"/>
      <c r="Q6" s="1556"/>
      <c r="R6" s="1557"/>
      <c r="S6" s="672"/>
      <c r="T6" s="1064"/>
      <c r="U6" s="1067"/>
    </row>
    <row r="7" spans="2:21" x14ac:dyDescent="0.2">
      <c r="B7" s="498">
        <v>2</v>
      </c>
      <c r="C7" s="499" t="s">
        <v>1012</v>
      </c>
      <c r="D7" s="502"/>
      <c r="E7" s="502" t="s">
        <v>19</v>
      </c>
      <c r="F7" s="503">
        <v>2</v>
      </c>
      <c r="G7" s="672"/>
      <c r="H7" s="1559"/>
      <c r="I7" s="1560"/>
      <c r="J7" s="1560"/>
      <c r="K7" s="1560"/>
      <c r="L7" s="1561"/>
      <c r="M7" s="1558"/>
      <c r="N7" s="1559"/>
      <c r="O7" s="1560"/>
      <c r="P7" s="1560"/>
      <c r="Q7" s="1560"/>
      <c r="R7" s="1561"/>
      <c r="S7" s="672"/>
      <c r="T7" s="1098"/>
      <c r="U7" s="1103"/>
    </row>
    <row r="8" spans="2:21" x14ac:dyDescent="0.2">
      <c r="B8" s="498">
        <v>3</v>
      </c>
      <c r="C8" s="499" t="s">
        <v>1013</v>
      </c>
      <c r="D8" s="502"/>
      <c r="E8" s="502" t="s">
        <v>19</v>
      </c>
      <c r="F8" s="503">
        <v>2</v>
      </c>
      <c r="G8" s="672"/>
      <c r="H8" s="1559"/>
      <c r="I8" s="1560"/>
      <c r="J8" s="1560"/>
      <c r="K8" s="1560"/>
      <c r="L8" s="1561"/>
      <c r="M8" s="1558"/>
      <c r="N8" s="1559"/>
      <c r="O8" s="1560"/>
      <c r="P8" s="1560"/>
      <c r="Q8" s="1560"/>
      <c r="R8" s="1561"/>
      <c r="S8" s="672"/>
      <c r="T8" s="1098"/>
      <c r="U8" s="1103"/>
    </row>
    <row r="9" spans="2:21" ht="15" thickBot="1" x14ac:dyDescent="0.25">
      <c r="B9" s="498">
        <v>4</v>
      </c>
      <c r="C9" s="499" t="s">
        <v>1014</v>
      </c>
      <c r="D9" s="502"/>
      <c r="E9" s="502" t="s">
        <v>19</v>
      </c>
      <c r="F9" s="503">
        <v>2</v>
      </c>
      <c r="G9" s="672"/>
      <c r="H9" s="1562">
        <f>SUM(H6:H8)</f>
        <v>0</v>
      </c>
      <c r="I9" s="1563">
        <f>SUM(I6:I8)</f>
        <v>0</v>
      </c>
      <c r="J9" s="1563">
        <f>SUM(J6:J8)</f>
        <v>0</v>
      </c>
      <c r="K9" s="1563">
        <f>SUM(K6:K8)</f>
        <v>0</v>
      </c>
      <c r="L9" s="1564">
        <f>SUM(L6:L8)</f>
        <v>0</v>
      </c>
      <c r="M9" s="1558"/>
      <c r="N9" s="1562">
        <f>SUM(N6:N8)</f>
        <v>0</v>
      </c>
      <c r="O9" s="1563">
        <f>SUM(O6:O8)</f>
        <v>0</v>
      </c>
      <c r="P9" s="1563">
        <f>SUM(P6:P8)</f>
        <v>0</v>
      </c>
      <c r="Q9" s="1563">
        <f>SUM(Q6:Q8)</f>
        <v>0</v>
      </c>
      <c r="R9" s="1564">
        <f>SUM(R6:R8)</f>
        <v>0</v>
      </c>
      <c r="S9" s="672"/>
      <c r="T9" s="1099"/>
      <c r="U9" s="1104"/>
    </row>
    <row r="10" spans="2:21" ht="15" thickBot="1" x14ac:dyDescent="0.25">
      <c r="B10" s="504">
        <v>5</v>
      </c>
      <c r="C10" s="505" t="s">
        <v>1015</v>
      </c>
      <c r="D10" s="506"/>
      <c r="E10" s="506" t="s">
        <v>259</v>
      </c>
      <c r="F10" s="507" t="s">
        <v>501</v>
      </c>
      <c r="G10" s="508"/>
      <c r="H10" s="1558"/>
      <c r="I10" s="1558"/>
      <c r="J10" s="1558"/>
      <c r="K10" s="1558"/>
      <c r="L10" s="1558"/>
      <c r="M10" s="1565"/>
      <c r="N10" s="1558"/>
      <c r="O10" s="1558"/>
      <c r="P10" s="1558"/>
      <c r="Q10" s="1558"/>
      <c r="R10" s="1558"/>
      <c r="S10" s="672"/>
      <c r="T10" s="1100"/>
      <c r="U10" s="1105" t="s">
        <v>502</v>
      </c>
    </row>
    <row r="11" spans="2:21" ht="15" thickBot="1" x14ac:dyDescent="0.25">
      <c r="B11" s="673"/>
      <c r="C11" s="674"/>
      <c r="D11" s="672"/>
      <c r="E11" s="672"/>
      <c r="F11" s="672"/>
      <c r="G11" s="672"/>
      <c r="H11" s="1558"/>
      <c r="I11" s="1558"/>
      <c r="J11" s="1558"/>
      <c r="K11" s="1558"/>
      <c r="L11" s="1558"/>
      <c r="M11" s="1558"/>
      <c r="N11" s="1558"/>
      <c r="O11" s="1558"/>
      <c r="P11" s="1558"/>
      <c r="Q11" s="1558"/>
      <c r="R11" s="1558"/>
      <c r="S11" s="672"/>
      <c r="T11" s="672"/>
      <c r="U11" s="672"/>
    </row>
    <row r="12" spans="2:21" ht="15" thickBot="1" x14ac:dyDescent="0.25">
      <c r="B12" s="496" t="s">
        <v>17</v>
      </c>
      <c r="C12" s="497" t="s">
        <v>503</v>
      </c>
      <c r="D12" s="672"/>
      <c r="E12" s="672"/>
      <c r="F12" s="672"/>
      <c r="G12" s="672"/>
      <c r="H12" s="1558"/>
      <c r="I12" s="1558"/>
      <c r="J12" s="1558"/>
      <c r="K12" s="1558"/>
      <c r="L12" s="1558"/>
      <c r="M12" s="1558"/>
      <c r="N12" s="1558"/>
      <c r="O12" s="1558"/>
      <c r="P12" s="1558"/>
      <c r="Q12" s="1558"/>
      <c r="R12" s="1558"/>
      <c r="S12" s="672"/>
      <c r="T12" s="672"/>
      <c r="U12" s="672"/>
    </row>
    <row r="13" spans="2:21" x14ac:dyDescent="0.2">
      <c r="B13" s="498">
        <v>6</v>
      </c>
      <c r="C13" s="499" t="s">
        <v>1011</v>
      </c>
      <c r="D13" s="500"/>
      <c r="E13" s="500" t="s">
        <v>19</v>
      </c>
      <c r="F13" s="501">
        <v>2</v>
      </c>
      <c r="G13" s="672"/>
      <c r="H13" s="1555"/>
      <c r="I13" s="1556"/>
      <c r="J13" s="1556"/>
      <c r="K13" s="1556"/>
      <c r="L13" s="1557"/>
      <c r="M13" s="1558"/>
      <c r="N13" s="1555"/>
      <c r="O13" s="1556"/>
      <c r="P13" s="1556"/>
      <c r="Q13" s="1556"/>
      <c r="R13" s="1557"/>
      <c r="S13" s="672"/>
      <c r="T13" s="1101"/>
      <c r="U13" s="1106"/>
    </row>
    <row r="14" spans="2:21" x14ac:dyDescent="0.2">
      <c r="B14" s="498">
        <v>7</v>
      </c>
      <c r="C14" s="499" t="s">
        <v>1012</v>
      </c>
      <c r="D14" s="502"/>
      <c r="E14" s="502" t="s">
        <v>19</v>
      </c>
      <c r="F14" s="503">
        <v>2</v>
      </c>
      <c r="G14" s="672"/>
      <c r="H14" s="1559"/>
      <c r="I14" s="1560"/>
      <c r="J14" s="1560"/>
      <c r="K14" s="1560"/>
      <c r="L14" s="1561"/>
      <c r="M14" s="1558"/>
      <c r="N14" s="1559"/>
      <c r="O14" s="1560"/>
      <c r="P14" s="1560"/>
      <c r="Q14" s="1560"/>
      <c r="R14" s="1561"/>
      <c r="S14" s="672"/>
      <c r="T14" s="1098"/>
      <c r="U14" s="1103"/>
    </row>
    <row r="15" spans="2:21" x14ac:dyDescent="0.2">
      <c r="B15" s="498">
        <v>8</v>
      </c>
      <c r="C15" s="499" t="s">
        <v>1016</v>
      </c>
      <c r="D15" s="502"/>
      <c r="E15" s="502" t="s">
        <v>19</v>
      </c>
      <c r="F15" s="503">
        <v>2</v>
      </c>
      <c r="G15" s="672"/>
      <c r="H15" s="1559"/>
      <c r="I15" s="1560"/>
      <c r="J15" s="1560"/>
      <c r="K15" s="1560"/>
      <c r="L15" s="1561"/>
      <c r="M15" s="1558"/>
      <c r="N15" s="1559"/>
      <c r="O15" s="1560"/>
      <c r="P15" s="1560"/>
      <c r="Q15" s="1560"/>
      <c r="R15" s="1561"/>
      <c r="S15" s="672"/>
      <c r="T15" s="1098"/>
      <c r="U15" s="1103"/>
    </row>
    <row r="16" spans="2:21" ht="15" thickBot="1" x14ac:dyDescent="0.25">
      <c r="B16" s="498">
        <v>9</v>
      </c>
      <c r="C16" s="499" t="s">
        <v>1014</v>
      </c>
      <c r="D16" s="502"/>
      <c r="E16" s="502" t="s">
        <v>19</v>
      </c>
      <c r="F16" s="503">
        <v>2</v>
      </c>
      <c r="G16" s="672"/>
      <c r="H16" s="1562">
        <f>SUM(H13:H15)</f>
        <v>0</v>
      </c>
      <c r="I16" s="1563">
        <f>SUM(I13:I15)</f>
        <v>0</v>
      </c>
      <c r="J16" s="1563">
        <f>SUM(J13:J15)</f>
        <v>0</v>
      </c>
      <c r="K16" s="1563">
        <f>SUM(K13:K15)</f>
        <v>0</v>
      </c>
      <c r="L16" s="1564">
        <f>SUM(L13:L15)</f>
        <v>0</v>
      </c>
      <c r="M16" s="1558"/>
      <c r="N16" s="1562">
        <f>SUM(N13:N15)</f>
        <v>0</v>
      </c>
      <c r="O16" s="1563">
        <f>SUM(O13:O15)</f>
        <v>0</v>
      </c>
      <c r="P16" s="1563">
        <f>SUM(P13:P15)</f>
        <v>0</v>
      </c>
      <c r="Q16" s="1563">
        <f>SUM(Q13:Q15)</f>
        <v>0</v>
      </c>
      <c r="R16" s="1564">
        <f>SUM(R13:R15)</f>
        <v>0</v>
      </c>
      <c r="S16" s="672"/>
      <c r="T16" s="1099"/>
      <c r="U16" s="1104"/>
    </row>
    <row r="17" spans="2:21" ht="15" thickBot="1" x14ac:dyDescent="0.25">
      <c r="B17" s="504">
        <v>10</v>
      </c>
      <c r="C17" s="505" t="s">
        <v>504</v>
      </c>
      <c r="D17" s="506"/>
      <c r="E17" s="506" t="s">
        <v>259</v>
      </c>
      <c r="F17" s="507" t="s">
        <v>501</v>
      </c>
      <c r="G17" s="508"/>
      <c r="H17" s="1558"/>
      <c r="I17" s="1558"/>
      <c r="J17" s="1558"/>
      <c r="K17" s="1558"/>
      <c r="L17" s="1558"/>
      <c r="M17" s="1565"/>
      <c r="N17" s="1558"/>
      <c r="O17" s="1558"/>
      <c r="P17" s="1558"/>
      <c r="Q17" s="1558"/>
      <c r="R17" s="1558"/>
      <c r="S17" s="672"/>
      <c r="T17" s="1100"/>
      <c r="U17" s="1105" t="s">
        <v>502</v>
      </c>
    </row>
    <row r="18" spans="2:21" ht="15" thickBot="1" x14ac:dyDescent="0.25">
      <c r="B18" s="673"/>
      <c r="C18" s="674"/>
      <c r="D18" s="672"/>
      <c r="E18" s="672"/>
      <c r="F18" s="672"/>
      <c r="G18" s="672"/>
      <c r="H18" s="1558"/>
      <c r="I18" s="1558"/>
      <c r="J18" s="1558"/>
      <c r="K18" s="1558"/>
      <c r="L18" s="1558"/>
      <c r="M18" s="1558"/>
      <c r="N18" s="1558"/>
      <c r="O18" s="1558"/>
      <c r="P18" s="1558"/>
      <c r="Q18" s="1558"/>
      <c r="R18" s="1558"/>
      <c r="S18" s="672"/>
      <c r="T18" s="672"/>
      <c r="U18" s="672"/>
    </row>
    <row r="19" spans="2:21" ht="15" thickBot="1" x14ac:dyDescent="0.25">
      <c r="B19" s="496" t="s">
        <v>18</v>
      </c>
      <c r="C19" s="497" t="s">
        <v>746</v>
      </c>
      <c r="D19" s="672"/>
      <c r="E19" s="672"/>
      <c r="F19" s="672"/>
      <c r="G19" s="672"/>
      <c r="H19" s="1558"/>
      <c r="I19" s="1558"/>
      <c r="J19" s="1558"/>
      <c r="K19" s="1558"/>
      <c r="L19" s="1558"/>
      <c r="M19" s="1558"/>
      <c r="N19" s="1558"/>
      <c r="O19" s="1558"/>
      <c r="P19" s="1558"/>
      <c r="Q19" s="1558"/>
      <c r="R19" s="1558"/>
      <c r="S19" s="672"/>
      <c r="T19" s="672"/>
      <c r="U19" s="672"/>
    </row>
    <row r="20" spans="2:21" x14ac:dyDescent="0.2">
      <c r="B20" s="498">
        <v>11</v>
      </c>
      <c r="C20" s="499" t="s">
        <v>1017</v>
      </c>
      <c r="D20" s="500"/>
      <c r="E20" s="500" t="s">
        <v>19</v>
      </c>
      <c r="F20" s="501">
        <v>2</v>
      </c>
      <c r="G20" s="672"/>
      <c r="H20" s="1555"/>
      <c r="I20" s="1556"/>
      <c r="J20" s="1556"/>
      <c r="K20" s="1556"/>
      <c r="L20" s="1557"/>
      <c r="M20" s="1558"/>
      <c r="N20" s="1555"/>
      <c r="O20" s="1556"/>
      <c r="P20" s="1556"/>
      <c r="Q20" s="1556"/>
      <c r="R20" s="1557"/>
      <c r="S20" s="672"/>
      <c r="T20" s="1101"/>
      <c r="U20" s="1106"/>
    </row>
    <row r="21" spans="2:21" x14ac:dyDescent="0.2">
      <c r="B21" s="498">
        <v>12</v>
      </c>
      <c r="C21" s="499" t="s">
        <v>1018</v>
      </c>
      <c r="D21" s="502"/>
      <c r="E21" s="502" t="s">
        <v>19</v>
      </c>
      <c r="F21" s="503">
        <v>2</v>
      </c>
      <c r="G21" s="672"/>
      <c r="H21" s="1559"/>
      <c r="I21" s="1560"/>
      <c r="J21" s="1560"/>
      <c r="K21" s="1560"/>
      <c r="L21" s="1561"/>
      <c r="M21" s="1558"/>
      <c r="N21" s="1559"/>
      <c r="O21" s="1560"/>
      <c r="P21" s="1560"/>
      <c r="Q21" s="1560"/>
      <c r="R21" s="1561"/>
      <c r="S21" s="672"/>
      <c r="T21" s="1098"/>
      <c r="U21" s="1103"/>
    </row>
    <row r="22" spans="2:21" x14ac:dyDescent="0.2">
      <c r="B22" s="498">
        <v>13</v>
      </c>
      <c r="C22" s="499" t="s">
        <v>1019</v>
      </c>
      <c r="D22" s="502"/>
      <c r="E22" s="502" t="s">
        <v>19</v>
      </c>
      <c r="F22" s="503">
        <v>2</v>
      </c>
      <c r="G22" s="672"/>
      <c r="H22" s="1559"/>
      <c r="I22" s="1560"/>
      <c r="J22" s="1560"/>
      <c r="K22" s="1560"/>
      <c r="L22" s="1561"/>
      <c r="M22" s="1558"/>
      <c r="N22" s="1559"/>
      <c r="O22" s="1560"/>
      <c r="P22" s="1560"/>
      <c r="Q22" s="1560"/>
      <c r="R22" s="1561"/>
      <c r="S22" s="672"/>
      <c r="T22" s="1098"/>
      <c r="U22" s="1103"/>
    </row>
    <row r="23" spans="2:21" ht="15" thickBot="1" x14ac:dyDescent="0.25">
      <c r="B23" s="509">
        <v>14</v>
      </c>
      <c r="C23" s="510" t="s">
        <v>1020</v>
      </c>
      <c r="D23" s="511"/>
      <c r="E23" s="511" t="s">
        <v>19</v>
      </c>
      <c r="F23" s="512">
        <v>2</v>
      </c>
      <c r="G23" s="672"/>
      <c r="H23" s="1562">
        <f>SUM(H20:H22)</f>
        <v>0</v>
      </c>
      <c r="I23" s="1563">
        <f>SUM(I20:I22)</f>
        <v>0</v>
      </c>
      <c r="J23" s="1563">
        <f>SUM(J20:J22)</f>
        <v>0</v>
      </c>
      <c r="K23" s="1563">
        <f>SUM(K20:K22)</f>
        <v>0</v>
      </c>
      <c r="L23" s="1564">
        <f>SUM(L20:L22)</f>
        <v>0</v>
      </c>
      <c r="M23" s="1558"/>
      <c r="N23" s="1562">
        <f>SUM(N20:N22)</f>
        <v>0</v>
      </c>
      <c r="O23" s="1563">
        <f>SUM(O20:O22)</f>
        <v>0</v>
      </c>
      <c r="P23" s="1563">
        <f>SUM(P20:P22)</f>
        <v>0</v>
      </c>
      <c r="Q23" s="1563">
        <f>SUM(Q20:Q22)</f>
        <v>0</v>
      </c>
      <c r="R23" s="1564">
        <f>SUM(R20:R22)</f>
        <v>0</v>
      </c>
      <c r="S23" s="672"/>
      <c r="T23" s="1102"/>
      <c r="U23" s="1107"/>
    </row>
    <row r="24" spans="2:21" x14ac:dyDescent="0.2">
      <c r="B24" s="673"/>
      <c r="C24" s="674"/>
      <c r="D24" s="675"/>
      <c r="E24" s="675"/>
      <c r="F24" s="675"/>
      <c r="G24" s="672"/>
      <c r="H24" s="672"/>
      <c r="I24" s="672"/>
      <c r="J24" s="672"/>
      <c r="K24" s="672"/>
      <c r="L24" s="672"/>
      <c r="M24" s="672"/>
      <c r="N24" s="672"/>
      <c r="O24" s="672"/>
      <c r="P24" s="672"/>
      <c r="Q24" s="672"/>
      <c r="R24" s="672"/>
      <c r="S24" s="672"/>
      <c r="T24" s="672"/>
    </row>
    <row r="25" spans="2:21" x14ac:dyDescent="0.2">
      <c r="B25" s="33" t="s">
        <v>23</v>
      </c>
      <c r="C25" s="34"/>
      <c r="D25" s="34"/>
      <c r="E25" s="34"/>
      <c r="F25" s="34"/>
      <c r="G25" s="34"/>
      <c r="H25" s="34"/>
      <c r="I25" s="34"/>
      <c r="J25" s="35"/>
      <c r="K25" s="35"/>
      <c r="L25" s="429"/>
      <c r="M25" s="624"/>
      <c r="N25" s="672"/>
      <c r="O25" s="672"/>
      <c r="P25" s="672"/>
      <c r="Q25" s="672"/>
      <c r="R25" s="672"/>
      <c r="S25" s="672"/>
      <c r="T25" s="672"/>
    </row>
    <row r="26" spans="2:21" x14ac:dyDescent="0.2">
      <c r="B26" s="36"/>
      <c r="C26" s="37" t="s">
        <v>24</v>
      </c>
      <c r="D26" s="37"/>
      <c r="E26" s="34"/>
      <c r="F26" s="34"/>
      <c r="G26" s="34"/>
      <c r="H26" s="34"/>
      <c r="I26" s="34"/>
      <c r="J26" s="34"/>
      <c r="K26" s="34"/>
      <c r="L26" s="429"/>
      <c r="M26" s="624"/>
      <c r="N26" s="672"/>
      <c r="O26" s="672"/>
      <c r="P26" s="672"/>
      <c r="Q26" s="672"/>
      <c r="R26" s="672"/>
      <c r="S26" s="672"/>
      <c r="T26" s="672"/>
    </row>
    <row r="27" spans="2:21" x14ac:dyDescent="0.2">
      <c r="B27" s="38"/>
      <c r="C27" s="37" t="s">
        <v>25</v>
      </c>
      <c r="D27" s="37"/>
      <c r="E27" s="34"/>
      <c r="F27" s="34"/>
      <c r="G27" s="34"/>
      <c r="H27" s="34"/>
      <c r="I27" s="34"/>
      <c r="J27" s="34"/>
      <c r="K27" s="34"/>
      <c r="L27" s="429"/>
      <c r="M27" s="624"/>
      <c r="N27" s="672"/>
      <c r="O27" s="672"/>
      <c r="P27" s="672"/>
      <c r="Q27" s="672"/>
      <c r="R27" s="672"/>
      <c r="S27" s="672"/>
      <c r="T27" s="672"/>
    </row>
    <row r="28" spans="2:21" x14ac:dyDescent="0.2">
      <c r="B28" s="39"/>
      <c r="C28" s="37" t="s">
        <v>26</v>
      </c>
      <c r="D28" s="37"/>
      <c r="E28" s="34"/>
      <c r="F28" s="34"/>
      <c r="G28" s="34"/>
      <c r="H28" s="34"/>
      <c r="I28" s="34"/>
      <c r="J28" s="34"/>
      <c r="K28" s="34"/>
      <c r="L28" s="429"/>
      <c r="M28" s="624"/>
      <c r="N28" s="672"/>
      <c r="O28" s="672"/>
      <c r="P28" s="672"/>
      <c r="Q28" s="672"/>
      <c r="R28" s="672"/>
      <c r="S28" s="672"/>
      <c r="T28" s="672"/>
    </row>
    <row r="29" spans="2:21" x14ac:dyDescent="0.2">
      <c r="B29" s="40"/>
      <c r="C29" s="37" t="s">
        <v>27</v>
      </c>
      <c r="D29" s="37"/>
      <c r="E29" s="34"/>
      <c r="F29" s="34"/>
      <c r="G29" s="34"/>
      <c r="H29" s="34"/>
      <c r="I29" s="34"/>
      <c r="J29" s="34"/>
      <c r="K29" s="34"/>
      <c r="L29" s="429"/>
      <c r="M29" s="624"/>
      <c r="N29" s="672"/>
      <c r="O29" s="672"/>
      <c r="P29" s="672"/>
      <c r="Q29" s="672"/>
      <c r="R29" s="672"/>
      <c r="S29" s="672"/>
      <c r="T29" s="672"/>
    </row>
    <row r="30" spans="2:21" ht="15" thickBot="1" x14ac:dyDescent="0.25">
      <c r="B30" s="41"/>
      <c r="C30" s="41"/>
      <c r="D30" s="41"/>
      <c r="E30" s="41"/>
      <c r="F30" s="41"/>
      <c r="G30" s="41"/>
      <c r="H30" s="41"/>
      <c r="I30" s="41"/>
      <c r="J30" s="41"/>
      <c r="K30" s="41"/>
      <c r="L30" s="429"/>
      <c r="M30" s="624"/>
      <c r="N30" s="672"/>
      <c r="O30" s="672"/>
      <c r="P30" s="672"/>
      <c r="Q30" s="672"/>
      <c r="R30" s="672"/>
      <c r="S30" s="672"/>
      <c r="T30" s="672"/>
    </row>
    <row r="31" spans="2:21" ht="16.5" thickBot="1" x14ac:dyDescent="0.25">
      <c r="B31" s="1815" t="s">
        <v>747</v>
      </c>
      <c r="C31" s="1816"/>
      <c r="D31" s="1816"/>
      <c r="E31" s="1816"/>
      <c r="F31" s="1816"/>
      <c r="G31" s="1816"/>
      <c r="H31" s="1816"/>
      <c r="I31" s="1816"/>
      <c r="J31" s="1816"/>
      <c r="K31" s="1816"/>
      <c r="L31" s="1816"/>
      <c r="M31" s="1816"/>
      <c r="N31" s="1816"/>
      <c r="O31" s="1816"/>
      <c r="P31" s="1816"/>
      <c r="Q31" s="1816"/>
      <c r="R31" s="1817"/>
      <c r="S31" s="672"/>
      <c r="T31" s="672"/>
    </row>
    <row r="32" spans="2:21" ht="16.5" thickBot="1" x14ac:dyDescent="0.25">
      <c r="B32" s="42"/>
      <c r="C32" s="43"/>
      <c r="D32" s="44"/>
      <c r="E32" s="44"/>
      <c r="F32" s="44"/>
      <c r="G32" s="44"/>
      <c r="H32" s="44"/>
      <c r="I32" s="44"/>
      <c r="J32" s="41"/>
      <c r="K32" s="41"/>
      <c r="L32" s="429"/>
      <c r="M32" s="624"/>
      <c r="N32" s="672"/>
      <c r="O32" s="672"/>
      <c r="P32" s="672"/>
      <c r="Q32" s="672"/>
      <c r="R32" s="672"/>
      <c r="S32" s="672"/>
      <c r="T32" s="672"/>
    </row>
    <row r="33" spans="2:20" ht="199.9" customHeight="1" thickBot="1" x14ac:dyDescent="0.25">
      <c r="B33" s="1971" t="s">
        <v>1699</v>
      </c>
      <c r="C33" s="1972"/>
      <c r="D33" s="1972"/>
      <c r="E33" s="1972"/>
      <c r="F33" s="1972"/>
      <c r="G33" s="1972"/>
      <c r="H33" s="1972"/>
      <c r="I33" s="1972"/>
      <c r="J33" s="1972"/>
      <c r="K33" s="1972"/>
      <c r="L33" s="1972"/>
      <c r="M33" s="1972"/>
      <c r="N33" s="1972"/>
      <c r="O33" s="1972"/>
      <c r="P33" s="1972"/>
      <c r="Q33" s="1972"/>
      <c r="R33" s="1973"/>
      <c r="S33" s="672"/>
      <c r="T33" s="672"/>
    </row>
    <row r="34" spans="2:20" ht="15" thickBot="1" x14ac:dyDescent="0.25">
      <c r="B34" s="45"/>
      <c r="C34" s="46"/>
      <c r="D34" s="45"/>
      <c r="E34" s="45"/>
      <c r="F34" s="45"/>
      <c r="G34" s="47"/>
      <c r="H34" s="47"/>
      <c r="I34" s="47"/>
      <c r="J34" s="41"/>
      <c r="K34" s="41"/>
      <c r="L34" s="429"/>
      <c r="M34" s="624"/>
      <c r="N34" s="672"/>
      <c r="O34" s="672"/>
      <c r="P34" s="672"/>
      <c r="Q34" s="672"/>
      <c r="R34" s="672"/>
      <c r="S34" s="672"/>
      <c r="T34" s="672"/>
    </row>
    <row r="35" spans="2:20" x14ac:dyDescent="0.2">
      <c r="B35" s="48" t="s">
        <v>28</v>
      </c>
      <c r="C35" s="1915" t="s">
        <v>29</v>
      </c>
      <c r="D35" s="1916"/>
      <c r="E35" s="1916"/>
      <c r="F35" s="1916"/>
      <c r="G35" s="1916"/>
      <c r="H35" s="1916"/>
      <c r="I35" s="1916"/>
      <c r="J35" s="1916"/>
      <c r="K35" s="1916"/>
      <c r="L35" s="1916"/>
      <c r="M35" s="1916"/>
      <c r="N35" s="1916"/>
      <c r="O35" s="1916"/>
      <c r="P35" s="1916"/>
      <c r="Q35" s="1916"/>
      <c r="R35" s="1917"/>
      <c r="S35" s="672"/>
      <c r="T35" s="672"/>
    </row>
    <row r="36" spans="2:20" x14ac:dyDescent="0.2">
      <c r="B36" s="49">
        <v>1</v>
      </c>
      <c r="C36" s="1982"/>
      <c r="D36" s="1983"/>
      <c r="E36" s="1983"/>
      <c r="F36" s="1983"/>
      <c r="G36" s="1983"/>
      <c r="H36" s="1983"/>
      <c r="I36" s="1983"/>
      <c r="J36" s="1983"/>
      <c r="K36" s="1983"/>
      <c r="L36" s="1983"/>
      <c r="M36" s="1983"/>
      <c r="N36" s="1983"/>
      <c r="O36" s="1983"/>
      <c r="P36" s="1983"/>
      <c r="Q36" s="1983"/>
      <c r="R36" s="1984"/>
      <c r="S36" s="672"/>
      <c r="T36" s="672"/>
    </row>
    <row r="37" spans="2:20" x14ac:dyDescent="0.2">
      <c r="B37" s="49">
        <v>2</v>
      </c>
      <c r="C37" s="1982"/>
      <c r="D37" s="1983"/>
      <c r="E37" s="1983"/>
      <c r="F37" s="1983"/>
      <c r="G37" s="1983"/>
      <c r="H37" s="1983"/>
      <c r="I37" s="1983"/>
      <c r="J37" s="1983"/>
      <c r="K37" s="1983"/>
      <c r="L37" s="1983"/>
      <c r="M37" s="1983"/>
      <c r="N37" s="1983"/>
      <c r="O37" s="1983"/>
      <c r="P37" s="1983"/>
      <c r="Q37" s="1983"/>
      <c r="R37" s="1984"/>
      <c r="S37" s="672"/>
      <c r="T37" s="672"/>
    </row>
    <row r="38" spans="2:20" x14ac:dyDescent="0.2">
      <c r="B38" s="49">
        <v>3</v>
      </c>
      <c r="C38" s="1982"/>
      <c r="D38" s="1983"/>
      <c r="E38" s="1983"/>
      <c r="F38" s="1983"/>
      <c r="G38" s="1983"/>
      <c r="H38" s="1983"/>
      <c r="I38" s="1983"/>
      <c r="J38" s="1983"/>
      <c r="K38" s="1983"/>
      <c r="L38" s="1983"/>
      <c r="M38" s="1983"/>
      <c r="N38" s="1983"/>
      <c r="O38" s="1983"/>
      <c r="P38" s="1983"/>
      <c r="Q38" s="1983"/>
      <c r="R38" s="1984"/>
      <c r="S38" s="672"/>
      <c r="T38" s="672"/>
    </row>
    <row r="39" spans="2:20" x14ac:dyDescent="0.2">
      <c r="B39" s="49">
        <v>4</v>
      </c>
      <c r="C39" s="1982" t="s">
        <v>803</v>
      </c>
      <c r="D39" s="1983"/>
      <c r="E39" s="1983"/>
      <c r="F39" s="1983"/>
      <c r="G39" s="1983"/>
      <c r="H39" s="1983"/>
      <c r="I39" s="1983"/>
      <c r="J39" s="1983"/>
      <c r="K39" s="1983"/>
      <c r="L39" s="1983"/>
      <c r="M39" s="1983"/>
      <c r="N39" s="1983"/>
      <c r="O39" s="1983"/>
      <c r="P39" s="1983"/>
      <c r="Q39" s="1983"/>
      <c r="R39" s="1984"/>
      <c r="S39" s="672"/>
      <c r="T39" s="672"/>
    </row>
    <row r="40" spans="2:20" x14ac:dyDescent="0.2">
      <c r="B40" s="49">
        <v>5</v>
      </c>
      <c r="C40" s="1982" t="s">
        <v>799</v>
      </c>
      <c r="D40" s="1983"/>
      <c r="E40" s="1983"/>
      <c r="F40" s="1983"/>
      <c r="G40" s="1983"/>
      <c r="H40" s="1983"/>
      <c r="I40" s="1983"/>
      <c r="J40" s="1983"/>
      <c r="K40" s="1983"/>
      <c r="L40" s="1983"/>
      <c r="M40" s="1983"/>
      <c r="N40" s="1983"/>
      <c r="O40" s="1983"/>
      <c r="P40" s="1983"/>
      <c r="Q40" s="1983"/>
      <c r="R40" s="1984"/>
      <c r="S40" s="672"/>
      <c r="T40" s="672"/>
    </row>
    <row r="41" spans="2:20" x14ac:dyDescent="0.2">
      <c r="B41" s="49">
        <v>6</v>
      </c>
      <c r="C41" s="1982"/>
      <c r="D41" s="1983"/>
      <c r="E41" s="1983"/>
      <c r="F41" s="1983"/>
      <c r="G41" s="1983"/>
      <c r="H41" s="1983"/>
      <c r="I41" s="1983"/>
      <c r="J41" s="1983"/>
      <c r="K41" s="1983"/>
      <c r="L41" s="1983"/>
      <c r="M41" s="1983"/>
      <c r="N41" s="1983"/>
      <c r="O41" s="1983"/>
      <c r="P41" s="1983"/>
      <c r="Q41" s="1983"/>
      <c r="R41" s="1984"/>
      <c r="S41" s="672"/>
      <c r="T41" s="672"/>
    </row>
    <row r="42" spans="2:20" x14ac:dyDescent="0.2">
      <c r="B42" s="49">
        <v>7</v>
      </c>
      <c r="C42" s="1982"/>
      <c r="D42" s="1983"/>
      <c r="E42" s="1983"/>
      <c r="F42" s="1983"/>
      <c r="G42" s="1983"/>
      <c r="H42" s="1983"/>
      <c r="I42" s="1983"/>
      <c r="J42" s="1983"/>
      <c r="K42" s="1983"/>
      <c r="L42" s="1983"/>
      <c r="M42" s="1983"/>
      <c r="N42" s="1983"/>
      <c r="O42" s="1983"/>
      <c r="P42" s="1983"/>
      <c r="Q42" s="1983"/>
      <c r="R42" s="1984"/>
      <c r="S42" s="672"/>
      <c r="T42" s="672"/>
    </row>
    <row r="43" spans="2:20" x14ac:dyDescent="0.2">
      <c r="B43" s="49">
        <v>8</v>
      </c>
      <c r="C43" s="1982"/>
      <c r="D43" s="1983"/>
      <c r="E43" s="1983"/>
      <c r="F43" s="1983"/>
      <c r="G43" s="1983"/>
      <c r="H43" s="1983"/>
      <c r="I43" s="1983"/>
      <c r="J43" s="1983"/>
      <c r="K43" s="1983"/>
      <c r="L43" s="1983"/>
      <c r="M43" s="1983"/>
      <c r="N43" s="1983"/>
      <c r="O43" s="1983"/>
      <c r="P43" s="1983"/>
      <c r="Q43" s="1983"/>
      <c r="R43" s="1984"/>
      <c r="S43" s="672"/>
      <c r="T43" s="672"/>
    </row>
    <row r="44" spans="2:20" x14ac:dyDescent="0.2">
      <c r="B44" s="49">
        <v>9</v>
      </c>
      <c r="C44" s="1982" t="s">
        <v>804</v>
      </c>
      <c r="D44" s="1983"/>
      <c r="E44" s="1983"/>
      <c r="F44" s="1983"/>
      <c r="G44" s="1983"/>
      <c r="H44" s="1983"/>
      <c r="I44" s="1983"/>
      <c r="J44" s="1983"/>
      <c r="K44" s="1983"/>
      <c r="L44" s="1983"/>
      <c r="M44" s="1983"/>
      <c r="N44" s="1983"/>
      <c r="O44" s="1983"/>
      <c r="P44" s="1983"/>
      <c r="Q44" s="1983"/>
      <c r="R44" s="1984"/>
      <c r="S44" s="672"/>
      <c r="T44" s="672"/>
    </row>
    <row r="45" spans="2:20" x14ac:dyDescent="0.2">
      <c r="B45" s="49">
        <v>10</v>
      </c>
      <c r="C45" s="1982" t="s">
        <v>799</v>
      </c>
      <c r="D45" s="1983"/>
      <c r="E45" s="1983"/>
      <c r="F45" s="1983"/>
      <c r="G45" s="1983"/>
      <c r="H45" s="1983"/>
      <c r="I45" s="1983"/>
      <c r="J45" s="1983"/>
      <c r="K45" s="1983"/>
      <c r="L45" s="1983"/>
      <c r="M45" s="1983"/>
      <c r="N45" s="1983"/>
      <c r="O45" s="1983"/>
      <c r="P45" s="1983"/>
      <c r="Q45" s="1983"/>
      <c r="R45" s="1984"/>
      <c r="S45" s="672"/>
      <c r="T45" s="672"/>
    </row>
    <row r="46" spans="2:20" ht="15" customHeight="1" x14ac:dyDescent="0.2">
      <c r="B46" s="49">
        <v>11</v>
      </c>
      <c r="C46" s="1982"/>
      <c r="D46" s="1983"/>
      <c r="E46" s="1983"/>
      <c r="F46" s="1983"/>
      <c r="G46" s="1983"/>
      <c r="H46" s="1983"/>
      <c r="I46" s="1983"/>
      <c r="J46" s="1983"/>
      <c r="K46" s="1983"/>
      <c r="L46" s="1983"/>
      <c r="M46" s="1983"/>
      <c r="N46" s="1983"/>
      <c r="O46" s="1983"/>
      <c r="P46" s="1983"/>
      <c r="Q46" s="1983"/>
      <c r="R46" s="1984"/>
      <c r="S46" s="672"/>
      <c r="T46" s="672"/>
    </row>
    <row r="47" spans="2:20" ht="15" customHeight="1" x14ac:dyDescent="0.2">
      <c r="B47" s="49">
        <v>12</v>
      </c>
      <c r="C47" s="1982"/>
      <c r="D47" s="1983"/>
      <c r="E47" s="1983"/>
      <c r="F47" s="1983"/>
      <c r="G47" s="1983"/>
      <c r="H47" s="1983"/>
      <c r="I47" s="1983"/>
      <c r="J47" s="1983"/>
      <c r="K47" s="1983"/>
      <c r="L47" s="1983"/>
      <c r="M47" s="1983"/>
      <c r="N47" s="1983"/>
      <c r="O47" s="1983"/>
      <c r="P47" s="1983"/>
      <c r="Q47" s="1983"/>
      <c r="R47" s="1984"/>
      <c r="S47" s="672"/>
      <c r="T47" s="672"/>
    </row>
    <row r="48" spans="2:20" ht="15" customHeight="1" x14ac:dyDescent="0.2">
      <c r="B48" s="49">
        <v>13</v>
      </c>
      <c r="C48" s="1982"/>
      <c r="D48" s="1983"/>
      <c r="E48" s="1983"/>
      <c r="F48" s="1983"/>
      <c r="G48" s="1983"/>
      <c r="H48" s="1983"/>
      <c r="I48" s="1983"/>
      <c r="J48" s="1983"/>
      <c r="K48" s="1983"/>
      <c r="L48" s="1983"/>
      <c r="M48" s="1983"/>
      <c r="N48" s="1983"/>
      <c r="O48" s="1983"/>
      <c r="P48" s="1983"/>
      <c r="Q48" s="1983"/>
      <c r="R48" s="1984"/>
      <c r="S48" s="672"/>
      <c r="T48" s="672"/>
    </row>
    <row r="49" spans="2:20" ht="15" customHeight="1" thickBot="1" x14ac:dyDescent="0.25">
      <c r="B49" s="50">
        <v>14</v>
      </c>
      <c r="C49" s="1979" t="s">
        <v>805</v>
      </c>
      <c r="D49" s="1980"/>
      <c r="E49" s="1980"/>
      <c r="F49" s="1980"/>
      <c r="G49" s="1980"/>
      <c r="H49" s="1980"/>
      <c r="I49" s="1980"/>
      <c r="J49" s="1980"/>
      <c r="K49" s="1980"/>
      <c r="L49" s="1980"/>
      <c r="M49" s="1980"/>
      <c r="N49" s="1980"/>
      <c r="O49" s="1980"/>
      <c r="P49" s="1980"/>
      <c r="Q49" s="1980"/>
      <c r="R49" s="1981"/>
      <c r="S49" s="672"/>
      <c r="T49" s="672"/>
    </row>
    <row r="50" spans="2:20" ht="15" customHeight="1" x14ac:dyDescent="0.2">
      <c r="B50" s="70"/>
      <c r="C50" s="73"/>
      <c r="D50" s="73"/>
      <c r="E50" s="73"/>
      <c r="F50" s="73"/>
      <c r="G50" s="73"/>
      <c r="H50" s="73"/>
      <c r="I50" s="73"/>
      <c r="J50" s="73"/>
      <c r="K50" s="73"/>
      <c r="L50" s="73"/>
      <c r="M50" s="73"/>
      <c r="N50" s="73"/>
      <c r="O50" s="51"/>
      <c r="P50" s="51"/>
    </row>
    <row r="51" spans="2:20" ht="15" customHeight="1" x14ac:dyDescent="0.2">
      <c r="B51" s="70"/>
      <c r="C51" s="73"/>
      <c r="D51" s="73"/>
      <c r="E51" s="73"/>
      <c r="F51" s="73"/>
      <c r="G51" s="73"/>
      <c r="H51" s="73"/>
      <c r="I51" s="73"/>
      <c r="J51" s="73"/>
      <c r="K51" s="73"/>
      <c r="L51" s="73"/>
      <c r="M51" s="73"/>
      <c r="N51" s="73"/>
      <c r="O51" s="51"/>
      <c r="P51" s="51"/>
    </row>
    <row r="52" spans="2:20" ht="15" customHeight="1" x14ac:dyDescent="0.2">
      <c r="B52" s="70"/>
      <c r="C52" s="73"/>
      <c r="D52" s="73"/>
      <c r="E52" s="73"/>
      <c r="F52" s="73"/>
      <c r="G52" s="73"/>
      <c r="H52" s="73"/>
      <c r="I52" s="73"/>
      <c r="J52" s="73"/>
      <c r="K52" s="73"/>
      <c r="L52" s="73"/>
      <c r="M52" s="73"/>
      <c r="N52" s="73"/>
      <c r="O52" s="51"/>
      <c r="P52" s="51"/>
    </row>
    <row r="53" spans="2:20" ht="15" customHeight="1" x14ac:dyDescent="0.2">
      <c r="B53" s="70"/>
      <c r="C53" s="73"/>
      <c r="D53" s="73"/>
      <c r="E53" s="73"/>
      <c r="F53" s="73"/>
      <c r="G53" s="73"/>
      <c r="H53" s="73"/>
      <c r="I53" s="73"/>
      <c r="J53" s="73"/>
      <c r="K53" s="73"/>
      <c r="L53" s="73"/>
      <c r="M53" s="73"/>
      <c r="N53" s="73"/>
      <c r="O53" s="51"/>
      <c r="P53" s="51"/>
    </row>
    <row r="54" spans="2:20" ht="15" customHeight="1" x14ac:dyDescent="0.2">
      <c r="B54" s="70"/>
      <c r="C54" s="73"/>
      <c r="D54" s="73"/>
      <c r="E54" s="73"/>
      <c r="F54" s="73"/>
      <c r="G54" s="73"/>
      <c r="H54" s="73"/>
      <c r="I54" s="73"/>
      <c r="J54" s="73"/>
      <c r="K54" s="73"/>
      <c r="L54" s="73"/>
      <c r="M54" s="73"/>
      <c r="N54" s="73"/>
      <c r="O54" s="51"/>
      <c r="P54" s="51"/>
    </row>
    <row r="55" spans="2:20" ht="15" customHeight="1" x14ac:dyDescent="0.2">
      <c r="B55" s="70"/>
      <c r="C55" s="73"/>
      <c r="D55" s="73"/>
      <c r="E55" s="73"/>
      <c r="F55" s="73"/>
      <c r="G55" s="73"/>
      <c r="H55" s="73"/>
      <c r="I55" s="73"/>
      <c r="J55" s="73"/>
      <c r="K55" s="73"/>
      <c r="L55" s="73"/>
      <c r="M55" s="73"/>
      <c r="N55" s="73"/>
      <c r="O55" s="51"/>
      <c r="P55" s="51"/>
    </row>
    <row r="56" spans="2:20" ht="15" customHeight="1" x14ac:dyDescent="0.2">
      <c r="B56" s="70"/>
      <c r="C56" s="73"/>
      <c r="D56" s="73"/>
      <c r="E56" s="73"/>
      <c r="F56" s="73"/>
      <c r="G56" s="73"/>
      <c r="H56" s="73"/>
      <c r="I56" s="73"/>
      <c r="J56" s="73"/>
      <c r="K56" s="73"/>
      <c r="L56" s="73"/>
      <c r="M56" s="73"/>
      <c r="N56" s="73"/>
      <c r="O56" s="51"/>
      <c r="P56" s="51"/>
    </row>
    <row r="57" spans="2:20" ht="15" customHeight="1" x14ac:dyDescent="0.2">
      <c r="B57" s="70"/>
      <c r="C57" s="73"/>
      <c r="D57" s="73"/>
      <c r="E57" s="73"/>
      <c r="F57" s="73"/>
      <c r="G57" s="73"/>
      <c r="H57" s="73"/>
      <c r="I57" s="73"/>
      <c r="J57" s="73"/>
      <c r="K57" s="73"/>
      <c r="L57" s="73"/>
      <c r="M57" s="73"/>
      <c r="N57" s="73"/>
      <c r="O57" s="51"/>
      <c r="P57" s="51"/>
    </row>
    <row r="58" spans="2:20" ht="15" customHeight="1" x14ac:dyDescent="0.2">
      <c r="B58" s="70"/>
      <c r="C58" s="73"/>
      <c r="D58" s="73"/>
      <c r="E58" s="73"/>
      <c r="F58" s="73"/>
      <c r="G58" s="73"/>
      <c r="H58" s="73"/>
      <c r="I58" s="73"/>
      <c r="J58" s="73"/>
      <c r="K58" s="73"/>
      <c r="L58" s="73"/>
      <c r="M58" s="73"/>
      <c r="N58" s="73"/>
      <c r="O58" s="51"/>
      <c r="P58" s="51"/>
    </row>
    <row r="59" spans="2:20" ht="15" customHeight="1" x14ac:dyDescent="0.2">
      <c r="B59" s="70"/>
      <c r="C59" s="73"/>
      <c r="D59" s="73"/>
      <c r="E59" s="73"/>
      <c r="F59" s="73"/>
      <c r="G59" s="73"/>
      <c r="H59" s="73"/>
      <c r="I59" s="73"/>
      <c r="J59" s="73"/>
      <c r="K59" s="73"/>
      <c r="L59" s="73"/>
      <c r="M59" s="73"/>
      <c r="N59" s="73"/>
      <c r="O59" s="51"/>
      <c r="P59" s="51"/>
    </row>
    <row r="60" spans="2:20" ht="15" customHeight="1" x14ac:dyDescent="0.2">
      <c r="B60" s="70"/>
      <c r="C60" s="73"/>
      <c r="D60" s="73"/>
      <c r="E60" s="73"/>
      <c r="F60" s="73"/>
      <c r="G60" s="73"/>
      <c r="H60" s="73"/>
      <c r="I60" s="73"/>
      <c r="J60" s="73"/>
      <c r="K60" s="73"/>
      <c r="L60" s="73"/>
      <c r="M60" s="73"/>
      <c r="N60" s="73"/>
      <c r="O60" s="51"/>
      <c r="P60" s="51"/>
    </row>
    <row r="61" spans="2:20" ht="15" customHeight="1" x14ac:dyDescent="0.2">
      <c r="B61" s="70"/>
      <c r="C61" s="73"/>
      <c r="D61" s="73"/>
      <c r="E61" s="73"/>
      <c r="F61" s="73"/>
      <c r="G61" s="73"/>
      <c r="H61" s="73"/>
      <c r="I61" s="73"/>
      <c r="J61" s="73"/>
      <c r="K61" s="73"/>
      <c r="L61" s="73"/>
      <c r="M61" s="73"/>
      <c r="N61" s="73"/>
      <c r="O61" s="51"/>
      <c r="P61" s="51"/>
    </row>
    <row r="62" spans="2:20" ht="15" customHeight="1" x14ac:dyDescent="0.2">
      <c r="B62" s="70"/>
      <c r="C62" s="73"/>
      <c r="D62" s="73"/>
      <c r="E62" s="73"/>
      <c r="F62" s="73"/>
      <c r="G62" s="73"/>
      <c r="H62" s="73"/>
      <c r="I62" s="73"/>
      <c r="J62" s="73"/>
      <c r="K62" s="73"/>
      <c r="L62" s="73"/>
      <c r="M62" s="73"/>
      <c r="N62" s="73"/>
      <c r="O62" s="51"/>
      <c r="P62" s="51"/>
    </row>
    <row r="63" spans="2:20" ht="15" customHeight="1" x14ac:dyDescent="0.2">
      <c r="B63" s="70"/>
      <c r="C63" s="73"/>
      <c r="D63" s="73"/>
      <c r="E63" s="73"/>
      <c r="F63" s="73"/>
      <c r="G63" s="73"/>
      <c r="H63" s="73"/>
      <c r="I63" s="73"/>
      <c r="J63" s="73"/>
      <c r="K63" s="73"/>
      <c r="L63" s="73"/>
      <c r="M63" s="73"/>
      <c r="N63" s="73"/>
      <c r="O63" s="51"/>
      <c r="P63" s="51"/>
    </row>
  </sheetData>
  <mergeCells count="18">
    <mergeCell ref="C37:R37"/>
    <mergeCell ref="B3:C3"/>
    <mergeCell ref="B31:R31"/>
    <mergeCell ref="B33:R33"/>
    <mergeCell ref="C35:R35"/>
    <mergeCell ref="C36:R36"/>
    <mergeCell ref="C49:R49"/>
    <mergeCell ref="C38:R38"/>
    <mergeCell ref="C39:R39"/>
    <mergeCell ref="C40:R40"/>
    <mergeCell ref="C41:R41"/>
    <mergeCell ref="C42:R42"/>
    <mergeCell ref="C43:R43"/>
    <mergeCell ref="C44:R44"/>
    <mergeCell ref="C45:R45"/>
    <mergeCell ref="C46:R46"/>
    <mergeCell ref="C47:R47"/>
    <mergeCell ref="C48:R48"/>
  </mergeCells>
  <pageMargins left="0.70866141732283472" right="0.70866141732283472" top="0.74803149606299213" bottom="0.74803149606299213" header="0.31496062992125984" footer="0.31496062992125984"/>
  <pageSetup paperSize="9" scale="44"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Q63"/>
  <sheetViews>
    <sheetView zoomScale="80" zoomScaleNormal="80" workbookViewId="0"/>
  </sheetViews>
  <sheetFormatPr defaultColWidth="9.75" defaultRowHeight="14.25" x14ac:dyDescent="0.2"/>
  <cols>
    <col min="1" max="1" width="1.75" style="2" customWidth="1"/>
    <col min="2" max="2" width="4.75" style="2" customWidth="1"/>
    <col min="3" max="3" width="70.75" style="2" customWidth="1"/>
    <col min="4" max="4" width="11.75" style="2" customWidth="1"/>
    <col min="5" max="6" width="5.75" style="2" customWidth="1"/>
    <col min="7" max="7" width="9.75" style="2"/>
    <col min="8" max="8" width="9.75" style="914"/>
    <col min="9" max="9" width="2.75" style="2" customWidth="1"/>
    <col min="10" max="10" width="26.875" style="2" bestFit="1" customWidth="1"/>
    <col min="11" max="11" width="17.375" style="2" customWidth="1"/>
    <col min="12" max="15" width="9.75" style="2"/>
    <col min="16" max="16" width="2.75" style="2" customWidth="1"/>
    <col min="17" max="17" width="13.625" style="2" bestFit="1" customWidth="1"/>
    <col min="18" max="16384" width="9.75" style="2"/>
  </cols>
  <sheetData>
    <row r="1" spans="2:17" ht="20.25" x14ac:dyDescent="0.2">
      <c r="B1" s="423" t="s">
        <v>1342</v>
      </c>
      <c r="C1" s="423"/>
      <c r="D1" s="423"/>
      <c r="E1" s="424"/>
      <c r="F1" s="424"/>
      <c r="G1" s="424"/>
      <c r="H1" s="424" t="s">
        <v>0</v>
      </c>
      <c r="I1" s="391"/>
      <c r="J1" s="78" t="s">
        <v>1</v>
      </c>
      <c r="K1" s="78"/>
      <c r="L1" s="58"/>
      <c r="M1" s="58"/>
      <c r="N1" s="58"/>
      <c r="O1" s="59"/>
      <c r="P1" s="60"/>
      <c r="Q1" s="61"/>
    </row>
    <row r="2" spans="2:17" ht="15" thickBot="1" x14ac:dyDescent="0.25">
      <c r="B2" s="513"/>
      <c r="C2" s="513"/>
      <c r="D2" s="513"/>
      <c r="E2" s="513"/>
      <c r="F2" s="513"/>
      <c r="G2" s="513"/>
      <c r="H2" s="513"/>
      <c r="I2" s="514"/>
      <c r="J2" s="513"/>
      <c r="K2" s="513"/>
      <c r="L2" s="51"/>
      <c r="M2" s="51"/>
      <c r="N2" s="51"/>
      <c r="O2" s="51"/>
      <c r="P2" s="51"/>
      <c r="Q2" s="51"/>
    </row>
    <row r="3" spans="2:17" ht="15" thickBot="1" x14ac:dyDescent="0.25">
      <c r="B3" s="1937" t="s">
        <v>2</v>
      </c>
      <c r="C3" s="1938"/>
      <c r="D3" s="392" t="s">
        <v>3</v>
      </c>
      <c r="E3" s="392" t="s">
        <v>4</v>
      </c>
      <c r="F3" s="1340" t="s">
        <v>5</v>
      </c>
      <c r="G3" s="1347" t="s">
        <v>13</v>
      </c>
      <c r="H3" s="427" t="s">
        <v>494</v>
      </c>
      <c r="I3" s="515"/>
      <c r="J3" s="833" t="s">
        <v>839</v>
      </c>
      <c r="K3" s="866" t="s">
        <v>14</v>
      </c>
      <c r="L3" s="63"/>
      <c r="M3" s="63"/>
      <c r="N3" s="63"/>
      <c r="O3" s="63"/>
      <c r="P3" s="51"/>
      <c r="Q3" s="62"/>
    </row>
    <row r="4" spans="2:17" ht="15" thickBot="1" x14ac:dyDescent="0.25">
      <c r="B4" s="516"/>
      <c r="C4" s="516"/>
      <c r="D4" s="516"/>
      <c r="E4" s="516"/>
      <c r="F4" s="516"/>
      <c r="G4" s="516"/>
      <c r="H4" s="516"/>
      <c r="I4" s="35"/>
      <c r="J4" s="34"/>
      <c r="K4" s="902"/>
      <c r="L4" s="51"/>
      <c r="M4" s="51"/>
      <c r="N4" s="51"/>
      <c r="O4" s="51"/>
      <c r="P4" s="51"/>
      <c r="Q4" s="51"/>
    </row>
    <row r="5" spans="2:17" ht="15" thickBot="1" x14ac:dyDescent="0.25">
      <c r="B5" s="396" t="s">
        <v>15</v>
      </c>
      <c r="C5" s="397" t="s">
        <v>508</v>
      </c>
      <c r="D5" s="429"/>
      <c r="E5" s="429"/>
      <c r="F5" s="429"/>
      <c r="G5" s="517"/>
      <c r="H5" s="517"/>
      <c r="I5" s="35"/>
      <c r="J5" s="34"/>
      <c r="K5" s="902"/>
      <c r="L5" s="51"/>
      <c r="M5" s="51"/>
      <c r="N5" s="51"/>
      <c r="O5" s="51"/>
      <c r="P5" s="51"/>
      <c r="Q5" s="51"/>
    </row>
    <row r="6" spans="2:17" x14ac:dyDescent="0.2">
      <c r="B6" s="430">
        <v>1</v>
      </c>
      <c r="C6" s="431" t="s">
        <v>509</v>
      </c>
      <c r="D6" s="400"/>
      <c r="E6" s="400" t="s">
        <v>19</v>
      </c>
      <c r="F6" s="401">
        <v>2</v>
      </c>
      <c r="G6" s="1341"/>
      <c r="H6" s="1344"/>
      <c r="I6" s="434"/>
      <c r="J6" s="1064"/>
      <c r="K6" s="1067"/>
      <c r="L6" s="52"/>
      <c r="M6" s="52"/>
      <c r="N6" s="52"/>
      <c r="O6" s="52"/>
      <c r="P6" s="51"/>
      <c r="Q6" s="66"/>
    </row>
    <row r="7" spans="2:17" x14ac:dyDescent="0.2">
      <c r="B7" s="398">
        <v>2</v>
      </c>
      <c r="C7" s="399" t="s">
        <v>1428</v>
      </c>
      <c r="D7" s="406"/>
      <c r="E7" s="406" t="s">
        <v>19</v>
      </c>
      <c r="F7" s="407">
        <v>2</v>
      </c>
      <c r="G7" s="1342"/>
      <c r="H7" s="1345"/>
      <c r="I7" s="434"/>
      <c r="J7" s="1065"/>
      <c r="K7" s="1068"/>
      <c r="L7" s="52"/>
      <c r="M7" s="52"/>
      <c r="N7" s="52"/>
      <c r="O7" s="52"/>
      <c r="P7" s="51"/>
      <c r="Q7" s="67"/>
    </row>
    <row r="8" spans="2:17" x14ac:dyDescent="0.2">
      <c r="B8" s="398">
        <v>3</v>
      </c>
      <c r="C8" s="399" t="s">
        <v>510</v>
      </c>
      <c r="D8" s="406"/>
      <c r="E8" s="406" t="s">
        <v>511</v>
      </c>
      <c r="F8" s="407">
        <v>2</v>
      </c>
      <c r="G8" s="1342"/>
      <c r="H8" s="1345"/>
      <c r="I8" s="434"/>
      <c r="J8" s="1086"/>
      <c r="K8" s="1087"/>
      <c r="L8" s="52"/>
      <c r="M8" s="52"/>
      <c r="N8" s="52"/>
      <c r="O8" s="52"/>
      <c r="P8" s="51"/>
      <c r="Q8" s="67"/>
    </row>
    <row r="9" spans="2:17" x14ac:dyDescent="0.2">
      <c r="B9" s="398">
        <v>4</v>
      </c>
      <c r="C9" s="399" t="s">
        <v>512</v>
      </c>
      <c r="D9" s="406"/>
      <c r="E9" s="406" t="s">
        <v>19</v>
      </c>
      <c r="F9" s="407">
        <v>2</v>
      </c>
      <c r="G9" s="1342"/>
      <c r="H9" s="1345"/>
      <c r="I9" s="434"/>
      <c r="J9" s="1086"/>
      <c r="K9" s="1087"/>
      <c r="L9" s="52"/>
      <c r="M9" s="52"/>
      <c r="N9" s="52"/>
      <c r="O9" s="52"/>
      <c r="P9" s="51"/>
      <c r="Q9" s="67"/>
    </row>
    <row r="10" spans="2:17" x14ac:dyDescent="0.2">
      <c r="B10" s="398">
        <v>5</v>
      </c>
      <c r="C10" s="399" t="s">
        <v>513</v>
      </c>
      <c r="D10" s="406"/>
      <c r="E10" s="406" t="s">
        <v>19</v>
      </c>
      <c r="F10" s="407">
        <v>2</v>
      </c>
      <c r="G10" s="1342"/>
      <c r="H10" s="1345"/>
      <c r="I10" s="434"/>
      <c r="J10" s="1086"/>
      <c r="K10" s="1087"/>
      <c r="L10" s="51"/>
      <c r="M10" s="51"/>
      <c r="N10" s="51"/>
      <c r="O10" s="51"/>
      <c r="P10" s="51"/>
      <c r="Q10" s="51"/>
    </row>
    <row r="11" spans="2:17" x14ac:dyDescent="0.2">
      <c r="B11" s="398">
        <v>6</v>
      </c>
      <c r="C11" s="399" t="s">
        <v>514</v>
      </c>
      <c r="D11" s="406"/>
      <c r="E11" s="406" t="s">
        <v>19</v>
      </c>
      <c r="F11" s="407">
        <v>2</v>
      </c>
      <c r="G11" s="1342"/>
      <c r="H11" s="1345"/>
      <c r="I11" s="434"/>
      <c r="J11" s="1086"/>
      <c r="K11" s="1087"/>
      <c r="L11" s="51"/>
      <c r="M11" s="51"/>
      <c r="N11" s="51"/>
      <c r="O11" s="51"/>
      <c r="P11" s="51"/>
      <c r="Q11" s="51"/>
    </row>
    <row r="12" spans="2:17" x14ac:dyDescent="0.2">
      <c r="B12" s="398">
        <v>7</v>
      </c>
      <c r="C12" s="399" t="s">
        <v>515</v>
      </c>
      <c r="D12" s="406"/>
      <c r="E12" s="406" t="s">
        <v>516</v>
      </c>
      <c r="F12" s="407">
        <v>2</v>
      </c>
      <c r="G12" s="1342"/>
      <c r="H12" s="1345"/>
      <c r="I12" s="434"/>
      <c r="J12" s="1086"/>
      <c r="K12" s="1087"/>
      <c r="L12" s="52"/>
      <c r="M12" s="52"/>
      <c r="N12" s="52"/>
      <c r="O12" s="52"/>
      <c r="P12" s="51"/>
      <c r="Q12" s="67"/>
    </row>
    <row r="13" spans="2:17" x14ac:dyDescent="0.2">
      <c r="B13" s="398">
        <v>8</v>
      </c>
      <c r="C13" s="399" t="s">
        <v>517</v>
      </c>
      <c r="D13" s="406"/>
      <c r="E13" s="406" t="s">
        <v>19</v>
      </c>
      <c r="F13" s="407">
        <v>2</v>
      </c>
      <c r="G13" s="1342"/>
      <c r="H13" s="1345"/>
      <c r="I13" s="434"/>
      <c r="J13" s="1086"/>
      <c r="K13" s="1087"/>
      <c r="L13" s="52"/>
      <c r="M13" s="52"/>
      <c r="N13" s="52"/>
      <c r="O13" s="52"/>
      <c r="P13" s="51"/>
      <c r="Q13" s="67"/>
    </row>
    <row r="14" spans="2:17" x14ac:dyDescent="0.2">
      <c r="B14" s="398">
        <v>9</v>
      </c>
      <c r="C14" s="399" t="s">
        <v>518</v>
      </c>
      <c r="D14" s="406"/>
      <c r="E14" s="406" t="s">
        <v>19</v>
      </c>
      <c r="F14" s="407">
        <v>2</v>
      </c>
      <c r="G14" s="1342"/>
      <c r="H14" s="1345"/>
      <c r="I14" s="434"/>
      <c r="J14" s="1086"/>
      <c r="K14" s="1087"/>
      <c r="L14" s="52"/>
      <c r="M14" s="52"/>
      <c r="N14" s="52"/>
      <c r="O14" s="52"/>
      <c r="P14" s="51"/>
      <c r="Q14" s="67"/>
    </row>
    <row r="15" spans="2:17" x14ac:dyDescent="0.2">
      <c r="B15" s="398">
        <v>10</v>
      </c>
      <c r="C15" s="399" t="s">
        <v>1009</v>
      </c>
      <c r="D15" s="406"/>
      <c r="E15" s="406" t="s">
        <v>19</v>
      </c>
      <c r="F15" s="407">
        <v>2</v>
      </c>
      <c r="G15" s="1342"/>
      <c r="H15" s="1345"/>
      <c r="I15" s="434"/>
      <c r="J15" s="1086"/>
      <c r="K15" s="1087"/>
      <c r="L15" s="52"/>
      <c r="M15" s="52"/>
      <c r="N15" s="52"/>
      <c r="O15" s="52"/>
      <c r="P15" s="51"/>
      <c r="Q15" s="67"/>
    </row>
    <row r="16" spans="2:17" x14ac:dyDescent="0.2">
      <c r="B16" s="398">
        <v>11</v>
      </c>
      <c r="C16" s="399" t="s">
        <v>519</v>
      </c>
      <c r="D16" s="406"/>
      <c r="E16" s="406" t="s">
        <v>19</v>
      </c>
      <c r="F16" s="407">
        <v>0</v>
      </c>
      <c r="G16" s="1342"/>
      <c r="H16" s="1345"/>
      <c r="I16" s="434"/>
      <c r="J16" s="1086"/>
      <c r="K16" s="1087"/>
      <c r="L16" s="51"/>
      <c r="M16" s="51"/>
      <c r="N16" s="51"/>
      <c r="O16" s="51"/>
      <c r="P16" s="51"/>
      <c r="Q16" s="51"/>
    </row>
    <row r="17" spans="2:17" ht="15" thickBot="1" x14ac:dyDescent="0.25">
      <c r="B17" s="402">
        <v>12</v>
      </c>
      <c r="C17" s="403" t="s">
        <v>1010</v>
      </c>
      <c r="D17" s="404"/>
      <c r="E17" s="404" t="s">
        <v>19</v>
      </c>
      <c r="F17" s="405">
        <v>2</v>
      </c>
      <c r="G17" s="1343"/>
      <c r="H17" s="1346"/>
      <c r="I17" s="434"/>
      <c r="J17" s="1066"/>
      <c r="K17" s="1069"/>
      <c r="L17" s="51"/>
      <c r="M17" s="51"/>
      <c r="N17" s="51"/>
      <c r="O17" s="51"/>
      <c r="P17" s="51"/>
      <c r="Q17" s="51"/>
    </row>
    <row r="18" spans="2:17" ht="15" thickBot="1" x14ac:dyDescent="0.25">
      <c r="B18" s="520"/>
      <c r="C18" s="521"/>
      <c r="D18" s="35"/>
      <c r="E18" s="35"/>
      <c r="F18" s="35"/>
      <c r="G18" s="441"/>
      <c r="H18" s="911"/>
      <c r="I18" s="35"/>
      <c r="J18" s="1088"/>
      <c r="K18" s="1088"/>
      <c r="L18" s="52"/>
      <c r="M18" s="52"/>
      <c r="N18" s="52"/>
      <c r="O18" s="52"/>
      <c r="P18" s="51"/>
      <c r="Q18" s="67"/>
    </row>
    <row r="19" spans="2:17" ht="15" thickBot="1" x14ac:dyDescent="0.25">
      <c r="B19" s="396" t="s">
        <v>17</v>
      </c>
      <c r="C19" s="397" t="s">
        <v>520</v>
      </c>
      <c r="D19" s="429"/>
      <c r="E19" s="429"/>
      <c r="F19" s="429"/>
      <c r="G19" s="522"/>
      <c r="H19" s="522"/>
      <c r="I19" s="35"/>
      <c r="J19" s="1088"/>
      <c r="K19" s="1088"/>
      <c r="L19" s="52"/>
      <c r="M19" s="52"/>
      <c r="N19" s="52"/>
      <c r="O19" s="52"/>
      <c r="P19" s="51"/>
      <c r="Q19" s="67"/>
    </row>
    <row r="20" spans="2:17" x14ac:dyDescent="0.2">
      <c r="B20" s="430">
        <v>13</v>
      </c>
      <c r="C20" s="431" t="s">
        <v>509</v>
      </c>
      <c r="D20" s="400"/>
      <c r="E20" s="400" t="s">
        <v>19</v>
      </c>
      <c r="F20" s="401">
        <v>2</v>
      </c>
      <c r="G20" s="1341"/>
      <c r="H20" s="1344"/>
      <c r="I20" s="434"/>
      <c r="J20" s="1089"/>
      <c r="K20" s="1090"/>
      <c r="L20" s="51"/>
      <c r="M20" s="51"/>
      <c r="N20" s="51"/>
      <c r="O20" s="51"/>
      <c r="P20" s="51"/>
      <c r="Q20" s="51"/>
    </row>
    <row r="21" spans="2:17" x14ac:dyDescent="0.2">
      <c r="B21" s="398">
        <v>14</v>
      </c>
      <c r="C21" s="907" t="s">
        <v>1428</v>
      </c>
      <c r="D21" s="406"/>
      <c r="E21" s="406" t="s">
        <v>19</v>
      </c>
      <c r="F21" s="407">
        <v>2</v>
      </c>
      <c r="G21" s="1342"/>
      <c r="H21" s="1345"/>
      <c r="I21" s="434"/>
      <c r="J21" s="1065"/>
      <c r="K21" s="1068"/>
      <c r="L21" s="51"/>
      <c r="M21" s="51"/>
      <c r="N21" s="51"/>
      <c r="O21" s="51"/>
      <c r="P21" s="51"/>
      <c r="Q21" s="51"/>
    </row>
    <row r="22" spans="2:17" x14ac:dyDescent="0.2">
      <c r="B22" s="398">
        <v>15</v>
      </c>
      <c r="C22" s="399" t="s">
        <v>510</v>
      </c>
      <c r="D22" s="406"/>
      <c r="E22" s="406" t="s">
        <v>511</v>
      </c>
      <c r="F22" s="407">
        <v>2</v>
      </c>
      <c r="G22" s="1342"/>
      <c r="H22" s="1345"/>
      <c r="I22" s="434"/>
      <c r="J22" s="1065"/>
      <c r="K22" s="1068"/>
      <c r="L22" s="52"/>
      <c r="M22" s="52"/>
      <c r="N22" s="52"/>
      <c r="O22" s="52"/>
      <c r="P22" s="30"/>
      <c r="Q22" s="67"/>
    </row>
    <row r="23" spans="2:17" x14ac:dyDescent="0.2">
      <c r="B23" s="398">
        <v>16</v>
      </c>
      <c r="C23" s="399" t="s">
        <v>512</v>
      </c>
      <c r="D23" s="406"/>
      <c r="E23" s="406" t="s">
        <v>19</v>
      </c>
      <c r="F23" s="407">
        <v>2</v>
      </c>
      <c r="G23" s="1342"/>
      <c r="H23" s="1345"/>
      <c r="I23" s="434"/>
      <c r="J23" s="1065"/>
      <c r="K23" s="1068"/>
      <c r="L23" s="52"/>
      <c r="M23" s="52"/>
      <c r="N23" s="52"/>
      <c r="O23" s="52"/>
      <c r="P23" s="30"/>
      <c r="Q23" s="67"/>
    </row>
    <row r="24" spans="2:17" x14ac:dyDescent="0.2">
      <c r="B24" s="398">
        <v>17</v>
      </c>
      <c r="C24" s="399" t="s">
        <v>513</v>
      </c>
      <c r="D24" s="406"/>
      <c r="E24" s="406" t="s">
        <v>19</v>
      </c>
      <c r="F24" s="407">
        <v>2</v>
      </c>
      <c r="G24" s="1342"/>
      <c r="H24" s="1345"/>
      <c r="I24" s="434"/>
      <c r="J24" s="1065"/>
      <c r="K24" s="1068"/>
      <c r="L24" s="52"/>
      <c r="M24" s="52"/>
      <c r="N24" s="52"/>
      <c r="O24" s="52"/>
      <c r="P24" s="30"/>
      <c r="Q24" s="67"/>
    </row>
    <row r="25" spans="2:17" x14ac:dyDescent="0.2">
      <c r="B25" s="398">
        <v>18</v>
      </c>
      <c r="C25" s="399" t="s">
        <v>514</v>
      </c>
      <c r="D25" s="406"/>
      <c r="E25" s="406" t="s">
        <v>19</v>
      </c>
      <c r="F25" s="407">
        <v>2</v>
      </c>
      <c r="G25" s="1342"/>
      <c r="H25" s="1345"/>
      <c r="I25" s="434"/>
      <c r="J25" s="1065"/>
      <c r="K25" s="1068"/>
      <c r="L25" s="30"/>
      <c r="M25" s="30"/>
      <c r="N25" s="30"/>
      <c r="O25" s="52"/>
      <c r="P25" s="32"/>
      <c r="Q25" s="67"/>
    </row>
    <row r="26" spans="2:17" x14ac:dyDescent="0.2">
      <c r="B26" s="398">
        <v>19</v>
      </c>
      <c r="C26" s="399" t="s">
        <v>515</v>
      </c>
      <c r="D26" s="406"/>
      <c r="E26" s="406" t="s">
        <v>516</v>
      </c>
      <c r="F26" s="407">
        <v>2</v>
      </c>
      <c r="G26" s="1342"/>
      <c r="H26" s="1345"/>
      <c r="I26" s="434"/>
      <c r="J26" s="1065"/>
      <c r="K26" s="1068"/>
      <c r="L26" s="51"/>
      <c r="M26" s="51"/>
      <c r="N26" s="51"/>
      <c r="O26" s="51"/>
      <c r="P26" s="51"/>
      <c r="Q26" s="51"/>
    </row>
    <row r="27" spans="2:17" x14ac:dyDescent="0.2">
      <c r="B27" s="398">
        <v>20</v>
      </c>
      <c r="C27" s="399" t="s">
        <v>517</v>
      </c>
      <c r="D27" s="406"/>
      <c r="E27" s="406" t="s">
        <v>19</v>
      </c>
      <c r="F27" s="407">
        <v>2</v>
      </c>
      <c r="G27" s="1342"/>
      <c r="H27" s="1345"/>
      <c r="I27" s="434"/>
      <c r="J27" s="1065"/>
      <c r="K27" s="1068"/>
      <c r="L27" s="51"/>
      <c r="M27" s="51"/>
      <c r="N27" s="51"/>
      <c r="O27" s="51"/>
      <c r="P27" s="51"/>
      <c r="Q27" s="51"/>
    </row>
    <row r="28" spans="2:17" x14ac:dyDescent="0.2">
      <c r="B28" s="398">
        <v>21</v>
      </c>
      <c r="C28" s="399" t="s">
        <v>518</v>
      </c>
      <c r="D28" s="406"/>
      <c r="E28" s="406" t="s">
        <v>19</v>
      </c>
      <c r="F28" s="407">
        <v>2</v>
      </c>
      <c r="G28" s="1342"/>
      <c r="H28" s="1345"/>
      <c r="I28" s="434"/>
      <c r="J28" s="1065"/>
      <c r="K28" s="1068"/>
      <c r="L28" s="52"/>
      <c r="M28" s="52"/>
      <c r="N28" s="52"/>
      <c r="O28" s="52"/>
      <c r="P28" s="30"/>
      <c r="Q28" s="67"/>
    </row>
    <row r="29" spans="2:17" x14ac:dyDescent="0.2">
      <c r="B29" s="398">
        <v>22</v>
      </c>
      <c r="C29" s="399" t="s">
        <v>1009</v>
      </c>
      <c r="D29" s="406"/>
      <c r="E29" s="406" t="s">
        <v>19</v>
      </c>
      <c r="F29" s="407">
        <v>2</v>
      </c>
      <c r="G29" s="1342"/>
      <c r="H29" s="1345"/>
      <c r="I29" s="434"/>
      <c r="J29" s="1065"/>
      <c r="K29" s="1068"/>
      <c r="L29" s="52"/>
      <c r="M29" s="52"/>
      <c r="N29" s="52"/>
      <c r="O29" s="52"/>
      <c r="P29" s="30"/>
      <c r="Q29" s="67"/>
    </row>
    <row r="30" spans="2:17" x14ac:dyDescent="0.2">
      <c r="B30" s="398">
        <v>23</v>
      </c>
      <c r="C30" s="399" t="s">
        <v>519</v>
      </c>
      <c r="D30" s="406"/>
      <c r="E30" s="406" t="s">
        <v>19</v>
      </c>
      <c r="F30" s="407">
        <v>0</v>
      </c>
      <c r="G30" s="1342"/>
      <c r="H30" s="1345"/>
      <c r="I30" s="434"/>
      <c r="J30" s="1065"/>
      <c r="K30" s="1068"/>
      <c r="L30" s="51"/>
      <c r="M30" s="51"/>
      <c r="N30" s="51"/>
      <c r="O30" s="51"/>
      <c r="P30" s="51"/>
      <c r="Q30" s="51"/>
    </row>
    <row r="31" spans="2:17" ht="15" thickBot="1" x14ac:dyDescent="0.25">
      <c r="B31" s="402">
        <v>24</v>
      </c>
      <c r="C31" s="403" t="s">
        <v>1010</v>
      </c>
      <c r="D31" s="404"/>
      <c r="E31" s="404" t="s">
        <v>19</v>
      </c>
      <c r="F31" s="405">
        <v>2</v>
      </c>
      <c r="G31" s="1343"/>
      <c r="H31" s="1346"/>
      <c r="I31" s="434"/>
      <c r="J31" s="1066"/>
      <c r="K31" s="1069"/>
      <c r="L31" s="51"/>
      <c r="M31" s="51"/>
      <c r="N31" s="51"/>
      <c r="O31" s="51"/>
      <c r="P31" s="51"/>
      <c r="Q31" s="51"/>
    </row>
    <row r="32" spans="2:17" x14ac:dyDescent="0.2">
      <c r="B32" s="523"/>
      <c r="C32" s="523"/>
      <c r="D32" s="523"/>
      <c r="E32" s="523"/>
      <c r="F32" s="523"/>
      <c r="G32" s="523"/>
      <c r="H32" s="523"/>
      <c r="I32" s="524"/>
      <c r="J32" s="523"/>
      <c r="K32" s="52"/>
      <c r="L32" s="52"/>
      <c r="M32" s="52"/>
      <c r="N32" s="52"/>
      <c r="O32" s="52"/>
      <c r="P32" s="30"/>
      <c r="Q32" s="67"/>
    </row>
    <row r="33" spans="2:17" x14ac:dyDescent="0.2">
      <c r="B33" s="33" t="s">
        <v>23</v>
      </c>
      <c r="C33" s="34"/>
      <c r="D33" s="34"/>
      <c r="E33" s="34"/>
      <c r="F33" s="34"/>
      <c r="G33" s="34"/>
      <c r="H33" s="902"/>
      <c r="I33" s="514"/>
      <c r="J33" s="513"/>
      <c r="K33" s="52"/>
      <c r="L33" s="52"/>
      <c r="M33" s="52"/>
      <c r="N33" s="52"/>
      <c r="O33" s="52"/>
      <c r="P33" s="30"/>
      <c r="Q33" s="67"/>
    </row>
    <row r="34" spans="2:17" x14ac:dyDescent="0.2">
      <c r="B34" s="36"/>
      <c r="C34" s="37" t="s">
        <v>24</v>
      </c>
      <c r="D34" s="37"/>
      <c r="E34" s="34"/>
      <c r="F34" s="34"/>
      <c r="G34" s="34"/>
      <c r="H34" s="902"/>
      <c r="I34" s="514"/>
      <c r="J34" s="513"/>
      <c r="K34" s="51"/>
      <c r="L34" s="51"/>
      <c r="M34" s="51"/>
      <c r="N34" s="51"/>
      <c r="O34" s="51"/>
      <c r="P34" s="51"/>
      <c r="Q34" s="51"/>
    </row>
    <row r="35" spans="2:17" x14ac:dyDescent="0.2">
      <c r="B35" s="38"/>
      <c r="C35" s="37" t="s">
        <v>25</v>
      </c>
      <c r="D35" s="37"/>
      <c r="E35" s="34"/>
      <c r="F35" s="34"/>
      <c r="G35" s="34"/>
      <c r="H35" s="902"/>
      <c r="I35" s="514"/>
      <c r="J35" s="513"/>
      <c r="K35" s="35"/>
      <c r="L35" s="35"/>
      <c r="M35" s="35"/>
      <c r="N35" s="35"/>
      <c r="O35" s="51"/>
      <c r="P35" s="51"/>
      <c r="Q35" s="51"/>
    </row>
    <row r="36" spans="2:17" x14ac:dyDescent="0.2">
      <c r="B36" s="39"/>
      <c r="C36" s="37" t="s">
        <v>26</v>
      </c>
      <c r="D36" s="37"/>
      <c r="E36" s="34"/>
      <c r="F36" s="34"/>
      <c r="G36" s="34"/>
      <c r="H36" s="902"/>
      <c r="I36" s="514"/>
      <c r="J36" s="513"/>
      <c r="K36" s="35"/>
      <c r="L36" s="35"/>
      <c r="M36" s="35"/>
      <c r="N36" s="53"/>
      <c r="O36" s="51"/>
      <c r="P36" s="51"/>
      <c r="Q36" s="51"/>
    </row>
    <row r="37" spans="2:17" x14ac:dyDescent="0.2">
      <c r="B37" s="40"/>
      <c r="C37" s="37" t="s">
        <v>27</v>
      </c>
      <c r="D37" s="37"/>
      <c r="E37" s="34"/>
      <c r="F37" s="34"/>
      <c r="G37" s="34"/>
      <c r="H37" s="902"/>
      <c r="I37" s="514"/>
      <c r="J37" s="513"/>
      <c r="K37" s="35"/>
      <c r="L37" s="35"/>
      <c r="M37" s="35"/>
      <c r="N37" s="35"/>
      <c r="O37" s="51"/>
      <c r="P37" s="51"/>
      <c r="Q37" s="51"/>
    </row>
    <row r="38" spans="2:17" ht="15" thickBot="1" x14ac:dyDescent="0.25">
      <c r="B38" s="389"/>
      <c r="C38" s="41"/>
      <c r="D38" s="41"/>
      <c r="E38" s="41"/>
      <c r="F38" s="41"/>
      <c r="G38" s="41"/>
      <c r="H38" s="903"/>
      <c r="I38" s="514"/>
      <c r="J38" s="513"/>
      <c r="K38" s="35"/>
      <c r="L38" s="35"/>
      <c r="M38" s="35"/>
      <c r="N38" s="35"/>
      <c r="O38" s="51"/>
      <c r="P38" s="51"/>
      <c r="Q38" s="51"/>
    </row>
    <row r="39" spans="2:17" ht="16.5" thickBot="1" x14ac:dyDescent="0.25">
      <c r="B39" s="1815" t="s">
        <v>748</v>
      </c>
      <c r="C39" s="1816"/>
      <c r="D39" s="1816"/>
      <c r="E39" s="1816"/>
      <c r="F39" s="1816"/>
      <c r="G39" s="1817"/>
      <c r="H39" s="1352"/>
      <c r="I39" s="514"/>
      <c r="J39" s="513"/>
      <c r="K39" s="35"/>
      <c r="L39" s="35"/>
      <c r="M39" s="35"/>
      <c r="N39" s="35"/>
      <c r="O39" s="51"/>
      <c r="P39" s="51"/>
      <c r="Q39" s="51"/>
    </row>
    <row r="40" spans="2:17" ht="16.5" thickBot="1" x14ac:dyDescent="0.25">
      <c r="B40" s="42"/>
      <c r="C40" s="43"/>
      <c r="D40" s="44"/>
      <c r="E40" s="44"/>
      <c r="F40" s="44"/>
      <c r="G40" s="44"/>
      <c r="H40" s="44"/>
      <c r="I40" s="514"/>
      <c r="J40" s="513"/>
      <c r="K40" s="54"/>
      <c r="L40" s="54"/>
      <c r="M40" s="54"/>
      <c r="N40" s="54"/>
      <c r="O40" s="51"/>
      <c r="P40" s="51"/>
      <c r="Q40" s="51"/>
    </row>
    <row r="41" spans="2:17" ht="75" customHeight="1" thickBot="1" x14ac:dyDescent="0.25">
      <c r="B41" s="1971" t="s">
        <v>1089</v>
      </c>
      <c r="C41" s="1972"/>
      <c r="D41" s="1972"/>
      <c r="E41" s="1972"/>
      <c r="F41" s="1972"/>
      <c r="G41" s="1973"/>
      <c r="H41" s="1368"/>
      <c r="I41" s="514"/>
      <c r="J41" s="513"/>
      <c r="K41" s="42"/>
      <c r="L41" s="42"/>
      <c r="M41" s="42"/>
      <c r="N41" s="42"/>
      <c r="O41" s="42"/>
      <c r="P41" s="51"/>
      <c r="Q41" s="51"/>
    </row>
    <row r="42" spans="2:17" ht="15" thickBot="1" x14ac:dyDescent="0.25">
      <c r="B42" s="155"/>
      <c r="C42" s="46"/>
      <c r="D42" s="45"/>
      <c r="E42" s="45"/>
      <c r="F42" s="45"/>
      <c r="G42" s="47"/>
      <c r="H42" s="47"/>
      <c r="I42" s="514"/>
      <c r="J42" s="513"/>
      <c r="K42" s="54"/>
      <c r="L42" s="54"/>
      <c r="M42" s="54"/>
      <c r="N42" s="54"/>
      <c r="O42" s="51"/>
      <c r="P42" s="51"/>
      <c r="Q42" s="51"/>
    </row>
    <row r="43" spans="2:17" x14ac:dyDescent="0.2">
      <c r="B43" s="48" t="s">
        <v>28</v>
      </c>
      <c r="C43" s="1915" t="s">
        <v>29</v>
      </c>
      <c r="D43" s="1916"/>
      <c r="E43" s="1916"/>
      <c r="F43" s="1916"/>
      <c r="G43" s="1917"/>
      <c r="H43" s="595"/>
      <c r="I43" s="514"/>
      <c r="J43" s="513"/>
      <c r="K43" s="71"/>
      <c r="L43" s="71"/>
      <c r="M43" s="71"/>
      <c r="N43" s="71"/>
      <c r="O43" s="71"/>
      <c r="P43" s="51"/>
      <c r="Q43" s="51"/>
    </row>
    <row r="44" spans="2:17" ht="13.9" customHeight="1" x14ac:dyDescent="0.2">
      <c r="B44" s="238">
        <v>1</v>
      </c>
      <c r="C44" s="1982" t="s">
        <v>1246</v>
      </c>
      <c r="D44" s="1983"/>
      <c r="E44" s="1983"/>
      <c r="F44" s="1983"/>
      <c r="G44" s="1984"/>
      <c r="H44" s="1369"/>
      <c r="I44" s="514"/>
      <c r="J44" s="513"/>
      <c r="K44" s="54"/>
      <c r="L44" s="54"/>
      <c r="M44" s="54"/>
      <c r="N44" s="54"/>
      <c r="O44" s="51"/>
      <c r="P44" s="51"/>
      <c r="Q44" s="51"/>
    </row>
    <row r="45" spans="2:17" ht="13.9" customHeight="1" x14ac:dyDescent="0.2">
      <c r="B45" s="238">
        <v>2</v>
      </c>
      <c r="C45" s="1982" t="s">
        <v>1237</v>
      </c>
      <c r="D45" s="1983"/>
      <c r="E45" s="1983"/>
      <c r="F45" s="1983"/>
      <c r="G45" s="1984"/>
      <c r="H45" s="1369"/>
      <c r="I45" s="514"/>
      <c r="J45" s="513"/>
      <c r="K45" s="72"/>
      <c r="L45" s="72"/>
      <c r="M45" s="72"/>
      <c r="N45" s="72"/>
      <c r="O45" s="72"/>
      <c r="P45" s="51"/>
      <c r="Q45" s="51"/>
    </row>
    <row r="46" spans="2:17" ht="15" customHeight="1" x14ac:dyDescent="0.2">
      <c r="B46" s="238">
        <v>3</v>
      </c>
      <c r="C46" s="1982" t="s">
        <v>522</v>
      </c>
      <c r="D46" s="1983" t="s">
        <v>522</v>
      </c>
      <c r="E46" s="1983" t="s">
        <v>522</v>
      </c>
      <c r="F46" s="1983" t="s">
        <v>522</v>
      </c>
      <c r="G46" s="1984" t="s">
        <v>522</v>
      </c>
      <c r="H46" s="1369"/>
      <c r="I46" s="514"/>
      <c r="J46" s="513"/>
      <c r="K46" s="73"/>
      <c r="L46" s="73"/>
      <c r="M46" s="73"/>
      <c r="N46" s="73"/>
      <c r="O46" s="73"/>
      <c r="P46" s="51"/>
      <c r="Q46" s="51"/>
    </row>
    <row r="47" spans="2:17" ht="30" customHeight="1" x14ac:dyDescent="0.2">
      <c r="B47" s="238">
        <v>4</v>
      </c>
      <c r="C47" s="1982" t="s">
        <v>1238</v>
      </c>
      <c r="D47" s="1983"/>
      <c r="E47" s="1983"/>
      <c r="F47" s="1983"/>
      <c r="G47" s="1984"/>
      <c r="H47" s="1369"/>
      <c r="I47" s="514"/>
      <c r="J47" s="513"/>
      <c r="K47" s="73"/>
      <c r="L47" s="73"/>
      <c r="M47" s="73"/>
      <c r="N47" s="73"/>
      <c r="O47" s="73"/>
      <c r="P47" s="51"/>
      <c r="Q47" s="51"/>
    </row>
    <row r="48" spans="2:17" ht="15" customHeight="1" x14ac:dyDescent="0.2">
      <c r="B48" s="238">
        <v>5</v>
      </c>
      <c r="C48" s="1982" t="s">
        <v>1239</v>
      </c>
      <c r="D48" s="1983"/>
      <c r="E48" s="1983"/>
      <c r="F48" s="1983"/>
      <c r="G48" s="1984"/>
      <c r="H48" s="73"/>
      <c r="I48" s="73"/>
      <c r="J48" s="73"/>
      <c r="K48" s="73"/>
      <c r="L48" s="73"/>
      <c r="M48" s="73"/>
      <c r="N48" s="73"/>
      <c r="O48" s="73"/>
      <c r="P48" s="51"/>
      <c r="Q48" s="51"/>
    </row>
    <row r="49" spans="2:17" ht="15" customHeight="1" x14ac:dyDescent="0.2">
      <c r="B49" s="238">
        <v>6</v>
      </c>
      <c r="C49" s="1982" t="s">
        <v>1240</v>
      </c>
      <c r="D49" s="1983"/>
      <c r="E49" s="1983"/>
      <c r="F49" s="1983"/>
      <c r="G49" s="1984"/>
      <c r="H49" s="73"/>
      <c r="I49" s="73"/>
      <c r="J49" s="73"/>
      <c r="K49" s="73"/>
      <c r="L49" s="73"/>
      <c r="M49" s="73"/>
      <c r="N49" s="73"/>
      <c r="O49" s="73"/>
      <c r="P49" s="51"/>
      <c r="Q49" s="51"/>
    </row>
    <row r="50" spans="2:17" ht="15" customHeight="1" x14ac:dyDescent="0.2">
      <c r="B50" s="238">
        <v>7</v>
      </c>
      <c r="C50" s="1982" t="s">
        <v>1241</v>
      </c>
      <c r="D50" s="1983"/>
      <c r="E50" s="1983"/>
      <c r="F50" s="1983"/>
      <c r="G50" s="1984"/>
      <c r="H50" s="73"/>
      <c r="I50" s="73"/>
      <c r="J50" s="73"/>
      <c r="K50" s="73"/>
      <c r="L50" s="73"/>
      <c r="M50" s="73"/>
      <c r="N50" s="73"/>
      <c r="O50" s="73"/>
      <c r="P50" s="51"/>
      <c r="Q50" s="51"/>
    </row>
    <row r="51" spans="2:17" ht="15" customHeight="1" x14ac:dyDescent="0.2">
      <c r="B51" s="238">
        <v>8</v>
      </c>
      <c r="C51" s="1982" t="s">
        <v>1245</v>
      </c>
      <c r="D51" s="1983"/>
      <c r="E51" s="1983"/>
      <c r="F51" s="1983"/>
      <c r="G51" s="1984"/>
      <c r="H51" s="73"/>
      <c r="I51" s="73"/>
      <c r="J51" s="73"/>
      <c r="K51" s="73"/>
      <c r="L51" s="73"/>
      <c r="M51" s="73"/>
      <c r="N51" s="73"/>
      <c r="O51" s="73"/>
      <c r="P51" s="51"/>
      <c r="Q51" s="51"/>
    </row>
    <row r="52" spans="2:17" ht="15" customHeight="1" x14ac:dyDescent="0.2">
      <c r="B52" s="49">
        <v>9</v>
      </c>
      <c r="C52" s="1982" t="s">
        <v>523</v>
      </c>
      <c r="D52" s="1983" t="s">
        <v>523</v>
      </c>
      <c r="E52" s="1983" t="s">
        <v>523</v>
      </c>
      <c r="F52" s="1983" t="s">
        <v>523</v>
      </c>
      <c r="G52" s="1984" t="s">
        <v>523</v>
      </c>
      <c r="H52" s="73"/>
      <c r="I52" s="73"/>
      <c r="J52" s="73"/>
      <c r="K52" s="73"/>
      <c r="L52" s="73"/>
      <c r="M52" s="73"/>
      <c r="N52" s="73"/>
      <c r="O52" s="73"/>
      <c r="P52" s="51"/>
      <c r="Q52" s="51"/>
    </row>
    <row r="53" spans="2:17" ht="15" customHeight="1" x14ac:dyDescent="0.2">
      <c r="B53" s="49">
        <v>10</v>
      </c>
      <c r="C53" s="1982" t="s">
        <v>1243</v>
      </c>
      <c r="D53" s="1983"/>
      <c r="E53" s="1983"/>
      <c r="F53" s="1983"/>
      <c r="G53" s="1984"/>
      <c r="H53" s="73"/>
      <c r="I53" s="73"/>
      <c r="J53" s="73"/>
      <c r="K53" s="73"/>
      <c r="L53" s="73"/>
      <c r="M53" s="73"/>
      <c r="N53" s="73"/>
      <c r="O53" s="73"/>
      <c r="P53" s="51"/>
      <c r="Q53" s="51"/>
    </row>
    <row r="54" spans="2:17" ht="15" customHeight="1" x14ac:dyDescent="0.2">
      <c r="B54" s="49">
        <v>11</v>
      </c>
      <c r="C54" s="1982" t="s">
        <v>1242</v>
      </c>
      <c r="D54" s="1983"/>
      <c r="E54" s="1983"/>
      <c r="F54" s="1983"/>
      <c r="G54" s="1984"/>
      <c r="H54" s="73"/>
      <c r="I54" s="73"/>
      <c r="J54" s="73"/>
      <c r="K54" s="73"/>
      <c r="L54" s="73"/>
      <c r="M54" s="73"/>
      <c r="N54" s="73"/>
      <c r="O54" s="73"/>
      <c r="P54" s="51"/>
      <c r="Q54" s="51"/>
    </row>
    <row r="55" spans="2:17" ht="15" customHeight="1" x14ac:dyDescent="0.2">
      <c r="B55" s="420">
        <v>12</v>
      </c>
      <c r="C55" s="1982" t="s">
        <v>1244</v>
      </c>
      <c r="D55" s="1983"/>
      <c r="E55" s="1983"/>
      <c r="F55" s="1983"/>
      <c r="G55" s="1984"/>
      <c r="H55" s="73"/>
      <c r="I55" s="73"/>
      <c r="J55" s="73"/>
      <c r="K55" s="73"/>
      <c r="L55" s="73"/>
      <c r="M55" s="73"/>
      <c r="N55" s="73"/>
      <c r="O55" s="73"/>
      <c r="P55" s="51"/>
      <c r="Q55" s="51"/>
    </row>
    <row r="56" spans="2:17" ht="15" customHeight="1" thickBot="1" x14ac:dyDescent="0.25">
      <c r="B56" s="1388" t="s">
        <v>1265</v>
      </c>
      <c r="C56" s="1979" t="s">
        <v>1236</v>
      </c>
      <c r="D56" s="1980" t="s">
        <v>523</v>
      </c>
      <c r="E56" s="1980" t="s">
        <v>523</v>
      </c>
      <c r="F56" s="1980" t="s">
        <v>523</v>
      </c>
      <c r="G56" s="1981" t="s">
        <v>523</v>
      </c>
      <c r="H56" s="73"/>
      <c r="I56" s="73"/>
      <c r="J56" s="73"/>
      <c r="K56" s="73"/>
      <c r="L56" s="73"/>
      <c r="M56" s="73"/>
      <c r="N56" s="73"/>
      <c r="O56" s="73"/>
      <c r="P56" s="51"/>
      <c r="Q56" s="51"/>
    </row>
    <row r="57" spans="2:17" ht="15" customHeight="1" x14ac:dyDescent="0.2">
      <c r="B57" s="70"/>
      <c r="C57" s="73"/>
      <c r="D57" s="73"/>
      <c r="E57" s="73"/>
      <c r="F57" s="73"/>
      <c r="G57" s="73"/>
      <c r="H57" s="73"/>
      <c r="I57" s="73"/>
      <c r="J57" s="73"/>
      <c r="K57" s="73"/>
      <c r="L57" s="73"/>
      <c r="M57" s="73"/>
      <c r="N57" s="73"/>
      <c r="O57" s="73"/>
      <c r="P57" s="51"/>
      <c r="Q57" s="51"/>
    </row>
    <row r="58" spans="2:17" ht="15" customHeight="1" x14ac:dyDescent="0.2">
      <c r="B58" s="70"/>
      <c r="C58" s="73"/>
      <c r="D58" s="73"/>
      <c r="E58" s="73"/>
      <c r="F58" s="73"/>
      <c r="G58" s="73"/>
      <c r="H58" s="73"/>
      <c r="I58" s="73"/>
      <c r="J58" s="73"/>
      <c r="K58" s="73"/>
      <c r="L58" s="73"/>
      <c r="M58" s="73"/>
      <c r="N58" s="73"/>
      <c r="O58" s="73"/>
      <c r="P58" s="51"/>
      <c r="Q58" s="51"/>
    </row>
    <row r="59" spans="2:17" ht="15" customHeight="1" x14ac:dyDescent="0.2">
      <c r="B59" s="70"/>
      <c r="C59" s="73"/>
      <c r="D59" s="73"/>
      <c r="E59" s="73"/>
      <c r="F59" s="73"/>
      <c r="G59" s="73"/>
      <c r="H59" s="73"/>
      <c r="I59" s="73"/>
      <c r="J59" s="73"/>
      <c r="K59" s="73"/>
      <c r="L59" s="73"/>
      <c r="M59" s="73"/>
      <c r="N59" s="73"/>
      <c r="O59" s="73"/>
      <c r="P59" s="51"/>
      <c r="Q59" s="51"/>
    </row>
    <row r="60" spans="2:17" ht="15" customHeight="1" x14ac:dyDescent="0.2">
      <c r="B60" s="70"/>
      <c r="C60" s="73"/>
      <c r="D60" s="73"/>
      <c r="E60" s="73"/>
      <c r="F60" s="73"/>
      <c r="G60" s="73"/>
      <c r="H60" s="73"/>
      <c r="I60" s="73"/>
      <c r="J60" s="73"/>
      <c r="K60" s="73"/>
      <c r="L60" s="73"/>
      <c r="M60" s="73"/>
      <c r="N60" s="73"/>
      <c r="O60" s="73"/>
      <c r="P60" s="51"/>
      <c r="Q60" s="51"/>
    </row>
    <row r="61" spans="2:17" ht="15" customHeight="1" x14ac:dyDescent="0.2">
      <c r="B61" s="70"/>
      <c r="C61" s="73"/>
      <c r="D61" s="73"/>
      <c r="E61" s="73"/>
      <c r="F61" s="73"/>
      <c r="G61" s="73"/>
      <c r="H61" s="73"/>
      <c r="I61" s="73"/>
      <c r="J61" s="73"/>
      <c r="K61" s="73"/>
      <c r="L61" s="73"/>
      <c r="M61" s="73"/>
      <c r="N61" s="73"/>
      <c r="O61" s="73"/>
      <c r="P61" s="51"/>
      <c r="Q61" s="51"/>
    </row>
    <row r="62" spans="2:17" ht="15" customHeight="1" x14ac:dyDescent="0.2">
      <c r="B62" s="70"/>
      <c r="C62" s="73"/>
      <c r="D62" s="73"/>
      <c r="E62" s="73"/>
      <c r="F62" s="73"/>
      <c r="G62" s="73"/>
      <c r="H62" s="73"/>
      <c r="I62" s="73"/>
      <c r="J62" s="73"/>
      <c r="K62" s="73"/>
      <c r="L62" s="73"/>
      <c r="M62" s="73"/>
      <c r="N62" s="73"/>
      <c r="O62" s="73"/>
      <c r="P62" s="51"/>
      <c r="Q62" s="51"/>
    </row>
    <row r="63" spans="2:17" ht="15" customHeight="1" x14ac:dyDescent="0.2">
      <c r="B63" s="70"/>
      <c r="C63" s="73"/>
      <c r="D63" s="73"/>
      <c r="E63" s="73"/>
      <c r="F63" s="73"/>
      <c r="G63" s="73"/>
      <c r="H63" s="73"/>
      <c r="I63" s="73"/>
      <c r="J63" s="73"/>
      <c r="K63" s="73"/>
      <c r="L63" s="73"/>
      <c r="M63" s="73"/>
      <c r="N63" s="73"/>
      <c r="O63" s="73"/>
      <c r="P63" s="51"/>
      <c r="Q63" s="51"/>
    </row>
  </sheetData>
  <mergeCells count="17">
    <mergeCell ref="C53:G53"/>
    <mergeCell ref="C54:G54"/>
    <mergeCell ref="C55:G55"/>
    <mergeCell ref="C56:G56"/>
    <mergeCell ref="C48:G48"/>
    <mergeCell ref="C49:G49"/>
    <mergeCell ref="C50:G50"/>
    <mergeCell ref="C51:G51"/>
    <mergeCell ref="C52:G52"/>
    <mergeCell ref="C46:G46"/>
    <mergeCell ref="C47:G47"/>
    <mergeCell ref="B3:C3"/>
    <mergeCell ref="B39:G39"/>
    <mergeCell ref="B41:G41"/>
    <mergeCell ref="C43:G43"/>
    <mergeCell ref="C44:G44"/>
    <mergeCell ref="C45:G45"/>
  </mergeCells>
  <pageMargins left="0.70866141732283472" right="0.70866141732283472" top="0.74803149606299213" bottom="0.74803149606299213" header="0.31496062992125984" footer="0.31496062992125984"/>
  <pageSetup paperSize="9" scale="54"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CA75"/>
  <sheetViews>
    <sheetView zoomScale="80" zoomScaleNormal="80" workbookViewId="0"/>
  </sheetViews>
  <sheetFormatPr defaultColWidth="9.75" defaultRowHeight="14.25" x14ac:dyDescent="0.2"/>
  <cols>
    <col min="1" max="1" width="1.75" style="914" customWidth="1"/>
    <col min="2" max="2" width="4.75" style="914" customWidth="1"/>
    <col min="3" max="3" width="80.75" style="914" customWidth="1"/>
    <col min="4" max="4" width="11.75" style="914" customWidth="1"/>
    <col min="5" max="6" width="5.75" style="914" customWidth="1"/>
    <col min="7" max="14" width="9.75" style="914"/>
    <col min="15" max="16" width="9.75" style="914" customWidth="1"/>
    <col min="17" max="76" width="9.75" style="914"/>
    <col min="77" max="77" width="2.75" style="914" customWidth="1"/>
    <col min="78" max="78" width="25.625" style="914" bestFit="1" customWidth="1"/>
    <col min="79" max="79" width="17.375" style="914" customWidth="1"/>
    <col min="80" max="16384" width="9.75" style="914"/>
  </cols>
  <sheetData>
    <row r="1" spans="2:79" ht="20.25" x14ac:dyDescent="0.2">
      <c r="B1" s="74" t="s">
        <v>1484</v>
      </c>
      <c r="C1" s="74"/>
      <c r="D1" s="7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7" t="s">
        <v>0</v>
      </c>
      <c r="BY1" s="74"/>
      <c r="BZ1" s="78" t="s">
        <v>1</v>
      </c>
      <c r="CA1" s="78"/>
    </row>
    <row r="2" spans="2:79" ht="15" thickBot="1" x14ac:dyDescent="0.25">
      <c r="B2" s="592"/>
      <c r="C2" s="605"/>
      <c r="D2" s="604"/>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580"/>
      <c r="AL2" s="580"/>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row>
    <row r="3" spans="2:79" ht="15" thickBot="1" x14ac:dyDescent="0.25">
      <c r="G3" s="1839" t="s">
        <v>105</v>
      </c>
      <c r="H3" s="1840"/>
      <c r="I3" s="1840"/>
      <c r="J3" s="1840"/>
      <c r="K3" s="1841"/>
      <c r="L3" s="1839" t="s">
        <v>106</v>
      </c>
      <c r="M3" s="1840"/>
      <c r="N3" s="1840"/>
      <c r="O3" s="1840"/>
      <c r="P3" s="1842"/>
      <c r="Q3" s="1836" t="s">
        <v>107</v>
      </c>
      <c r="R3" s="1837"/>
      <c r="S3" s="1837"/>
      <c r="T3" s="1837"/>
      <c r="U3" s="1843"/>
      <c r="V3" s="1836" t="s">
        <v>158</v>
      </c>
      <c r="W3" s="1837"/>
      <c r="X3" s="1837"/>
      <c r="Y3" s="1837"/>
      <c r="Z3" s="1843"/>
      <c r="AA3" s="1836" t="s">
        <v>108</v>
      </c>
      <c r="AB3" s="1837"/>
      <c r="AC3" s="1837"/>
      <c r="AD3" s="1837"/>
      <c r="AE3" s="1838"/>
      <c r="AF3" s="1836" t="s">
        <v>109</v>
      </c>
      <c r="AG3" s="1837"/>
      <c r="AH3" s="1837"/>
      <c r="AI3" s="1837"/>
      <c r="AJ3" s="1838"/>
      <c r="AK3" s="1803" t="s">
        <v>159</v>
      </c>
      <c r="AL3" s="1804"/>
      <c r="AM3" s="1804"/>
      <c r="AN3" s="1804"/>
      <c r="AO3" s="1805"/>
      <c r="AP3" s="1803" t="s">
        <v>6</v>
      </c>
      <c r="AQ3" s="1804"/>
      <c r="AR3" s="1804"/>
      <c r="AS3" s="1804"/>
      <c r="AT3" s="1805"/>
      <c r="AU3" s="1803" t="s">
        <v>7</v>
      </c>
      <c r="AV3" s="1804"/>
      <c r="AW3" s="1804"/>
      <c r="AX3" s="1804"/>
      <c r="AY3" s="1805"/>
      <c r="AZ3" s="1803" t="s">
        <v>8</v>
      </c>
      <c r="BA3" s="1804"/>
      <c r="BB3" s="1804"/>
      <c r="BC3" s="1804"/>
      <c r="BD3" s="1805"/>
      <c r="BE3" s="1803" t="s">
        <v>9</v>
      </c>
      <c r="BF3" s="1804"/>
      <c r="BG3" s="1804"/>
      <c r="BH3" s="1804"/>
      <c r="BI3" s="1805"/>
      <c r="BJ3" s="1803" t="s">
        <v>10</v>
      </c>
      <c r="BK3" s="1804"/>
      <c r="BL3" s="1804"/>
      <c r="BM3" s="1804"/>
      <c r="BN3" s="1805"/>
      <c r="BO3" s="1803" t="s">
        <v>11</v>
      </c>
      <c r="BP3" s="1804"/>
      <c r="BQ3" s="1804"/>
      <c r="BR3" s="1804"/>
      <c r="BS3" s="1805"/>
      <c r="BT3" s="1803" t="s">
        <v>12</v>
      </c>
      <c r="BU3" s="1804"/>
      <c r="BV3" s="1804"/>
      <c r="BW3" s="1804"/>
      <c r="BX3" s="1805"/>
      <c r="BY3" s="580"/>
      <c r="BZ3" s="580"/>
      <c r="CA3" s="580"/>
    </row>
    <row r="4" spans="2:79" ht="41.25" thickBot="1" x14ac:dyDescent="0.25">
      <c r="B4" s="1449" t="s">
        <v>2</v>
      </c>
      <c r="C4" s="1450"/>
      <c r="D4" s="158" t="s">
        <v>3</v>
      </c>
      <c r="E4" s="158" t="s">
        <v>4</v>
      </c>
      <c r="F4" s="821" t="s">
        <v>5</v>
      </c>
      <c r="G4" s="159" t="s">
        <v>44</v>
      </c>
      <c r="H4" s="160" t="s">
        <v>45</v>
      </c>
      <c r="I4" s="160" t="s">
        <v>46</v>
      </c>
      <c r="J4" s="160" t="s">
        <v>47</v>
      </c>
      <c r="K4" s="161" t="s">
        <v>48</v>
      </c>
      <c r="L4" s="159" t="s">
        <v>44</v>
      </c>
      <c r="M4" s="160" t="s">
        <v>45</v>
      </c>
      <c r="N4" s="160" t="s">
        <v>46</v>
      </c>
      <c r="O4" s="160" t="s">
        <v>47</v>
      </c>
      <c r="P4" s="161" t="s">
        <v>48</v>
      </c>
      <c r="Q4" s="159" t="s">
        <v>44</v>
      </c>
      <c r="R4" s="160" t="s">
        <v>45</v>
      </c>
      <c r="S4" s="160" t="s">
        <v>46</v>
      </c>
      <c r="T4" s="160" t="s">
        <v>47</v>
      </c>
      <c r="U4" s="161" t="s">
        <v>48</v>
      </c>
      <c r="V4" s="159" t="s">
        <v>44</v>
      </c>
      <c r="W4" s="160" t="s">
        <v>45</v>
      </c>
      <c r="X4" s="160" t="s">
        <v>46</v>
      </c>
      <c r="Y4" s="160" t="s">
        <v>47</v>
      </c>
      <c r="Z4" s="161" t="s">
        <v>48</v>
      </c>
      <c r="AA4" s="159" t="s">
        <v>44</v>
      </c>
      <c r="AB4" s="160" t="s">
        <v>45</v>
      </c>
      <c r="AC4" s="160" t="s">
        <v>46</v>
      </c>
      <c r="AD4" s="160" t="s">
        <v>47</v>
      </c>
      <c r="AE4" s="161" t="s">
        <v>48</v>
      </c>
      <c r="AF4" s="159" t="s">
        <v>44</v>
      </c>
      <c r="AG4" s="160" t="s">
        <v>45</v>
      </c>
      <c r="AH4" s="160" t="s">
        <v>46</v>
      </c>
      <c r="AI4" s="160" t="s">
        <v>47</v>
      </c>
      <c r="AJ4" s="161" t="s">
        <v>48</v>
      </c>
      <c r="AK4" s="159" t="s">
        <v>44</v>
      </c>
      <c r="AL4" s="160" t="s">
        <v>45</v>
      </c>
      <c r="AM4" s="160" t="s">
        <v>46</v>
      </c>
      <c r="AN4" s="160" t="s">
        <v>47</v>
      </c>
      <c r="AO4" s="161" t="s">
        <v>48</v>
      </c>
      <c r="AP4" s="159" t="s">
        <v>44</v>
      </c>
      <c r="AQ4" s="160" t="s">
        <v>45</v>
      </c>
      <c r="AR4" s="160" t="s">
        <v>46</v>
      </c>
      <c r="AS4" s="160" t="s">
        <v>47</v>
      </c>
      <c r="AT4" s="161" t="s">
        <v>48</v>
      </c>
      <c r="AU4" s="159" t="s">
        <v>44</v>
      </c>
      <c r="AV4" s="160" t="s">
        <v>45</v>
      </c>
      <c r="AW4" s="160" t="s">
        <v>46</v>
      </c>
      <c r="AX4" s="160" t="s">
        <v>47</v>
      </c>
      <c r="AY4" s="161" t="s">
        <v>48</v>
      </c>
      <c r="AZ4" s="159" t="s">
        <v>44</v>
      </c>
      <c r="BA4" s="160" t="s">
        <v>45</v>
      </c>
      <c r="BB4" s="160" t="s">
        <v>46</v>
      </c>
      <c r="BC4" s="160" t="s">
        <v>47</v>
      </c>
      <c r="BD4" s="161" t="s">
        <v>48</v>
      </c>
      <c r="BE4" s="159" t="s">
        <v>44</v>
      </c>
      <c r="BF4" s="160" t="s">
        <v>45</v>
      </c>
      <c r="BG4" s="160" t="s">
        <v>46</v>
      </c>
      <c r="BH4" s="160" t="s">
        <v>47</v>
      </c>
      <c r="BI4" s="161" t="s">
        <v>48</v>
      </c>
      <c r="BJ4" s="159" t="s">
        <v>44</v>
      </c>
      <c r="BK4" s="160" t="s">
        <v>45</v>
      </c>
      <c r="BL4" s="160" t="s">
        <v>46</v>
      </c>
      <c r="BM4" s="160" t="s">
        <v>47</v>
      </c>
      <c r="BN4" s="161" t="s">
        <v>48</v>
      </c>
      <c r="BO4" s="159" t="s">
        <v>44</v>
      </c>
      <c r="BP4" s="160" t="s">
        <v>45</v>
      </c>
      <c r="BQ4" s="160" t="s">
        <v>46</v>
      </c>
      <c r="BR4" s="160" t="s">
        <v>47</v>
      </c>
      <c r="BS4" s="161" t="s">
        <v>48</v>
      </c>
      <c r="BT4" s="159" t="s">
        <v>44</v>
      </c>
      <c r="BU4" s="160" t="s">
        <v>45</v>
      </c>
      <c r="BV4" s="160" t="s">
        <v>46</v>
      </c>
      <c r="BW4" s="160" t="s">
        <v>47</v>
      </c>
      <c r="BX4" s="162" t="s">
        <v>48</v>
      </c>
      <c r="BY4" s="580"/>
      <c r="BZ4" s="833" t="s">
        <v>839</v>
      </c>
      <c r="CA4" s="427" t="s">
        <v>14</v>
      </c>
    </row>
    <row r="5" spans="2:79" ht="15" thickBot="1" x14ac:dyDescent="0.25">
      <c r="B5" s="937"/>
      <c r="C5" s="937"/>
      <c r="D5" s="601"/>
      <c r="E5" s="601"/>
      <c r="F5" s="601"/>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322"/>
      <c r="BZ5" s="428"/>
      <c r="CA5" s="428"/>
    </row>
    <row r="6" spans="2:79" ht="15" thickBot="1" x14ac:dyDescent="0.25">
      <c r="B6" s="1833" t="s">
        <v>327</v>
      </c>
      <c r="C6" s="1834"/>
      <c r="D6" s="1834"/>
      <c r="E6" s="1834"/>
      <c r="F6" s="1835"/>
      <c r="G6" s="1821" t="s">
        <v>838</v>
      </c>
      <c r="H6" s="1822"/>
      <c r="I6" s="1822"/>
      <c r="J6" s="1822"/>
      <c r="K6" s="1823"/>
      <c r="L6" s="1821" t="s">
        <v>838</v>
      </c>
      <c r="M6" s="1822"/>
      <c r="N6" s="1822"/>
      <c r="O6" s="1822"/>
      <c r="P6" s="1823"/>
      <c r="Q6" s="1821" t="s">
        <v>838</v>
      </c>
      <c r="R6" s="1822"/>
      <c r="S6" s="1822"/>
      <c r="T6" s="1822"/>
      <c r="U6" s="1823"/>
      <c r="V6" s="1821" t="s">
        <v>838</v>
      </c>
      <c r="W6" s="1822"/>
      <c r="X6" s="1822"/>
      <c r="Y6" s="1822"/>
      <c r="Z6" s="1823"/>
      <c r="AA6" s="1821" t="s">
        <v>838</v>
      </c>
      <c r="AB6" s="1822"/>
      <c r="AC6" s="1822"/>
      <c r="AD6" s="1822"/>
      <c r="AE6" s="1823"/>
      <c r="AF6" s="1821" t="s">
        <v>838</v>
      </c>
      <c r="AG6" s="1822"/>
      <c r="AH6" s="1822"/>
      <c r="AI6" s="1822"/>
      <c r="AJ6" s="1823"/>
      <c r="AK6" s="1821" t="s">
        <v>838</v>
      </c>
      <c r="AL6" s="1822"/>
      <c r="AM6" s="1822"/>
      <c r="AN6" s="1822"/>
      <c r="AO6" s="1823"/>
      <c r="AP6" s="1821" t="s">
        <v>838</v>
      </c>
      <c r="AQ6" s="1822"/>
      <c r="AR6" s="1822"/>
      <c r="AS6" s="1822"/>
      <c r="AT6" s="1823"/>
      <c r="AU6" s="1821" t="s">
        <v>838</v>
      </c>
      <c r="AV6" s="1822"/>
      <c r="AW6" s="1822"/>
      <c r="AX6" s="1822"/>
      <c r="AY6" s="1823"/>
      <c r="AZ6" s="1821" t="s">
        <v>995</v>
      </c>
      <c r="BA6" s="1822"/>
      <c r="BB6" s="1822"/>
      <c r="BC6" s="1822"/>
      <c r="BD6" s="1823"/>
      <c r="BE6" s="1821" t="s">
        <v>995</v>
      </c>
      <c r="BF6" s="1822"/>
      <c r="BG6" s="1822"/>
      <c r="BH6" s="1822"/>
      <c r="BI6" s="1823"/>
      <c r="BJ6" s="1821" t="s">
        <v>995</v>
      </c>
      <c r="BK6" s="1822"/>
      <c r="BL6" s="1822"/>
      <c r="BM6" s="1822"/>
      <c r="BN6" s="1823"/>
      <c r="BO6" s="1821" t="s">
        <v>995</v>
      </c>
      <c r="BP6" s="1822"/>
      <c r="BQ6" s="1822"/>
      <c r="BR6" s="1822"/>
      <c r="BS6" s="1823"/>
      <c r="BT6" s="1821" t="s">
        <v>995</v>
      </c>
      <c r="BU6" s="1822"/>
      <c r="BV6" s="1822"/>
      <c r="BW6" s="1822"/>
      <c r="BX6" s="1823"/>
      <c r="BY6" s="322"/>
      <c r="BZ6" s="428"/>
      <c r="CA6" s="428"/>
    </row>
    <row r="7" spans="2:79" ht="15" thickBot="1" x14ac:dyDescent="0.25">
      <c r="B7" s="938"/>
      <c r="C7" s="938"/>
      <c r="D7" s="601"/>
      <c r="E7" s="601"/>
      <c r="F7" s="601"/>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322"/>
      <c r="BZ7" s="428"/>
      <c r="CA7" s="428"/>
    </row>
    <row r="8" spans="2:79" ht="15.75" thickBot="1" x14ac:dyDescent="0.3">
      <c r="B8" s="1448" t="s">
        <v>15</v>
      </c>
      <c r="C8" s="164" t="s">
        <v>118</v>
      </c>
      <c r="D8" s="217"/>
      <c r="E8" s="55"/>
      <c r="F8" s="55"/>
      <c r="G8" s="55"/>
      <c r="H8" s="603"/>
      <c r="I8" s="603"/>
      <c r="J8" s="603"/>
      <c r="K8" s="55"/>
      <c r="L8" s="55"/>
      <c r="M8" s="603"/>
      <c r="N8" s="603"/>
      <c r="O8" s="603"/>
      <c r="P8" s="55"/>
      <c r="Q8" s="55"/>
      <c r="R8" s="603"/>
      <c r="S8" s="603"/>
      <c r="T8" s="603"/>
      <c r="U8" s="55"/>
      <c r="V8" s="55"/>
      <c r="W8" s="603"/>
      <c r="X8" s="603"/>
      <c r="Y8" s="603"/>
      <c r="Z8" s="55"/>
      <c r="AA8" s="55"/>
      <c r="AB8" s="603"/>
      <c r="AC8" s="603"/>
      <c r="AD8" s="603"/>
      <c r="AE8" s="55"/>
      <c r="AF8" s="55"/>
      <c r="AG8" s="603"/>
      <c r="AH8" s="603"/>
      <c r="AI8" s="603"/>
      <c r="AJ8" s="55"/>
      <c r="AK8" s="55"/>
      <c r="AL8" s="603"/>
      <c r="AM8" s="603"/>
      <c r="AN8" s="603"/>
      <c r="AO8" s="55"/>
      <c r="AP8" s="55"/>
      <c r="AQ8" s="603"/>
      <c r="AR8" s="603"/>
      <c r="AS8" s="603"/>
      <c r="AT8" s="55"/>
      <c r="AU8" s="55"/>
      <c r="AV8" s="603"/>
      <c r="AW8" s="603"/>
      <c r="AX8" s="603"/>
      <c r="AY8" s="55"/>
      <c r="AZ8" s="55"/>
      <c r="BA8" s="603"/>
      <c r="BB8" s="603"/>
      <c r="BC8" s="603"/>
      <c r="BD8" s="55"/>
      <c r="BE8" s="55"/>
      <c r="BF8" s="603"/>
      <c r="BG8" s="603"/>
      <c r="BH8" s="603"/>
      <c r="BI8" s="55"/>
      <c r="BJ8" s="55"/>
      <c r="BK8" s="603"/>
      <c r="BL8" s="603"/>
      <c r="BM8" s="603"/>
      <c r="BN8" s="55"/>
      <c r="BO8" s="55"/>
      <c r="BP8" s="603"/>
      <c r="BQ8" s="603"/>
      <c r="BR8" s="603"/>
      <c r="BS8" s="55"/>
      <c r="BT8" s="55"/>
      <c r="BU8" s="603"/>
      <c r="BV8" s="603"/>
      <c r="BW8" s="603"/>
      <c r="BX8" s="55"/>
      <c r="BY8" s="322"/>
      <c r="BZ8" s="322"/>
      <c r="CA8" s="322"/>
    </row>
    <row r="9" spans="2:79" ht="13.9" customHeight="1" x14ac:dyDescent="0.2">
      <c r="B9" s="165">
        <v>1</v>
      </c>
      <c r="C9" s="1494" t="s">
        <v>1347</v>
      </c>
      <c r="D9" s="1495"/>
      <c r="E9" s="166" t="s">
        <v>16</v>
      </c>
      <c r="F9" s="834">
        <v>3</v>
      </c>
      <c r="G9" s="167"/>
      <c r="H9" s="168"/>
      <c r="I9" s="168"/>
      <c r="J9" s="168"/>
      <c r="K9" s="1506">
        <f t="shared" ref="K9:K40" si="0">SUM(G9:J9)</f>
        <v>0</v>
      </c>
      <c r="L9" s="167"/>
      <c r="M9" s="168"/>
      <c r="N9" s="168"/>
      <c r="O9" s="168"/>
      <c r="P9" s="1506">
        <f t="shared" ref="P9:P40" si="1">SUM(L9:O9)</f>
        <v>0</v>
      </c>
      <c r="Q9" s="167"/>
      <c r="R9" s="168"/>
      <c r="S9" s="168"/>
      <c r="T9" s="168"/>
      <c r="U9" s="1506">
        <f t="shared" ref="U9:U40" si="2">SUM(Q9:T9)</f>
        <v>0</v>
      </c>
      <c r="V9" s="167"/>
      <c r="W9" s="168"/>
      <c r="X9" s="168"/>
      <c r="Y9" s="168"/>
      <c r="Z9" s="1506">
        <f t="shared" ref="Z9:Z40" si="3">SUM(V9:Y9)</f>
        <v>0</v>
      </c>
      <c r="AA9" s="167"/>
      <c r="AB9" s="168"/>
      <c r="AC9" s="168"/>
      <c r="AD9" s="168"/>
      <c r="AE9" s="1506">
        <f t="shared" ref="AE9:AE40" si="4">SUM(AA9:AD9)</f>
        <v>0</v>
      </c>
      <c r="AF9" s="167"/>
      <c r="AG9" s="168"/>
      <c r="AH9" s="168"/>
      <c r="AI9" s="168"/>
      <c r="AJ9" s="1506">
        <f t="shared" ref="AJ9:AJ40" si="5">SUM(AF9:AI9)</f>
        <v>0</v>
      </c>
      <c r="AK9" s="167"/>
      <c r="AL9" s="168"/>
      <c r="AM9" s="168"/>
      <c r="AN9" s="168"/>
      <c r="AO9" s="1506">
        <f t="shared" ref="AO9:AO40" si="6">SUM(AK9:AN9)</f>
        <v>0</v>
      </c>
      <c r="AP9" s="167"/>
      <c r="AQ9" s="168"/>
      <c r="AR9" s="168"/>
      <c r="AS9" s="168"/>
      <c r="AT9" s="1506">
        <f t="shared" ref="AT9:AT40" si="7">SUM(AP9:AS9)</f>
        <v>0</v>
      </c>
      <c r="AU9" s="167"/>
      <c r="AV9" s="168"/>
      <c r="AW9" s="168"/>
      <c r="AX9" s="168"/>
      <c r="AY9" s="1506">
        <f t="shared" ref="AY9:AY40" si="8">SUM(AU9:AX9)</f>
        <v>0</v>
      </c>
      <c r="AZ9" s="167"/>
      <c r="BA9" s="168"/>
      <c r="BB9" s="168"/>
      <c r="BC9" s="168"/>
      <c r="BD9" s="1506">
        <f t="shared" ref="BD9:BD40" si="9">SUM(AZ9:BC9)</f>
        <v>0</v>
      </c>
      <c r="BE9" s="167"/>
      <c r="BF9" s="168"/>
      <c r="BG9" s="168"/>
      <c r="BH9" s="168"/>
      <c r="BI9" s="1506">
        <f t="shared" ref="BI9:BI40" si="10">SUM(BE9:BH9)</f>
        <v>0</v>
      </c>
      <c r="BJ9" s="167"/>
      <c r="BK9" s="168"/>
      <c r="BL9" s="168"/>
      <c r="BM9" s="168"/>
      <c r="BN9" s="1506">
        <f t="shared" ref="BN9:BN40" si="11">SUM(BJ9:BM9)</f>
        <v>0</v>
      </c>
      <c r="BO9" s="167"/>
      <c r="BP9" s="168"/>
      <c r="BQ9" s="168"/>
      <c r="BR9" s="168"/>
      <c r="BS9" s="1506">
        <f t="shared" ref="BS9:BS40" si="12">SUM(BO9:BR9)</f>
        <v>0</v>
      </c>
      <c r="BT9" s="167"/>
      <c r="BU9" s="168"/>
      <c r="BV9" s="168"/>
      <c r="BW9" s="168"/>
      <c r="BX9" s="1506">
        <f t="shared" ref="BX9:BX40" si="13">SUM(BT9:BW9)</f>
        <v>0</v>
      </c>
      <c r="BY9" s="580"/>
      <c r="BZ9" s="941"/>
      <c r="CA9" s="942"/>
    </row>
    <row r="10" spans="2:79" s="1458" customFormat="1" ht="13.9" customHeight="1" x14ac:dyDescent="0.2">
      <c r="B10" s="1461">
        <v>1.1000000000000001</v>
      </c>
      <c r="C10" s="1494" t="s">
        <v>1348</v>
      </c>
      <c r="D10" s="1499"/>
      <c r="E10" s="171" t="s">
        <v>16</v>
      </c>
      <c r="F10" s="707">
        <v>3</v>
      </c>
      <c r="G10" s="172"/>
      <c r="H10" s="173"/>
      <c r="I10" s="173"/>
      <c r="J10" s="173"/>
      <c r="K10" s="1496">
        <f t="shared" si="0"/>
        <v>0</v>
      </c>
      <c r="L10" s="172"/>
      <c r="M10" s="173"/>
      <c r="N10" s="173"/>
      <c r="O10" s="173"/>
      <c r="P10" s="1496">
        <f t="shared" si="1"/>
        <v>0</v>
      </c>
      <c r="Q10" s="172"/>
      <c r="R10" s="173"/>
      <c r="S10" s="173"/>
      <c r="T10" s="173"/>
      <c r="U10" s="1496">
        <f t="shared" si="2"/>
        <v>0</v>
      </c>
      <c r="V10" s="172"/>
      <c r="W10" s="173"/>
      <c r="X10" s="173"/>
      <c r="Y10" s="173"/>
      <c r="Z10" s="1496">
        <f t="shared" si="3"/>
        <v>0</v>
      </c>
      <c r="AA10" s="172"/>
      <c r="AB10" s="173"/>
      <c r="AC10" s="173"/>
      <c r="AD10" s="173"/>
      <c r="AE10" s="1496">
        <f t="shared" si="4"/>
        <v>0</v>
      </c>
      <c r="AF10" s="172"/>
      <c r="AG10" s="173"/>
      <c r="AH10" s="173"/>
      <c r="AI10" s="173"/>
      <c r="AJ10" s="1496">
        <f t="shared" si="5"/>
        <v>0</v>
      </c>
      <c r="AK10" s="172"/>
      <c r="AL10" s="173"/>
      <c r="AM10" s="173"/>
      <c r="AN10" s="173"/>
      <c r="AO10" s="1496">
        <f t="shared" si="6"/>
        <v>0</v>
      </c>
      <c r="AP10" s="172"/>
      <c r="AQ10" s="173"/>
      <c r="AR10" s="173"/>
      <c r="AS10" s="173"/>
      <c r="AT10" s="1496">
        <f t="shared" si="7"/>
        <v>0</v>
      </c>
      <c r="AU10" s="172"/>
      <c r="AV10" s="173"/>
      <c r="AW10" s="173"/>
      <c r="AX10" s="173"/>
      <c r="AY10" s="1496">
        <f t="shared" si="8"/>
        <v>0</v>
      </c>
      <c r="AZ10" s="172"/>
      <c r="BA10" s="173"/>
      <c r="BB10" s="173"/>
      <c r="BC10" s="173"/>
      <c r="BD10" s="1496">
        <f t="shared" si="9"/>
        <v>0</v>
      </c>
      <c r="BE10" s="172"/>
      <c r="BF10" s="173"/>
      <c r="BG10" s="173"/>
      <c r="BH10" s="173"/>
      <c r="BI10" s="1496">
        <f t="shared" si="10"/>
        <v>0</v>
      </c>
      <c r="BJ10" s="172"/>
      <c r="BK10" s="173"/>
      <c r="BL10" s="173"/>
      <c r="BM10" s="173"/>
      <c r="BN10" s="1496">
        <f t="shared" si="11"/>
        <v>0</v>
      </c>
      <c r="BO10" s="172"/>
      <c r="BP10" s="173"/>
      <c r="BQ10" s="173"/>
      <c r="BR10" s="173"/>
      <c r="BS10" s="1496">
        <f t="shared" si="12"/>
        <v>0</v>
      </c>
      <c r="BT10" s="172"/>
      <c r="BU10" s="173"/>
      <c r="BV10" s="173"/>
      <c r="BW10" s="173"/>
      <c r="BX10" s="1496">
        <f t="shared" si="13"/>
        <v>0</v>
      </c>
      <c r="BY10" s="1455"/>
      <c r="BZ10" s="1456"/>
      <c r="CA10" s="1457"/>
    </row>
    <row r="11" spans="2:79" ht="13.9" customHeight="1" x14ac:dyDescent="0.2">
      <c r="B11" s="169">
        <v>2</v>
      </c>
      <c r="C11" s="1502" t="s">
        <v>119</v>
      </c>
      <c r="D11" s="1503" t="s">
        <v>120</v>
      </c>
      <c r="E11" s="171" t="s">
        <v>16</v>
      </c>
      <c r="F11" s="707">
        <v>3</v>
      </c>
      <c r="G11" s="172"/>
      <c r="H11" s="173"/>
      <c r="I11" s="173"/>
      <c r="J11" s="173"/>
      <c r="K11" s="1496">
        <f t="shared" si="0"/>
        <v>0</v>
      </c>
      <c r="L11" s="172"/>
      <c r="M11" s="173"/>
      <c r="N11" s="173"/>
      <c r="O11" s="173"/>
      <c r="P11" s="1496">
        <f t="shared" si="1"/>
        <v>0</v>
      </c>
      <c r="Q11" s="172"/>
      <c r="R11" s="173"/>
      <c r="S11" s="173"/>
      <c r="T11" s="173"/>
      <c r="U11" s="1496">
        <f t="shared" si="2"/>
        <v>0</v>
      </c>
      <c r="V11" s="172"/>
      <c r="W11" s="173"/>
      <c r="X11" s="173"/>
      <c r="Y11" s="173"/>
      <c r="Z11" s="1496">
        <f t="shared" si="3"/>
        <v>0</v>
      </c>
      <c r="AA11" s="172"/>
      <c r="AB11" s="173"/>
      <c r="AC11" s="173"/>
      <c r="AD11" s="173"/>
      <c r="AE11" s="1496">
        <f t="shared" si="4"/>
        <v>0</v>
      </c>
      <c r="AF11" s="172"/>
      <c r="AG11" s="173"/>
      <c r="AH11" s="173"/>
      <c r="AI11" s="173"/>
      <c r="AJ11" s="1496">
        <f t="shared" si="5"/>
        <v>0</v>
      </c>
      <c r="AK11" s="172"/>
      <c r="AL11" s="173"/>
      <c r="AM11" s="173"/>
      <c r="AN11" s="173"/>
      <c r="AO11" s="1496">
        <f t="shared" si="6"/>
        <v>0</v>
      </c>
      <c r="AP11" s="172"/>
      <c r="AQ11" s="173"/>
      <c r="AR11" s="173"/>
      <c r="AS11" s="173"/>
      <c r="AT11" s="1496">
        <f t="shared" si="7"/>
        <v>0</v>
      </c>
      <c r="AU11" s="172"/>
      <c r="AV11" s="173"/>
      <c r="AW11" s="173"/>
      <c r="AX11" s="173"/>
      <c r="AY11" s="1496">
        <f t="shared" si="8"/>
        <v>0</v>
      </c>
      <c r="AZ11" s="172"/>
      <c r="BA11" s="173"/>
      <c r="BB11" s="173"/>
      <c r="BC11" s="173"/>
      <c r="BD11" s="1496">
        <f t="shared" si="9"/>
        <v>0</v>
      </c>
      <c r="BE11" s="172"/>
      <c r="BF11" s="173"/>
      <c r="BG11" s="173"/>
      <c r="BH11" s="173"/>
      <c r="BI11" s="1496">
        <f t="shared" si="10"/>
        <v>0</v>
      </c>
      <c r="BJ11" s="172"/>
      <c r="BK11" s="173"/>
      <c r="BL11" s="173"/>
      <c r="BM11" s="173"/>
      <c r="BN11" s="1496">
        <f t="shared" si="11"/>
        <v>0</v>
      </c>
      <c r="BO11" s="172"/>
      <c r="BP11" s="173"/>
      <c r="BQ11" s="173"/>
      <c r="BR11" s="173"/>
      <c r="BS11" s="1496">
        <f t="shared" si="12"/>
        <v>0</v>
      </c>
      <c r="BT11" s="172"/>
      <c r="BU11" s="173"/>
      <c r="BV11" s="173"/>
      <c r="BW11" s="173"/>
      <c r="BX11" s="1496">
        <f t="shared" si="13"/>
        <v>0</v>
      </c>
      <c r="BY11" s="580"/>
      <c r="BZ11" s="943"/>
      <c r="CA11" s="944"/>
    </row>
    <row r="12" spans="2:79" ht="13.9" customHeight="1" x14ac:dyDescent="0.2">
      <c r="B12" s="169">
        <v>3</v>
      </c>
      <c r="C12" s="1502" t="s">
        <v>121</v>
      </c>
      <c r="D12" s="1503" t="s">
        <v>122</v>
      </c>
      <c r="E12" s="171" t="s">
        <v>16</v>
      </c>
      <c r="F12" s="707">
        <v>3</v>
      </c>
      <c r="G12" s="172"/>
      <c r="H12" s="173"/>
      <c r="I12" s="173"/>
      <c r="J12" s="173"/>
      <c r="K12" s="1496">
        <f t="shared" si="0"/>
        <v>0</v>
      </c>
      <c r="L12" s="172"/>
      <c r="M12" s="173"/>
      <c r="N12" s="173"/>
      <c r="O12" s="173"/>
      <c r="P12" s="1496">
        <f t="shared" si="1"/>
        <v>0</v>
      </c>
      <c r="Q12" s="172"/>
      <c r="R12" s="173"/>
      <c r="S12" s="173"/>
      <c r="T12" s="173"/>
      <c r="U12" s="1496">
        <f t="shared" si="2"/>
        <v>0</v>
      </c>
      <c r="V12" s="172"/>
      <c r="W12" s="173"/>
      <c r="X12" s="173"/>
      <c r="Y12" s="173"/>
      <c r="Z12" s="1496">
        <f t="shared" si="3"/>
        <v>0</v>
      </c>
      <c r="AA12" s="172"/>
      <c r="AB12" s="173"/>
      <c r="AC12" s="173"/>
      <c r="AD12" s="173"/>
      <c r="AE12" s="1496">
        <f t="shared" si="4"/>
        <v>0</v>
      </c>
      <c r="AF12" s="172"/>
      <c r="AG12" s="173"/>
      <c r="AH12" s="173"/>
      <c r="AI12" s="173"/>
      <c r="AJ12" s="1496">
        <f t="shared" si="5"/>
        <v>0</v>
      </c>
      <c r="AK12" s="172"/>
      <c r="AL12" s="173"/>
      <c r="AM12" s="173"/>
      <c r="AN12" s="173"/>
      <c r="AO12" s="1496">
        <f t="shared" si="6"/>
        <v>0</v>
      </c>
      <c r="AP12" s="172"/>
      <c r="AQ12" s="173"/>
      <c r="AR12" s="173"/>
      <c r="AS12" s="173"/>
      <c r="AT12" s="1496">
        <f t="shared" si="7"/>
        <v>0</v>
      </c>
      <c r="AU12" s="172"/>
      <c r="AV12" s="173"/>
      <c r="AW12" s="173"/>
      <c r="AX12" s="173"/>
      <c r="AY12" s="1496">
        <f t="shared" si="8"/>
        <v>0</v>
      </c>
      <c r="AZ12" s="172"/>
      <c r="BA12" s="173"/>
      <c r="BB12" s="173"/>
      <c r="BC12" s="173"/>
      <c r="BD12" s="1496">
        <f t="shared" si="9"/>
        <v>0</v>
      </c>
      <c r="BE12" s="172"/>
      <c r="BF12" s="173"/>
      <c r="BG12" s="173"/>
      <c r="BH12" s="173"/>
      <c r="BI12" s="1496">
        <f t="shared" si="10"/>
        <v>0</v>
      </c>
      <c r="BJ12" s="172"/>
      <c r="BK12" s="173"/>
      <c r="BL12" s="173"/>
      <c r="BM12" s="173"/>
      <c r="BN12" s="1496">
        <f t="shared" si="11"/>
        <v>0</v>
      </c>
      <c r="BO12" s="172"/>
      <c r="BP12" s="173"/>
      <c r="BQ12" s="173"/>
      <c r="BR12" s="173"/>
      <c r="BS12" s="1496">
        <f t="shared" si="12"/>
        <v>0</v>
      </c>
      <c r="BT12" s="172"/>
      <c r="BU12" s="173"/>
      <c r="BV12" s="173"/>
      <c r="BW12" s="173"/>
      <c r="BX12" s="1496">
        <f t="shared" si="13"/>
        <v>0</v>
      </c>
      <c r="BY12" s="580"/>
      <c r="BZ12" s="943"/>
      <c r="CA12" s="944"/>
    </row>
    <row r="13" spans="2:79" ht="13.9" customHeight="1" x14ac:dyDescent="0.2">
      <c r="B13" s="169">
        <v>4</v>
      </c>
      <c r="C13" s="1502" t="s">
        <v>123</v>
      </c>
      <c r="D13" s="1503" t="s">
        <v>124</v>
      </c>
      <c r="E13" s="171" t="s">
        <v>16</v>
      </c>
      <c r="F13" s="707">
        <v>3</v>
      </c>
      <c r="G13" s="172"/>
      <c r="H13" s="173"/>
      <c r="I13" s="173"/>
      <c r="J13" s="173"/>
      <c r="K13" s="1496">
        <f t="shared" si="0"/>
        <v>0</v>
      </c>
      <c r="L13" s="172"/>
      <c r="M13" s="173"/>
      <c r="N13" s="173"/>
      <c r="O13" s="173"/>
      <c r="P13" s="1496">
        <f t="shared" si="1"/>
        <v>0</v>
      </c>
      <c r="Q13" s="172"/>
      <c r="R13" s="173"/>
      <c r="S13" s="173"/>
      <c r="T13" s="173"/>
      <c r="U13" s="1496">
        <f t="shared" si="2"/>
        <v>0</v>
      </c>
      <c r="V13" s="172"/>
      <c r="W13" s="173"/>
      <c r="X13" s="173"/>
      <c r="Y13" s="173"/>
      <c r="Z13" s="1496">
        <f t="shared" si="3"/>
        <v>0</v>
      </c>
      <c r="AA13" s="172"/>
      <c r="AB13" s="173"/>
      <c r="AC13" s="173"/>
      <c r="AD13" s="173"/>
      <c r="AE13" s="1496">
        <f t="shared" si="4"/>
        <v>0</v>
      </c>
      <c r="AF13" s="172"/>
      <c r="AG13" s="173"/>
      <c r="AH13" s="173"/>
      <c r="AI13" s="173"/>
      <c r="AJ13" s="1496">
        <f t="shared" si="5"/>
        <v>0</v>
      </c>
      <c r="AK13" s="172"/>
      <c r="AL13" s="173"/>
      <c r="AM13" s="173"/>
      <c r="AN13" s="173"/>
      <c r="AO13" s="1496">
        <f t="shared" si="6"/>
        <v>0</v>
      </c>
      <c r="AP13" s="172"/>
      <c r="AQ13" s="173"/>
      <c r="AR13" s="173"/>
      <c r="AS13" s="173"/>
      <c r="AT13" s="1496">
        <f t="shared" si="7"/>
        <v>0</v>
      </c>
      <c r="AU13" s="172"/>
      <c r="AV13" s="173"/>
      <c r="AW13" s="173"/>
      <c r="AX13" s="173"/>
      <c r="AY13" s="1496">
        <f t="shared" si="8"/>
        <v>0</v>
      </c>
      <c r="AZ13" s="172"/>
      <c r="BA13" s="173"/>
      <c r="BB13" s="173"/>
      <c r="BC13" s="173"/>
      <c r="BD13" s="1496">
        <f t="shared" si="9"/>
        <v>0</v>
      </c>
      <c r="BE13" s="172"/>
      <c r="BF13" s="173"/>
      <c r="BG13" s="173"/>
      <c r="BH13" s="173"/>
      <c r="BI13" s="1496">
        <f t="shared" si="10"/>
        <v>0</v>
      </c>
      <c r="BJ13" s="172"/>
      <c r="BK13" s="173"/>
      <c r="BL13" s="173"/>
      <c r="BM13" s="173"/>
      <c r="BN13" s="1496">
        <f t="shared" si="11"/>
        <v>0</v>
      </c>
      <c r="BO13" s="172"/>
      <c r="BP13" s="173"/>
      <c r="BQ13" s="173"/>
      <c r="BR13" s="173"/>
      <c r="BS13" s="1496">
        <f t="shared" si="12"/>
        <v>0</v>
      </c>
      <c r="BT13" s="172"/>
      <c r="BU13" s="173"/>
      <c r="BV13" s="173"/>
      <c r="BW13" s="173"/>
      <c r="BX13" s="1496">
        <f t="shared" si="13"/>
        <v>0</v>
      </c>
      <c r="BY13" s="580"/>
      <c r="BZ13" s="943"/>
      <c r="CA13" s="944"/>
    </row>
    <row r="14" spans="2:79" ht="13.9" customHeight="1" x14ac:dyDescent="0.2">
      <c r="B14" s="169">
        <v>5</v>
      </c>
      <c r="C14" s="1502" t="s">
        <v>125</v>
      </c>
      <c r="D14" s="1503"/>
      <c r="E14" s="171" t="s">
        <v>16</v>
      </c>
      <c r="F14" s="707">
        <v>3</v>
      </c>
      <c r="G14" s="172"/>
      <c r="H14" s="173"/>
      <c r="I14" s="173"/>
      <c r="J14" s="173"/>
      <c r="K14" s="1496">
        <f t="shared" si="0"/>
        <v>0</v>
      </c>
      <c r="L14" s="172"/>
      <c r="M14" s="173"/>
      <c r="N14" s="173"/>
      <c r="O14" s="173"/>
      <c r="P14" s="1496">
        <f t="shared" si="1"/>
        <v>0</v>
      </c>
      <c r="Q14" s="172"/>
      <c r="R14" s="173"/>
      <c r="S14" s="173"/>
      <c r="T14" s="173"/>
      <c r="U14" s="1496">
        <f t="shared" si="2"/>
        <v>0</v>
      </c>
      <c r="V14" s="172"/>
      <c r="W14" s="173"/>
      <c r="X14" s="173"/>
      <c r="Y14" s="173"/>
      <c r="Z14" s="1496">
        <f t="shared" si="3"/>
        <v>0</v>
      </c>
      <c r="AA14" s="172"/>
      <c r="AB14" s="173"/>
      <c r="AC14" s="173"/>
      <c r="AD14" s="173"/>
      <c r="AE14" s="1496">
        <f t="shared" si="4"/>
        <v>0</v>
      </c>
      <c r="AF14" s="172"/>
      <c r="AG14" s="173"/>
      <c r="AH14" s="173"/>
      <c r="AI14" s="173"/>
      <c r="AJ14" s="1496">
        <f t="shared" si="5"/>
        <v>0</v>
      </c>
      <c r="AK14" s="172"/>
      <c r="AL14" s="173"/>
      <c r="AM14" s="173"/>
      <c r="AN14" s="173"/>
      <c r="AO14" s="1496">
        <f t="shared" si="6"/>
        <v>0</v>
      </c>
      <c r="AP14" s="172"/>
      <c r="AQ14" s="173"/>
      <c r="AR14" s="173"/>
      <c r="AS14" s="173"/>
      <c r="AT14" s="1496">
        <f t="shared" si="7"/>
        <v>0</v>
      </c>
      <c r="AU14" s="172"/>
      <c r="AV14" s="173"/>
      <c r="AW14" s="173"/>
      <c r="AX14" s="173"/>
      <c r="AY14" s="1496">
        <f t="shared" si="8"/>
        <v>0</v>
      </c>
      <c r="AZ14" s="172"/>
      <c r="BA14" s="173"/>
      <c r="BB14" s="173"/>
      <c r="BC14" s="173"/>
      <c r="BD14" s="1496">
        <f t="shared" si="9"/>
        <v>0</v>
      </c>
      <c r="BE14" s="172"/>
      <c r="BF14" s="173"/>
      <c r="BG14" s="173"/>
      <c r="BH14" s="173"/>
      <c r="BI14" s="1496">
        <f t="shared" si="10"/>
        <v>0</v>
      </c>
      <c r="BJ14" s="172"/>
      <c r="BK14" s="173"/>
      <c r="BL14" s="173"/>
      <c r="BM14" s="173"/>
      <c r="BN14" s="1496">
        <f t="shared" si="11"/>
        <v>0</v>
      </c>
      <c r="BO14" s="172"/>
      <c r="BP14" s="173"/>
      <c r="BQ14" s="173"/>
      <c r="BR14" s="173"/>
      <c r="BS14" s="1496">
        <f t="shared" si="12"/>
        <v>0</v>
      </c>
      <c r="BT14" s="172"/>
      <c r="BU14" s="173"/>
      <c r="BV14" s="173"/>
      <c r="BW14" s="173"/>
      <c r="BX14" s="1496">
        <f t="shared" si="13"/>
        <v>0</v>
      </c>
      <c r="BY14" s="580"/>
      <c r="BZ14" s="943"/>
      <c r="CA14" s="944"/>
    </row>
    <row r="15" spans="2:79" ht="13.9" customHeight="1" x14ac:dyDescent="0.2">
      <c r="B15" s="169">
        <v>6</v>
      </c>
      <c r="C15" s="1502" t="s">
        <v>126</v>
      </c>
      <c r="D15" s="1503"/>
      <c r="E15" s="171" t="s">
        <v>16</v>
      </c>
      <c r="F15" s="707">
        <v>3</v>
      </c>
      <c r="G15" s="172"/>
      <c r="H15" s="173"/>
      <c r="I15" s="173"/>
      <c r="J15" s="173"/>
      <c r="K15" s="1496">
        <f t="shared" si="0"/>
        <v>0</v>
      </c>
      <c r="L15" s="172"/>
      <c r="M15" s="173"/>
      <c r="N15" s="173"/>
      <c r="O15" s="173"/>
      <c r="P15" s="1496">
        <f t="shared" si="1"/>
        <v>0</v>
      </c>
      <c r="Q15" s="172"/>
      <c r="R15" s="173"/>
      <c r="S15" s="173"/>
      <c r="T15" s="173"/>
      <c r="U15" s="1496">
        <f t="shared" si="2"/>
        <v>0</v>
      </c>
      <c r="V15" s="172"/>
      <c r="W15" s="173"/>
      <c r="X15" s="173"/>
      <c r="Y15" s="173"/>
      <c r="Z15" s="1496">
        <f t="shared" si="3"/>
        <v>0</v>
      </c>
      <c r="AA15" s="172"/>
      <c r="AB15" s="173"/>
      <c r="AC15" s="173"/>
      <c r="AD15" s="173"/>
      <c r="AE15" s="1496">
        <f t="shared" si="4"/>
        <v>0</v>
      </c>
      <c r="AF15" s="172"/>
      <c r="AG15" s="173"/>
      <c r="AH15" s="173"/>
      <c r="AI15" s="173"/>
      <c r="AJ15" s="1496">
        <f t="shared" si="5"/>
        <v>0</v>
      </c>
      <c r="AK15" s="172"/>
      <c r="AL15" s="173"/>
      <c r="AM15" s="173"/>
      <c r="AN15" s="173"/>
      <c r="AO15" s="1496">
        <f t="shared" si="6"/>
        <v>0</v>
      </c>
      <c r="AP15" s="172"/>
      <c r="AQ15" s="173"/>
      <c r="AR15" s="173"/>
      <c r="AS15" s="173"/>
      <c r="AT15" s="1496">
        <f t="shared" si="7"/>
        <v>0</v>
      </c>
      <c r="AU15" s="172"/>
      <c r="AV15" s="173"/>
      <c r="AW15" s="173"/>
      <c r="AX15" s="173"/>
      <c r="AY15" s="1496">
        <f t="shared" si="8"/>
        <v>0</v>
      </c>
      <c r="AZ15" s="172"/>
      <c r="BA15" s="173"/>
      <c r="BB15" s="173"/>
      <c r="BC15" s="173"/>
      <c r="BD15" s="1496">
        <f t="shared" si="9"/>
        <v>0</v>
      </c>
      <c r="BE15" s="172"/>
      <c r="BF15" s="173"/>
      <c r="BG15" s="173"/>
      <c r="BH15" s="173"/>
      <c r="BI15" s="1496">
        <f t="shared" si="10"/>
        <v>0</v>
      </c>
      <c r="BJ15" s="172"/>
      <c r="BK15" s="173"/>
      <c r="BL15" s="173"/>
      <c r="BM15" s="173"/>
      <c r="BN15" s="1496">
        <f t="shared" si="11"/>
        <v>0</v>
      </c>
      <c r="BO15" s="172"/>
      <c r="BP15" s="173"/>
      <c r="BQ15" s="173"/>
      <c r="BR15" s="173"/>
      <c r="BS15" s="1496">
        <f t="shared" si="12"/>
        <v>0</v>
      </c>
      <c r="BT15" s="172"/>
      <c r="BU15" s="173"/>
      <c r="BV15" s="173"/>
      <c r="BW15" s="173"/>
      <c r="BX15" s="1496">
        <f t="shared" si="13"/>
        <v>0</v>
      </c>
      <c r="BY15" s="580"/>
      <c r="BZ15" s="943"/>
      <c r="CA15" s="944"/>
    </row>
    <row r="16" spans="2:79" ht="13.9" customHeight="1" x14ac:dyDescent="0.2">
      <c r="B16" s="169">
        <v>7</v>
      </c>
      <c r="C16" s="1502" t="s">
        <v>127</v>
      </c>
      <c r="D16" s="1503"/>
      <c r="E16" s="171" t="s">
        <v>16</v>
      </c>
      <c r="F16" s="707">
        <v>3</v>
      </c>
      <c r="G16" s="172"/>
      <c r="H16" s="173"/>
      <c r="I16" s="173"/>
      <c r="J16" s="173"/>
      <c r="K16" s="1496">
        <f t="shared" si="0"/>
        <v>0</v>
      </c>
      <c r="L16" s="172"/>
      <c r="M16" s="173"/>
      <c r="N16" s="173"/>
      <c r="O16" s="173"/>
      <c r="P16" s="1496">
        <f t="shared" si="1"/>
        <v>0</v>
      </c>
      <c r="Q16" s="172"/>
      <c r="R16" s="173"/>
      <c r="S16" s="173"/>
      <c r="T16" s="173"/>
      <c r="U16" s="1496">
        <f t="shared" si="2"/>
        <v>0</v>
      </c>
      <c r="V16" s="172"/>
      <c r="W16" s="173"/>
      <c r="X16" s="173"/>
      <c r="Y16" s="173"/>
      <c r="Z16" s="1496">
        <f t="shared" si="3"/>
        <v>0</v>
      </c>
      <c r="AA16" s="172"/>
      <c r="AB16" s="173"/>
      <c r="AC16" s="173"/>
      <c r="AD16" s="173"/>
      <c r="AE16" s="1496">
        <f t="shared" si="4"/>
        <v>0</v>
      </c>
      <c r="AF16" s="172"/>
      <c r="AG16" s="173"/>
      <c r="AH16" s="173"/>
      <c r="AI16" s="173"/>
      <c r="AJ16" s="1496">
        <f t="shared" si="5"/>
        <v>0</v>
      </c>
      <c r="AK16" s="172"/>
      <c r="AL16" s="173"/>
      <c r="AM16" s="173"/>
      <c r="AN16" s="173"/>
      <c r="AO16" s="1496">
        <f t="shared" si="6"/>
        <v>0</v>
      </c>
      <c r="AP16" s="172"/>
      <c r="AQ16" s="173"/>
      <c r="AR16" s="173"/>
      <c r="AS16" s="173"/>
      <c r="AT16" s="1496">
        <f t="shared" si="7"/>
        <v>0</v>
      </c>
      <c r="AU16" s="172"/>
      <c r="AV16" s="173"/>
      <c r="AW16" s="173"/>
      <c r="AX16" s="173"/>
      <c r="AY16" s="1496">
        <f t="shared" si="8"/>
        <v>0</v>
      </c>
      <c r="AZ16" s="172"/>
      <c r="BA16" s="173"/>
      <c r="BB16" s="173"/>
      <c r="BC16" s="173"/>
      <c r="BD16" s="1496">
        <f t="shared" si="9"/>
        <v>0</v>
      </c>
      <c r="BE16" s="172"/>
      <c r="BF16" s="173"/>
      <c r="BG16" s="173"/>
      <c r="BH16" s="173"/>
      <c r="BI16" s="1496">
        <f t="shared" si="10"/>
        <v>0</v>
      </c>
      <c r="BJ16" s="172"/>
      <c r="BK16" s="173"/>
      <c r="BL16" s="173"/>
      <c r="BM16" s="173"/>
      <c r="BN16" s="1496">
        <f t="shared" si="11"/>
        <v>0</v>
      </c>
      <c r="BO16" s="172"/>
      <c r="BP16" s="173"/>
      <c r="BQ16" s="173"/>
      <c r="BR16" s="173"/>
      <c r="BS16" s="1496">
        <f t="shared" si="12"/>
        <v>0</v>
      </c>
      <c r="BT16" s="172"/>
      <c r="BU16" s="173"/>
      <c r="BV16" s="173"/>
      <c r="BW16" s="173"/>
      <c r="BX16" s="1496">
        <f t="shared" si="13"/>
        <v>0</v>
      </c>
      <c r="BY16" s="580"/>
      <c r="BZ16" s="943"/>
      <c r="CA16" s="944"/>
    </row>
    <row r="17" spans="2:79" ht="13.9" customHeight="1" x14ac:dyDescent="0.2">
      <c r="B17" s="169">
        <v>8</v>
      </c>
      <c r="C17" s="1502" t="s">
        <v>128</v>
      </c>
      <c r="D17" s="1503"/>
      <c r="E17" s="171" t="s">
        <v>16</v>
      </c>
      <c r="F17" s="707">
        <v>3</v>
      </c>
      <c r="G17" s="172"/>
      <c r="H17" s="173"/>
      <c r="I17" s="173"/>
      <c r="J17" s="173"/>
      <c r="K17" s="1496">
        <f t="shared" si="0"/>
        <v>0</v>
      </c>
      <c r="L17" s="172"/>
      <c r="M17" s="173"/>
      <c r="N17" s="173"/>
      <c r="O17" s="173"/>
      <c r="P17" s="1496">
        <f t="shared" si="1"/>
        <v>0</v>
      </c>
      <c r="Q17" s="172"/>
      <c r="R17" s="173"/>
      <c r="S17" s="173"/>
      <c r="T17" s="173"/>
      <c r="U17" s="1496">
        <f t="shared" si="2"/>
        <v>0</v>
      </c>
      <c r="V17" s="172"/>
      <c r="W17" s="173"/>
      <c r="X17" s="173"/>
      <c r="Y17" s="173"/>
      <c r="Z17" s="1496">
        <f t="shared" si="3"/>
        <v>0</v>
      </c>
      <c r="AA17" s="172"/>
      <c r="AB17" s="173"/>
      <c r="AC17" s="173"/>
      <c r="AD17" s="173"/>
      <c r="AE17" s="1496">
        <f t="shared" si="4"/>
        <v>0</v>
      </c>
      <c r="AF17" s="172"/>
      <c r="AG17" s="173"/>
      <c r="AH17" s="173"/>
      <c r="AI17" s="173"/>
      <c r="AJ17" s="1496">
        <f t="shared" si="5"/>
        <v>0</v>
      </c>
      <c r="AK17" s="172"/>
      <c r="AL17" s="173"/>
      <c r="AM17" s="173"/>
      <c r="AN17" s="173"/>
      <c r="AO17" s="1496">
        <f t="shared" si="6"/>
        <v>0</v>
      </c>
      <c r="AP17" s="172"/>
      <c r="AQ17" s="173"/>
      <c r="AR17" s="173"/>
      <c r="AS17" s="173"/>
      <c r="AT17" s="1496">
        <f t="shared" si="7"/>
        <v>0</v>
      </c>
      <c r="AU17" s="172"/>
      <c r="AV17" s="173"/>
      <c r="AW17" s="173"/>
      <c r="AX17" s="173"/>
      <c r="AY17" s="1496">
        <f t="shared" si="8"/>
        <v>0</v>
      </c>
      <c r="AZ17" s="172"/>
      <c r="BA17" s="173"/>
      <c r="BB17" s="173"/>
      <c r="BC17" s="173"/>
      <c r="BD17" s="1496">
        <f t="shared" si="9"/>
        <v>0</v>
      </c>
      <c r="BE17" s="172"/>
      <c r="BF17" s="173"/>
      <c r="BG17" s="173"/>
      <c r="BH17" s="173"/>
      <c r="BI17" s="1496">
        <f t="shared" si="10"/>
        <v>0</v>
      </c>
      <c r="BJ17" s="172"/>
      <c r="BK17" s="173"/>
      <c r="BL17" s="173"/>
      <c r="BM17" s="173"/>
      <c r="BN17" s="1496">
        <f t="shared" si="11"/>
        <v>0</v>
      </c>
      <c r="BO17" s="172"/>
      <c r="BP17" s="173"/>
      <c r="BQ17" s="173"/>
      <c r="BR17" s="173"/>
      <c r="BS17" s="1496">
        <f t="shared" si="12"/>
        <v>0</v>
      </c>
      <c r="BT17" s="172"/>
      <c r="BU17" s="173"/>
      <c r="BV17" s="173"/>
      <c r="BW17" s="173"/>
      <c r="BX17" s="1496">
        <f t="shared" si="13"/>
        <v>0</v>
      </c>
      <c r="BY17" s="580"/>
      <c r="BZ17" s="943"/>
      <c r="CA17" s="944"/>
    </row>
    <row r="18" spans="2:79" ht="13.9" customHeight="1" x14ac:dyDescent="0.2">
      <c r="B18" s="169">
        <v>9</v>
      </c>
      <c r="C18" s="1502" t="s">
        <v>129</v>
      </c>
      <c r="D18" s="1503" t="s">
        <v>130</v>
      </c>
      <c r="E18" s="171" t="s">
        <v>16</v>
      </c>
      <c r="F18" s="707">
        <v>3</v>
      </c>
      <c r="G18" s="172"/>
      <c r="H18" s="173"/>
      <c r="I18" s="173"/>
      <c r="J18" s="173"/>
      <c r="K18" s="1496">
        <f t="shared" si="0"/>
        <v>0</v>
      </c>
      <c r="L18" s="172"/>
      <c r="M18" s="173"/>
      <c r="N18" s="173"/>
      <c r="O18" s="173"/>
      <c r="P18" s="1496">
        <f t="shared" si="1"/>
        <v>0</v>
      </c>
      <c r="Q18" s="172"/>
      <c r="R18" s="173"/>
      <c r="S18" s="173"/>
      <c r="T18" s="173"/>
      <c r="U18" s="1496">
        <f t="shared" si="2"/>
        <v>0</v>
      </c>
      <c r="V18" s="172"/>
      <c r="W18" s="173"/>
      <c r="X18" s="173"/>
      <c r="Y18" s="173"/>
      <c r="Z18" s="1496">
        <f t="shared" si="3"/>
        <v>0</v>
      </c>
      <c r="AA18" s="172"/>
      <c r="AB18" s="173"/>
      <c r="AC18" s="173"/>
      <c r="AD18" s="173"/>
      <c r="AE18" s="1496">
        <f t="shared" si="4"/>
        <v>0</v>
      </c>
      <c r="AF18" s="172"/>
      <c r="AG18" s="173"/>
      <c r="AH18" s="173"/>
      <c r="AI18" s="173"/>
      <c r="AJ18" s="1496">
        <f t="shared" si="5"/>
        <v>0</v>
      </c>
      <c r="AK18" s="172"/>
      <c r="AL18" s="173"/>
      <c r="AM18" s="173"/>
      <c r="AN18" s="173"/>
      <c r="AO18" s="1496">
        <f t="shared" si="6"/>
        <v>0</v>
      </c>
      <c r="AP18" s="172"/>
      <c r="AQ18" s="173"/>
      <c r="AR18" s="173"/>
      <c r="AS18" s="173"/>
      <c r="AT18" s="1496">
        <f t="shared" si="7"/>
        <v>0</v>
      </c>
      <c r="AU18" s="172"/>
      <c r="AV18" s="173"/>
      <c r="AW18" s="173"/>
      <c r="AX18" s="173"/>
      <c r="AY18" s="1496">
        <f t="shared" si="8"/>
        <v>0</v>
      </c>
      <c r="AZ18" s="172"/>
      <c r="BA18" s="173"/>
      <c r="BB18" s="173"/>
      <c r="BC18" s="173"/>
      <c r="BD18" s="1496">
        <f t="shared" si="9"/>
        <v>0</v>
      </c>
      <c r="BE18" s="172"/>
      <c r="BF18" s="173"/>
      <c r="BG18" s="173"/>
      <c r="BH18" s="173"/>
      <c r="BI18" s="1496">
        <f t="shared" si="10"/>
        <v>0</v>
      </c>
      <c r="BJ18" s="172"/>
      <c r="BK18" s="173"/>
      <c r="BL18" s="173"/>
      <c r="BM18" s="173"/>
      <c r="BN18" s="1496">
        <f t="shared" si="11"/>
        <v>0</v>
      </c>
      <c r="BO18" s="172"/>
      <c r="BP18" s="173"/>
      <c r="BQ18" s="173"/>
      <c r="BR18" s="173"/>
      <c r="BS18" s="1496">
        <f t="shared" si="12"/>
        <v>0</v>
      </c>
      <c r="BT18" s="172"/>
      <c r="BU18" s="173"/>
      <c r="BV18" s="173"/>
      <c r="BW18" s="173"/>
      <c r="BX18" s="1496">
        <f t="shared" si="13"/>
        <v>0</v>
      </c>
      <c r="BY18" s="580"/>
      <c r="BZ18" s="943"/>
      <c r="CA18" s="944"/>
    </row>
    <row r="19" spans="2:79" ht="13.9" customHeight="1" x14ac:dyDescent="0.2">
      <c r="B19" s="169">
        <v>10</v>
      </c>
      <c r="C19" s="1502" t="s">
        <v>131</v>
      </c>
      <c r="D19" s="1503" t="s">
        <v>132</v>
      </c>
      <c r="E19" s="171" t="s">
        <v>16</v>
      </c>
      <c r="F19" s="707">
        <v>3</v>
      </c>
      <c r="G19" s="172"/>
      <c r="H19" s="173"/>
      <c r="I19" s="173"/>
      <c r="J19" s="173"/>
      <c r="K19" s="1496">
        <f t="shared" si="0"/>
        <v>0</v>
      </c>
      <c r="L19" s="172"/>
      <c r="M19" s="173"/>
      <c r="N19" s="173"/>
      <c r="O19" s="173"/>
      <c r="P19" s="1496">
        <f t="shared" si="1"/>
        <v>0</v>
      </c>
      <c r="Q19" s="172"/>
      <c r="R19" s="173"/>
      <c r="S19" s="173"/>
      <c r="T19" s="173"/>
      <c r="U19" s="1496">
        <f t="shared" si="2"/>
        <v>0</v>
      </c>
      <c r="V19" s="172"/>
      <c r="W19" s="173"/>
      <c r="X19" s="173"/>
      <c r="Y19" s="173"/>
      <c r="Z19" s="1496">
        <f t="shared" si="3"/>
        <v>0</v>
      </c>
      <c r="AA19" s="172"/>
      <c r="AB19" s="173"/>
      <c r="AC19" s="173"/>
      <c r="AD19" s="173"/>
      <c r="AE19" s="1496">
        <f t="shared" si="4"/>
        <v>0</v>
      </c>
      <c r="AF19" s="172"/>
      <c r="AG19" s="173"/>
      <c r="AH19" s="173"/>
      <c r="AI19" s="173"/>
      <c r="AJ19" s="1496">
        <f t="shared" si="5"/>
        <v>0</v>
      </c>
      <c r="AK19" s="172"/>
      <c r="AL19" s="173"/>
      <c r="AM19" s="173"/>
      <c r="AN19" s="173"/>
      <c r="AO19" s="1496">
        <f t="shared" si="6"/>
        <v>0</v>
      </c>
      <c r="AP19" s="172"/>
      <c r="AQ19" s="173"/>
      <c r="AR19" s="173"/>
      <c r="AS19" s="173"/>
      <c r="AT19" s="1496">
        <f t="shared" si="7"/>
        <v>0</v>
      </c>
      <c r="AU19" s="172"/>
      <c r="AV19" s="173"/>
      <c r="AW19" s="173"/>
      <c r="AX19" s="173"/>
      <c r="AY19" s="1496">
        <f t="shared" si="8"/>
        <v>0</v>
      </c>
      <c r="AZ19" s="172"/>
      <c r="BA19" s="173"/>
      <c r="BB19" s="173"/>
      <c r="BC19" s="173"/>
      <c r="BD19" s="1496">
        <f t="shared" si="9"/>
        <v>0</v>
      </c>
      <c r="BE19" s="172"/>
      <c r="BF19" s="173"/>
      <c r="BG19" s="173"/>
      <c r="BH19" s="173"/>
      <c r="BI19" s="1496">
        <f t="shared" si="10"/>
        <v>0</v>
      </c>
      <c r="BJ19" s="172"/>
      <c r="BK19" s="173"/>
      <c r="BL19" s="173"/>
      <c r="BM19" s="173"/>
      <c r="BN19" s="1496">
        <f t="shared" si="11"/>
        <v>0</v>
      </c>
      <c r="BO19" s="172"/>
      <c r="BP19" s="173"/>
      <c r="BQ19" s="173"/>
      <c r="BR19" s="173"/>
      <c r="BS19" s="1496">
        <f t="shared" si="12"/>
        <v>0</v>
      </c>
      <c r="BT19" s="172"/>
      <c r="BU19" s="173"/>
      <c r="BV19" s="173"/>
      <c r="BW19" s="173"/>
      <c r="BX19" s="1496">
        <f t="shared" si="13"/>
        <v>0</v>
      </c>
      <c r="BY19" s="580"/>
      <c r="BZ19" s="943"/>
      <c r="CA19" s="944"/>
    </row>
    <row r="20" spans="2:79" ht="13.9" customHeight="1" x14ac:dyDescent="0.2">
      <c r="B20" s="169">
        <v>11</v>
      </c>
      <c r="C20" s="1502" t="s">
        <v>133</v>
      </c>
      <c r="D20" s="1503" t="s">
        <v>134</v>
      </c>
      <c r="E20" s="171" t="s">
        <v>16</v>
      </c>
      <c r="F20" s="707">
        <v>3</v>
      </c>
      <c r="G20" s="172"/>
      <c r="H20" s="173"/>
      <c r="I20" s="173"/>
      <c r="J20" s="173"/>
      <c r="K20" s="1496">
        <f t="shared" si="0"/>
        <v>0</v>
      </c>
      <c r="L20" s="172"/>
      <c r="M20" s="173"/>
      <c r="N20" s="173"/>
      <c r="O20" s="173"/>
      <c r="P20" s="1496">
        <f t="shared" si="1"/>
        <v>0</v>
      </c>
      <c r="Q20" s="172"/>
      <c r="R20" s="173"/>
      <c r="S20" s="173"/>
      <c r="T20" s="173"/>
      <c r="U20" s="1496">
        <f t="shared" si="2"/>
        <v>0</v>
      </c>
      <c r="V20" s="172"/>
      <c r="W20" s="173"/>
      <c r="X20" s="173"/>
      <c r="Y20" s="173"/>
      <c r="Z20" s="1496">
        <f t="shared" si="3"/>
        <v>0</v>
      </c>
      <c r="AA20" s="172"/>
      <c r="AB20" s="173"/>
      <c r="AC20" s="173"/>
      <c r="AD20" s="173"/>
      <c r="AE20" s="1496">
        <f t="shared" si="4"/>
        <v>0</v>
      </c>
      <c r="AF20" s="172"/>
      <c r="AG20" s="173"/>
      <c r="AH20" s="173"/>
      <c r="AI20" s="173"/>
      <c r="AJ20" s="1496">
        <f t="shared" si="5"/>
        <v>0</v>
      </c>
      <c r="AK20" s="172"/>
      <c r="AL20" s="173"/>
      <c r="AM20" s="173"/>
      <c r="AN20" s="173"/>
      <c r="AO20" s="1496">
        <f t="shared" si="6"/>
        <v>0</v>
      </c>
      <c r="AP20" s="172"/>
      <c r="AQ20" s="173"/>
      <c r="AR20" s="173"/>
      <c r="AS20" s="173"/>
      <c r="AT20" s="1496">
        <f t="shared" si="7"/>
        <v>0</v>
      </c>
      <c r="AU20" s="172"/>
      <c r="AV20" s="173"/>
      <c r="AW20" s="173"/>
      <c r="AX20" s="173"/>
      <c r="AY20" s="1496">
        <f t="shared" si="8"/>
        <v>0</v>
      </c>
      <c r="AZ20" s="172"/>
      <c r="BA20" s="173"/>
      <c r="BB20" s="173"/>
      <c r="BC20" s="173"/>
      <c r="BD20" s="1496">
        <f t="shared" si="9"/>
        <v>0</v>
      </c>
      <c r="BE20" s="172"/>
      <c r="BF20" s="173"/>
      <c r="BG20" s="173"/>
      <c r="BH20" s="173"/>
      <c r="BI20" s="1496">
        <f t="shared" si="10"/>
        <v>0</v>
      </c>
      <c r="BJ20" s="172"/>
      <c r="BK20" s="173"/>
      <c r="BL20" s="173"/>
      <c r="BM20" s="173"/>
      <c r="BN20" s="1496">
        <f t="shared" si="11"/>
        <v>0</v>
      </c>
      <c r="BO20" s="172"/>
      <c r="BP20" s="173"/>
      <c r="BQ20" s="173"/>
      <c r="BR20" s="173"/>
      <c r="BS20" s="1496">
        <f t="shared" si="12"/>
        <v>0</v>
      </c>
      <c r="BT20" s="172"/>
      <c r="BU20" s="173"/>
      <c r="BV20" s="173"/>
      <c r="BW20" s="173"/>
      <c r="BX20" s="1496">
        <f t="shared" si="13"/>
        <v>0</v>
      </c>
      <c r="BY20" s="580"/>
      <c r="BZ20" s="943"/>
      <c r="CA20" s="944"/>
    </row>
    <row r="21" spans="2:79" ht="13.9" customHeight="1" x14ac:dyDescent="0.2">
      <c r="B21" s="169">
        <v>12</v>
      </c>
      <c r="C21" s="1502" t="s">
        <v>135</v>
      </c>
      <c r="D21" s="1503" t="s">
        <v>136</v>
      </c>
      <c r="E21" s="171" t="s">
        <v>16</v>
      </c>
      <c r="F21" s="707">
        <v>3</v>
      </c>
      <c r="G21" s="172"/>
      <c r="H21" s="173"/>
      <c r="I21" s="173"/>
      <c r="J21" s="173"/>
      <c r="K21" s="1496">
        <f t="shared" si="0"/>
        <v>0</v>
      </c>
      <c r="L21" s="172"/>
      <c r="M21" s="173"/>
      <c r="N21" s="173"/>
      <c r="O21" s="173"/>
      <c r="P21" s="1496">
        <f t="shared" si="1"/>
        <v>0</v>
      </c>
      <c r="Q21" s="172"/>
      <c r="R21" s="173"/>
      <c r="S21" s="173"/>
      <c r="T21" s="173"/>
      <c r="U21" s="1496">
        <f t="shared" si="2"/>
        <v>0</v>
      </c>
      <c r="V21" s="172"/>
      <c r="W21" s="173"/>
      <c r="X21" s="173"/>
      <c r="Y21" s="173"/>
      <c r="Z21" s="1496">
        <f t="shared" si="3"/>
        <v>0</v>
      </c>
      <c r="AA21" s="172"/>
      <c r="AB21" s="173"/>
      <c r="AC21" s="173"/>
      <c r="AD21" s="173"/>
      <c r="AE21" s="1496">
        <f t="shared" si="4"/>
        <v>0</v>
      </c>
      <c r="AF21" s="172"/>
      <c r="AG21" s="173"/>
      <c r="AH21" s="173"/>
      <c r="AI21" s="173"/>
      <c r="AJ21" s="1496">
        <f t="shared" si="5"/>
        <v>0</v>
      </c>
      <c r="AK21" s="172"/>
      <c r="AL21" s="173"/>
      <c r="AM21" s="173"/>
      <c r="AN21" s="173"/>
      <c r="AO21" s="1496">
        <f t="shared" si="6"/>
        <v>0</v>
      </c>
      <c r="AP21" s="172"/>
      <c r="AQ21" s="173"/>
      <c r="AR21" s="173"/>
      <c r="AS21" s="173"/>
      <c r="AT21" s="1496">
        <f t="shared" si="7"/>
        <v>0</v>
      </c>
      <c r="AU21" s="172"/>
      <c r="AV21" s="173"/>
      <c r="AW21" s="173"/>
      <c r="AX21" s="173"/>
      <c r="AY21" s="1496">
        <f t="shared" si="8"/>
        <v>0</v>
      </c>
      <c r="AZ21" s="172"/>
      <c r="BA21" s="173"/>
      <c r="BB21" s="173"/>
      <c r="BC21" s="173"/>
      <c r="BD21" s="1496">
        <f t="shared" si="9"/>
        <v>0</v>
      </c>
      <c r="BE21" s="172"/>
      <c r="BF21" s="173"/>
      <c r="BG21" s="173"/>
      <c r="BH21" s="173"/>
      <c r="BI21" s="1496">
        <f t="shared" si="10"/>
        <v>0</v>
      </c>
      <c r="BJ21" s="172"/>
      <c r="BK21" s="173"/>
      <c r="BL21" s="173"/>
      <c r="BM21" s="173"/>
      <c r="BN21" s="1496">
        <f t="shared" si="11"/>
        <v>0</v>
      </c>
      <c r="BO21" s="172"/>
      <c r="BP21" s="173"/>
      <c r="BQ21" s="173"/>
      <c r="BR21" s="173"/>
      <c r="BS21" s="1496">
        <f t="shared" si="12"/>
        <v>0</v>
      </c>
      <c r="BT21" s="172"/>
      <c r="BU21" s="173"/>
      <c r="BV21" s="173"/>
      <c r="BW21" s="173"/>
      <c r="BX21" s="1496">
        <f t="shared" si="13"/>
        <v>0</v>
      </c>
      <c r="BY21" s="580"/>
      <c r="BZ21" s="943"/>
      <c r="CA21" s="944"/>
    </row>
    <row r="22" spans="2:79" s="1458" customFormat="1" ht="13.9" customHeight="1" x14ac:dyDescent="0.2">
      <c r="B22" s="169">
        <v>13</v>
      </c>
      <c r="C22" s="1502" t="s">
        <v>1349</v>
      </c>
      <c r="D22" s="1499"/>
      <c r="E22" s="171" t="s">
        <v>16</v>
      </c>
      <c r="F22" s="707">
        <v>3</v>
      </c>
      <c r="G22" s="172"/>
      <c r="H22" s="173"/>
      <c r="I22" s="173"/>
      <c r="J22" s="173"/>
      <c r="K22" s="1496">
        <f t="shared" si="0"/>
        <v>0</v>
      </c>
      <c r="L22" s="172"/>
      <c r="M22" s="173"/>
      <c r="N22" s="173"/>
      <c r="O22" s="173"/>
      <c r="P22" s="1496">
        <f t="shared" si="1"/>
        <v>0</v>
      </c>
      <c r="Q22" s="172"/>
      <c r="R22" s="173"/>
      <c r="S22" s="173"/>
      <c r="T22" s="173"/>
      <c r="U22" s="1496">
        <f t="shared" si="2"/>
        <v>0</v>
      </c>
      <c r="V22" s="172"/>
      <c r="W22" s="173"/>
      <c r="X22" s="173"/>
      <c r="Y22" s="173"/>
      <c r="Z22" s="1496">
        <f t="shared" si="3"/>
        <v>0</v>
      </c>
      <c r="AA22" s="172"/>
      <c r="AB22" s="173"/>
      <c r="AC22" s="173"/>
      <c r="AD22" s="173"/>
      <c r="AE22" s="1496">
        <f t="shared" si="4"/>
        <v>0</v>
      </c>
      <c r="AF22" s="172"/>
      <c r="AG22" s="173"/>
      <c r="AH22" s="173"/>
      <c r="AI22" s="173"/>
      <c r="AJ22" s="1496">
        <f t="shared" si="5"/>
        <v>0</v>
      </c>
      <c r="AK22" s="172"/>
      <c r="AL22" s="173"/>
      <c r="AM22" s="173"/>
      <c r="AN22" s="173"/>
      <c r="AO22" s="1496">
        <f t="shared" si="6"/>
        <v>0</v>
      </c>
      <c r="AP22" s="172"/>
      <c r="AQ22" s="173"/>
      <c r="AR22" s="173"/>
      <c r="AS22" s="173"/>
      <c r="AT22" s="1496">
        <f t="shared" si="7"/>
        <v>0</v>
      </c>
      <c r="AU22" s="172"/>
      <c r="AV22" s="173"/>
      <c r="AW22" s="173"/>
      <c r="AX22" s="173"/>
      <c r="AY22" s="1496">
        <f t="shared" si="8"/>
        <v>0</v>
      </c>
      <c r="AZ22" s="172"/>
      <c r="BA22" s="173"/>
      <c r="BB22" s="173"/>
      <c r="BC22" s="173"/>
      <c r="BD22" s="1496">
        <f t="shared" si="9"/>
        <v>0</v>
      </c>
      <c r="BE22" s="172"/>
      <c r="BF22" s="173"/>
      <c r="BG22" s="173"/>
      <c r="BH22" s="173"/>
      <c r="BI22" s="1496">
        <f t="shared" si="10"/>
        <v>0</v>
      </c>
      <c r="BJ22" s="172"/>
      <c r="BK22" s="173"/>
      <c r="BL22" s="173"/>
      <c r="BM22" s="173"/>
      <c r="BN22" s="1496">
        <f t="shared" si="11"/>
        <v>0</v>
      </c>
      <c r="BO22" s="172"/>
      <c r="BP22" s="173"/>
      <c r="BQ22" s="173"/>
      <c r="BR22" s="173"/>
      <c r="BS22" s="1496">
        <f t="shared" si="12"/>
        <v>0</v>
      </c>
      <c r="BT22" s="172"/>
      <c r="BU22" s="173"/>
      <c r="BV22" s="173"/>
      <c r="BW22" s="173"/>
      <c r="BX22" s="1496">
        <f t="shared" si="13"/>
        <v>0</v>
      </c>
      <c r="BY22" s="1455"/>
      <c r="BZ22" s="1459"/>
      <c r="CA22" s="1460"/>
    </row>
    <row r="23" spans="2:79" s="1458" customFormat="1" ht="13.9" customHeight="1" x14ac:dyDescent="0.2">
      <c r="B23" s="169">
        <v>14</v>
      </c>
      <c r="C23" s="1502" t="s">
        <v>1350</v>
      </c>
      <c r="D23" s="1499"/>
      <c r="E23" s="171" t="s">
        <v>16</v>
      </c>
      <c r="F23" s="707">
        <v>3</v>
      </c>
      <c r="G23" s="172"/>
      <c r="H23" s="173"/>
      <c r="I23" s="173"/>
      <c r="J23" s="173"/>
      <c r="K23" s="1496">
        <f t="shared" si="0"/>
        <v>0</v>
      </c>
      <c r="L23" s="172"/>
      <c r="M23" s="173"/>
      <c r="N23" s="173"/>
      <c r="O23" s="173"/>
      <c r="P23" s="1496">
        <f t="shared" si="1"/>
        <v>0</v>
      </c>
      <c r="Q23" s="172"/>
      <c r="R23" s="173"/>
      <c r="S23" s="173"/>
      <c r="T23" s="173"/>
      <c r="U23" s="1496">
        <f t="shared" si="2"/>
        <v>0</v>
      </c>
      <c r="V23" s="172"/>
      <c r="W23" s="173"/>
      <c r="X23" s="173"/>
      <c r="Y23" s="173"/>
      <c r="Z23" s="1496">
        <f t="shared" si="3"/>
        <v>0</v>
      </c>
      <c r="AA23" s="172"/>
      <c r="AB23" s="173"/>
      <c r="AC23" s="173"/>
      <c r="AD23" s="173"/>
      <c r="AE23" s="1496">
        <f t="shared" si="4"/>
        <v>0</v>
      </c>
      <c r="AF23" s="172"/>
      <c r="AG23" s="173"/>
      <c r="AH23" s="173"/>
      <c r="AI23" s="173"/>
      <c r="AJ23" s="1496">
        <f t="shared" si="5"/>
        <v>0</v>
      </c>
      <c r="AK23" s="172"/>
      <c r="AL23" s="173"/>
      <c r="AM23" s="173"/>
      <c r="AN23" s="173"/>
      <c r="AO23" s="1496">
        <f t="shared" si="6"/>
        <v>0</v>
      </c>
      <c r="AP23" s="172"/>
      <c r="AQ23" s="173"/>
      <c r="AR23" s="173"/>
      <c r="AS23" s="173"/>
      <c r="AT23" s="1496">
        <f t="shared" si="7"/>
        <v>0</v>
      </c>
      <c r="AU23" s="172"/>
      <c r="AV23" s="173"/>
      <c r="AW23" s="173"/>
      <c r="AX23" s="173"/>
      <c r="AY23" s="1496">
        <f t="shared" si="8"/>
        <v>0</v>
      </c>
      <c r="AZ23" s="172"/>
      <c r="BA23" s="173"/>
      <c r="BB23" s="173"/>
      <c r="BC23" s="173"/>
      <c r="BD23" s="1496">
        <f t="shared" si="9"/>
        <v>0</v>
      </c>
      <c r="BE23" s="172"/>
      <c r="BF23" s="173"/>
      <c r="BG23" s="173"/>
      <c r="BH23" s="173"/>
      <c r="BI23" s="1496">
        <f t="shared" si="10"/>
        <v>0</v>
      </c>
      <c r="BJ23" s="172"/>
      <c r="BK23" s="173"/>
      <c r="BL23" s="173"/>
      <c r="BM23" s="173"/>
      <c r="BN23" s="1496">
        <f t="shared" si="11"/>
        <v>0</v>
      </c>
      <c r="BO23" s="172"/>
      <c r="BP23" s="173"/>
      <c r="BQ23" s="173"/>
      <c r="BR23" s="173"/>
      <c r="BS23" s="1496">
        <f t="shared" si="12"/>
        <v>0</v>
      </c>
      <c r="BT23" s="172"/>
      <c r="BU23" s="173"/>
      <c r="BV23" s="173"/>
      <c r="BW23" s="173"/>
      <c r="BX23" s="1496">
        <f t="shared" si="13"/>
        <v>0</v>
      </c>
      <c r="BY23" s="1455"/>
      <c r="BZ23" s="1459"/>
      <c r="CA23" s="1460"/>
    </row>
    <row r="24" spans="2:79" s="1458" customFormat="1" ht="13.9" customHeight="1" x14ac:dyDescent="0.2">
      <c r="B24" s="169">
        <v>15</v>
      </c>
      <c r="C24" s="1502" t="s">
        <v>1351</v>
      </c>
      <c r="D24" s="1499"/>
      <c r="E24" s="171" t="s">
        <v>16</v>
      </c>
      <c r="F24" s="707">
        <v>3</v>
      </c>
      <c r="G24" s="172"/>
      <c r="H24" s="173"/>
      <c r="I24" s="173"/>
      <c r="J24" s="173"/>
      <c r="K24" s="1496">
        <f t="shared" si="0"/>
        <v>0</v>
      </c>
      <c r="L24" s="172"/>
      <c r="M24" s="173"/>
      <c r="N24" s="173"/>
      <c r="O24" s="173"/>
      <c r="P24" s="1496">
        <f t="shared" si="1"/>
        <v>0</v>
      </c>
      <c r="Q24" s="172"/>
      <c r="R24" s="173"/>
      <c r="S24" s="173"/>
      <c r="T24" s="173"/>
      <c r="U24" s="1496">
        <f t="shared" si="2"/>
        <v>0</v>
      </c>
      <c r="V24" s="172"/>
      <c r="W24" s="173"/>
      <c r="X24" s="173"/>
      <c r="Y24" s="173"/>
      <c r="Z24" s="1496">
        <f t="shared" si="3"/>
        <v>0</v>
      </c>
      <c r="AA24" s="172"/>
      <c r="AB24" s="173"/>
      <c r="AC24" s="173"/>
      <c r="AD24" s="173"/>
      <c r="AE24" s="1496">
        <f t="shared" si="4"/>
        <v>0</v>
      </c>
      <c r="AF24" s="172"/>
      <c r="AG24" s="173"/>
      <c r="AH24" s="173"/>
      <c r="AI24" s="173"/>
      <c r="AJ24" s="1496">
        <f t="shared" si="5"/>
        <v>0</v>
      </c>
      <c r="AK24" s="172"/>
      <c r="AL24" s="173"/>
      <c r="AM24" s="173"/>
      <c r="AN24" s="173"/>
      <c r="AO24" s="1496">
        <f t="shared" si="6"/>
        <v>0</v>
      </c>
      <c r="AP24" s="172"/>
      <c r="AQ24" s="173"/>
      <c r="AR24" s="173"/>
      <c r="AS24" s="173"/>
      <c r="AT24" s="1496">
        <f t="shared" si="7"/>
        <v>0</v>
      </c>
      <c r="AU24" s="172"/>
      <c r="AV24" s="173"/>
      <c r="AW24" s="173"/>
      <c r="AX24" s="173"/>
      <c r="AY24" s="1496">
        <f t="shared" si="8"/>
        <v>0</v>
      </c>
      <c r="AZ24" s="172"/>
      <c r="BA24" s="173"/>
      <c r="BB24" s="173"/>
      <c r="BC24" s="173"/>
      <c r="BD24" s="1496">
        <f t="shared" si="9"/>
        <v>0</v>
      </c>
      <c r="BE24" s="172"/>
      <c r="BF24" s="173"/>
      <c r="BG24" s="173"/>
      <c r="BH24" s="173"/>
      <c r="BI24" s="1496">
        <f t="shared" si="10"/>
        <v>0</v>
      </c>
      <c r="BJ24" s="172"/>
      <c r="BK24" s="173"/>
      <c r="BL24" s="173"/>
      <c r="BM24" s="173"/>
      <c r="BN24" s="1496">
        <f t="shared" si="11"/>
        <v>0</v>
      </c>
      <c r="BO24" s="172"/>
      <c r="BP24" s="173"/>
      <c r="BQ24" s="173"/>
      <c r="BR24" s="173"/>
      <c r="BS24" s="1496">
        <f t="shared" si="12"/>
        <v>0</v>
      </c>
      <c r="BT24" s="172"/>
      <c r="BU24" s="173"/>
      <c r="BV24" s="173"/>
      <c r="BW24" s="173"/>
      <c r="BX24" s="1496">
        <f t="shared" si="13"/>
        <v>0</v>
      </c>
      <c r="BY24" s="1455"/>
      <c r="BZ24" s="1459"/>
      <c r="CA24" s="1460"/>
    </row>
    <row r="25" spans="2:79" ht="13.9" customHeight="1" x14ac:dyDescent="0.2">
      <c r="B25" s="169">
        <v>16</v>
      </c>
      <c r="C25" s="1502" t="s">
        <v>137</v>
      </c>
      <c r="D25" s="1503"/>
      <c r="E25" s="171" t="s">
        <v>16</v>
      </c>
      <c r="F25" s="707">
        <v>3</v>
      </c>
      <c r="G25" s="172"/>
      <c r="H25" s="173"/>
      <c r="I25" s="173"/>
      <c r="J25" s="173"/>
      <c r="K25" s="1496">
        <f t="shared" si="0"/>
        <v>0</v>
      </c>
      <c r="L25" s="172"/>
      <c r="M25" s="173"/>
      <c r="N25" s="173"/>
      <c r="O25" s="173"/>
      <c r="P25" s="1496">
        <f t="shared" si="1"/>
        <v>0</v>
      </c>
      <c r="Q25" s="172"/>
      <c r="R25" s="173"/>
      <c r="S25" s="173"/>
      <c r="T25" s="173"/>
      <c r="U25" s="1496">
        <f t="shared" si="2"/>
        <v>0</v>
      </c>
      <c r="V25" s="172"/>
      <c r="W25" s="173"/>
      <c r="X25" s="173"/>
      <c r="Y25" s="173"/>
      <c r="Z25" s="1496">
        <f t="shared" si="3"/>
        <v>0</v>
      </c>
      <c r="AA25" s="172"/>
      <c r="AB25" s="173"/>
      <c r="AC25" s="173"/>
      <c r="AD25" s="173"/>
      <c r="AE25" s="1496">
        <f t="shared" si="4"/>
        <v>0</v>
      </c>
      <c r="AF25" s="172"/>
      <c r="AG25" s="173"/>
      <c r="AH25" s="173"/>
      <c r="AI25" s="173"/>
      <c r="AJ25" s="1496">
        <f t="shared" si="5"/>
        <v>0</v>
      </c>
      <c r="AK25" s="172"/>
      <c r="AL25" s="173"/>
      <c r="AM25" s="173"/>
      <c r="AN25" s="173"/>
      <c r="AO25" s="1496">
        <f t="shared" si="6"/>
        <v>0</v>
      </c>
      <c r="AP25" s="172"/>
      <c r="AQ25" s="173"/>
      <c r="AR25" s="173"/>
      <c r="AS25" s="173"/>
      <c r="AT25" s="1496">
        <f t="shared" si="7"/>
        <v>0</v>
      </c>
      <c r="AU25" s="172"/>
      <c r="AV25" s="173"/>
      <c r="AW25" s="173"/>
      <c r="AX25" s="173"/>
      <c r="AY25" s="1496">
        <f t="shared" si="8"/>
        <v>0</v>
      </c>
      <c r="AZ25" s="172"/>
      <c r="BA25" s="173"/>
      <c r="BB25" s="173"/>
      <c r="BC25" s="173"/>
      <c r="BD25" s="1496">
        <f t="shared" si="9"/>
        <v>0</v>
      </c>
      <c r="BE25" s="172"/>
      <c r="BF25" s="173"/>
      <c r="BG25" s="173"/>
      <c r="BH25" s="173"/>
      <c r="BI25" s="1496">
        <f t="shared" si="10"/>
        <v>0</v>
      </c>
      <c r="BJ25" s="172"/>
      <c r="BK25" s="173"/>
      <c r="BL25" s="173"/>
      <c r="BM25" s="173"/>
      <c r="BN25" s="1496">
        <f t="shared" si="11"/>
        <v>0</v>
      </c>
      <c r="BO25" s="172"/>
      <c r="BP25" s="173"/>
      <c r="BQ25" s="173"/>
      <c r="BR25" s="173"/>
      <c r="BS25" s="1496">
        <f t="shared" si="12"/>
        <v>0</v>
      </c>
      <c r="BT25" s="172"/>
      <c r="BU25" s="173"/>
      <c r="BV25" s="173"/>
      <c r="BW25" s="173"/>
      <c r="BX25" s="1496">
        <f t="shared" si="13"/>
        <v>0</v>
      </c>
      <c r="BY25" s="580"/>
      <c r="BZ25" s="943"/>
      <c r="CA25" s="944"/>
    </row>
    <row r="26" spans="2:79" ht="13.9" customHeight="1" x14ac:dyDescent="0.2">
      <c r="B26" s="169">
        <v>17</v>
      </c>
      <c r="C26" s="1502" t="s">
        <v>1365</v>
      </c>
      <c r="D26" s="1503"/>
      <c r="E26" s="171" t="s">
        <v>16</v>
      </c>
      <c r="F26" s="707">
        <v>3</v>
      </c>
      <c r="G26" s="172"/>
      <c r="H26" s="173"/>
      <c r="I26" s="173"/>
      <c r="J26" s="173"/>
      <c r="K26" s="1496">
        <f t="shared" si="0"/>
        <v>0</v>
      </c>
      <c r="L26" s="172"/>
      <c r="M26" s="173"/>
      <c r="N26" s="173"/>
      <c r="O26" s="173"/>
      <c r="P26" s="1496">
        <f t="shared" si="1"/>
        <v>0</v>
      </c>
      <c r="Q26" s="172"/>
      <c r="R26" s="173"/>
      <c r="S26" s="173"/>
      <c r="T26" s="173"/>
      <c r="U26" s="1496">
        <f t="shared" si="2"/>
        <v>0</v>
      </c>
      <c r="V26" s="172"/>
      <c r="W26" s="173"/>
      <c r="X26" s="173"/>
      <c r="Y26" s="173"/>
      <c r="Z26" s="1496">
        <f t="shared" si="3"/>
        <v>0</v>
      </c>
      <c r="AA26" s="172"/>
      <c r="AB26" s="173"/>
      <c r="AC26" s="173"/>
      <c r="AD26" s="173"/>
      <c r="AE26" s="1496">
        <f t="shared" si="4"/>
        <v>0</v>
      </c>
      <c r="AF26" s="172"/>
      <c r="AG26" s="173"/>
      <c r="AH26" s="173"/>
      <c r="AI26" s="173"/>
      <c r="AJ26" s="1496">
        <f t="shared" si="5"/>
        <v>0</v>
      </c>
      <c r="AK26" s="172"/>
      <c r="AL26" s="173"/>
      <c r="AM26" s="173"/>
      <c r="AN26" s="173"/>
      <c r="AO26" s="1496">
        <f t="shared" si="6"/>
        <v>0</v>
      </c>
      <c r="AP26" s="172"/>
      <c r="AQ26" s="173"/>
      <c r="AR26" s="173"/>
      <c r="AS26" s="173"/>
      <c r="AT26" s="1496">
        <f t="shared" si="7"/>
        <v>0</v>
      </c>
      <c r="AU26" s="172"/>
      <c r="AV26" s="173"/>
      <c r="AW26" s="173"/>
      <c r="AX26" s="173"/>
      <c r="AY26" s="1496">
        <f t="shared" si="8"/>
        <v>0</v>
      </c>
      <c r="AZ26" s="172"/>
      <c r="BA26" s="173"/>
      <c r="BB26" s="173"/>
      <c r="BC26" s="173"/>
      <c r="BD26" s="1496">
        <f t="shared" si="9"/>
        <v>0</v>
      </c>
      <c r="BE26" s="172"/>
      <c r="BF26" s="173"/>
      <c r="BG26" s="173"/>
      <c r="BH26" s="173"/>
      <c r="BI26" s="1496">
        <f t="shared" si="10"/>
        <v>0</v>
      </c>
      <c r="BJ26" s="172"/>
      <c r="BK26" s="173"/>
      <c r="BL26" s="173"/>
      <c r="BM26" s="173"/>
      <c r="BN26" s="1496">
        <f t="shared" si="11"/>
        <v>0</v>
      </c>
      <c r="BO26" s="172"/>
      <c r="BP26" s="173"/>
      <c r="BQ26" s="173"/>
      <c r="BR26" s="173"/>
      <c r="BS26" s="1496">
        <f t="shared" si="12"/>
        <v>0</v>
      </c>
      <c r="BT26" s="172"/>
      <c r="BU26" s="173"/>
      <c r="BV26" s="173"/>
      <c r="BW26" s="173"/>
      <c r="BX26" s="1496">
        <f t="shared" si="13"/>
        <v>0</v>
      </c>
      <c r="BY26" s="580"/>
      <c r="BZ26" s="943"/>
      <c r="CA26" s="944"/>
    </row>
    <row r="27" spans="2:79" ht="13.9" customHeight="1" x14ac:dyDescent="0.2">
      <c r="B27" s="169">
        <v>18</v>
      </c>
      <c r="C27" s="1502" t="s">
        <v>1366</v>
      </c>
      <c r="D27" s="1503"/>
      <c r="E27" s="171" t="s">
        <v>16</v>
      </c>
      <c r="F27" s="707">
        <v>3</v>
      </c>
      <c r="G27" s="172"/>
      <c r="H27" s="173"/>
      <c r="I27" s="173"/>
      <c r="J27" s="173"/>
      <c r="K27" s="1496">
        <f t="shared" si="0"/>
        <v>0</v>
      </c>
      <c r="L27" s="172"/>
      <c r="M27" s="173"/>
      <c r="N27" s="173"/>
      <c r="O27" s="173"/>
      <c r="P27" s="1496">
        <f t="shared" si="1"/>
        <v>0</v>
      </c>
      <c r="Q27" s="172"/>
      <c r="R27" s="173"/>
      <c r="S27" s="173"/>
      <c r="T27" s="173"/>
      <c r="U27" s="1496">
        <f t="shared" si="2"/>
        <v>0</v>
      </c>
      <c r="V27" s="172"/>
      <c r="W27" s="173"/>
      <c r="X27" s="173"/>
      <c r="Y27" s="173"/>
      <c r="Z27" s="1496">
        <f t="shared" si="3"/>
        <v>0</v>
      </c>
      <c r="AA27" s="172"/>
      <c r="AB27" s="173"/>
      <c r="AC27" s="173"/>
      <c r="AD27" s="173"/>
      <c r="AE27" s="1496">
        <f t="shared" si="4"/>
        <v>0</v>
      </c>
      <c r="AF27" s="172"/>
      <c r="AG27" s="173"/>
      <c r="AH27" s="173"/>
      <c r="AI27" s="173"/>
      <c r="AJ27" s="1496">
        <f t="shared" si="5"/>
        <v>0</v>
      </c>
      <c r="AK27" s="172"/>
      <c r="AL27" s="173"/>
      <c r="AM27" s="173"/>
      <c r="AN27" s="173"/>
      <c r="AO27" s="1496">
        <f t="shared" si="6"/>
        <v>0</v>
      </c>
      <c r="AP27" s="172"/>
      <c r="AQ27" s="173"/>
      <c r="AR27" s="173"/>
      <c r="AS27" s="173"/>
      <c r="AT27" s="1496">
        <f t="shared" si="7"/>
        <v>0</v>
      </c>
      <c r="AU27" s="172"/>
      <c r="AV27" s="173"/>
      <c r="AW27" s="173"/>
      <c r="AX27" s="173"/>
      <c r="AY27" s="1496">
        <f t="shared" si="8"/>
        <v>0</v>
      </c>
      <c r="AZ27" s="172"/>
      <c r="BA27" s="173"/>
      <c r="BB27" s="173"/>
      <c r="BC27" s="173"/>
      <c r="BD27" s="1496">
        <f t="shared" si="9"/>
        <v>0</v>
      </c>
      <c r="BE27" s="172"/>
      <c r="BF27" s="173"/>
      <c r="BG27" s="173"/>
      <c r="BH27" s="173"/>
      <c r="BI27" s="1496">
        <f t="shared" si="10"/>
        <v>0</v>
      </c>
      <c r="BJ27" s="172"/>
      <c r="BK27" s="173"/>
      <c r="BL27" s="173"/>
      <c r="BM27" s="173"/>
      <c r="BN27" s="1496">
        <f t="shared" si="11"/>
        <v>0</v>
      </c>
      <c r="BO27" s="172"/>
      <c r="BP27" s="173"/>
      <c r="BQ27" s="173"/>
      <c r="BR27" s="173"/>
      <c r="BS27" s="1496">
        <f t="shared" si="12"/>
        <v>0</v>
      </c>
      <c r="BT27" s="172"/>
      <c r="BU27" s="173"/>
      <c r="BV27" s="173"/>
      <c r="BW27" s="173"/>
      <c r="BX27" s="1496">
        <f t="shared" si="13"/>
        <v>0</v>
      </c>
      <c r="BY27" s="580"/>
      <c r="BZ27" s="943"/>
      <c r="CA27" s="944"/>
    </row>
    <row r="28" spans="2:79" ht="13.9" customHeight="1" x14ac:dyDescent="0.2">
      <c r="B28" s="169">
        <v>19</v>
      </c>
      <c r="C28" s="1502" t="s">
        <v>1378</v>
      </c>
      <c r="D28" s="1503"/>
      <c r="E28" s="171" t="s">
        <v>16</v>
      </c>
      <c r="F28" s="707">
        <v>3</v>
      </c>
      <c r="G28" s="172"/>
      <c r="H28" s="173"/>
      <c r="I28" s="173"/>
      <c r="J28" s="173"/>
      <c r="K28" s="1496">
        <f t="shared" si="0"/>
        <v>0</v>
      </c>
      <c r="L28" s="172"/>
      <c r="M28" s="173"/>
      <c r="N28" s="173"/>
      <c r="O28" s="173"/>
      <c r="P28" s="1496">
        <f t="shared" si="1"/>
        <v>0</v>
      </c>
      <c r="Q28" s="172"/>
      <c r="R28" s="173"/>
      <c r="S28" s="173"/>
      <c r="T28" s="173"/>
      <c r="U28" s="1496">
        <f t="shared" si="2"/>
        <v>0</v>
      </c>
      <c r="V28" s="172"/>
      <c r="W28" s="173"/>
      <c r="X28" s="173"/>
      <c r="Y28" s="173"/>
      <c r="Z28" s="1496">
        <f t="shared" si="3"/>
        <v>0</v>
      </c>
      <c r="AA28" s="172"/>
      <c r="AB28" s="173"/>
      <c r="AC28" s="173"/>
      <c r="AD28" s="173"/>
      <c r="AE28" s="1496">
        <f t="shared" si="4"/>
        <v>0</v>
      </c>
      <c r="AF28" s="172"/>
      <c r="AG28" s="173"/>
      <c r="AH28" s="173"/>
      <c r="AI28" s="173"/>
      <c r="AJ28" s="1496">
        <f t="shared" si="5"/>
        <v>0</v>
      </c>
      <c r="AK28" s="172"/>
      <c r="AL28" s="173"/>
      <c r="AM28" s="173"/>
      <c r="AN28" s="173"/>
      <c r="AO28" s="1496">
        <f t="shared" si="6"/>
        <v>0</v>
      </c>
      <c r="AP28" s="172"/>
      <c r="AQ28" s="173"/>
      <c r="AR28" s="173"/>
      <c r="AS28" s="173"/>
      <c r="AT28" s="1496">
        <f t="shared" si="7"/>
        <v>0</v>
      </c>
      <c r="AU28" s="172"/>
      <c r="AV28" s="173"/>
      <c r="AW28" s="173"/>
      <c r="AX28" s="173"/>
      <c r="AY28" s="1496">
        <f t="shared" si="8"/>
        <v>0</v>
      </c>
      <c r="AZ28" s="172"/>
      <c r="BA28" s="173"/>
      <c r="BB28" s="173"/>
      <c r="BC28" s="173"/>
      <c r="BD28" s="1496">
        <f t="shared" si="9"/>
        <v>0</v>
      </c>
      <c r="BE28" s="172"/>
      <c r="BF28" s="173"/>
      <c r="BG28" s="173"/>
      <c r="BH28" s="173"/>
      <c r="BI28" s="1496">
        <f t="shared" si="10"/>
        <v>0</v>
      </c>
      <c r="BJ28" s="172"/>
      <c r="BK28" s="173"/>
      <c r="BL28" s="173"/>
      <c r="BM28" s="173"/>
      <c r="BN28" s="1496">
        <f t="shared" si="11"/>
        <v>0</v>
      </c>
      <c r="BO28" s="172"/>
      <c r="BP28" s="173"/>
      <c r="BQ28" s="173"/>
      <c r="BR28" s="173"/>
      <c r="BS28" s="1496">
        <f t="shared" si="12"/>
        <v>0</v>
      </c>
      <c r="BT28" s="172"/>
      <c r="BU28" s="173"/>
      <c r="BV28" s="173"/>
      <c r="BW28" s="173"/>
      <c r="BX28" s="1496">
        <f t="shared" si="13"/>
        <v>0</v>
      </c>
      <c r="BY28" s="580"/>
      <c r="BZ28" s="943"/>
      <c r="CA28" s="944"/>
    </row>
    <row r="29" spans="2:79" ht="13.9" customHeight="1" x14ac:dyDescent="0.2">
      <c r="B29" s="169">
        <v>20</v>
      </c>
      <c r="C29" s="1505" t="s">
        <v>1368</v>
      </c>
      <c r="D29" s="1503"/>
      <c r="E29" s="171" t="s">
        <v>16</v>
      </c>
      <c r="F29" s="707">
        <v>3</v>
      </c>
      <c r="G29" s="172"/>
      <c r="H29" s="173"/>
      <c r="I29" s="173"/>
      <c r="J29" s="173"/>
      <c r="K29" s="1496">
        <f t="shared" si="0"/>
        <v>0</v>
      </c>
      <c r="L29" s="172"/>
      <c r="M29" s="173"/>
      <c r="N29" s="173"/>
      <c r="O29" s="173"/>
      <c r="P29" s="1496">
        <f t="shared" si="1"/>
        <v>0</v>
      </c>
      <c r="Q29" s="172"/>
      <c r="R29" s="173"/>
      <c r="S29" s="173"/>
      <c r="T29" s="173"/>
      <c r="U29" s="1496">
        <f t="shared" si="2"/>
        <v>0</v>
      </c>
      <c r="V29" s="172"/>
      <c r="W29" s="173"/>
      <c r="X29" s="173"/>
      <c r="Y29" s="173"/>
      <c r="Z29" s="1496">
        <f t="shared" si="3"/>
        <v>0</v>
      </c>
      <c r="AA29" s="172"/>
      <c r="AB29" s="173"/>
      <c r="AC29" s="173"/>
      <c r="AD29" s="173"/>
      <c r="AE29" s="1496">
        <f t="shared" si="4"/>
        <v>0</v>
      </c>
      <c r="AF29" s="172"/>
      <c r="AG29" s="173"/>
      <c r="AH29" s="173"/>
      <c r="AI29" s="173"/>
      <c r="AJ29" s="1496">
        <f t="shared" si="5"/>
        <v>0</v>
      </c>
      <c r="AK29" s="172"/>
      <c r="AL29" s="173"/>
      <c r="AM29" s="173"/>
      <c r="AN29" s="173"/>
      <c r="AO29" s="1496">
        <f t="shared" si="6"/>
        <v>0</v>
      </c>
      <c r="AP29" s="172"/>
      <c r="AQ29" s="173"/>
      <c r="AR29" s="173"/>
      <c r="AS29" s="173"/>
      <c r="AT29" s="1496">
        <f t="shared" si="7"/>
        <v>0</v>
      </c>
      <c r="AU29" s="172"/>
      <c r="AV29" s="173"/>
      <c r="AW29" s="173"/>
      <c r="AX29" s="173"/>
      <c r="AY29" s="1496">
        <f t="shared" si="8"/>
        <v>0</v>
      </c>
      <c r="AZ29" s="172"/>
      <c r="BA29" s="173"/>
      <c r="BB29" s="173"/>
      <c r="BC29" s="173"/>
      <c r="BD29" s="1496">
        <f t="shared" si="9"/>
        <v>0</v>
      </c>
      <c r="BE29" s="172"/>
      <c r="BF29" s="173"/>
      <c r="BG29" s="173"/>
      <c r="BH29" s="173"/>
      <c r="BI29" s="1496">
        <f t="shared" si="10"/>
        <v>0</v>
      </c>
      <c r="BJ29" s="172"/>
      <c r="BK29" s="173"/>
      <c r="BL29" s="173"/>
      <c r="BM29" s="173"/>
      <c r="BN29" s="1496">
        <f t="shared" si="11"/>
        <v>0</v>
      </c>
      <c r="BO29" s="172"/>
      <c r="BP29" s="173"/>
      <c r="BQ29" s="173"/>
      <c r="BR29" s="173"/>
      <c r="BS29" s="1496">
        <f t="shared" si="12"/>
        <v>0</v>
      </c>
      <c r="BT29" s="172"/>
      <c r="BU29" s="173"/>
      <c r="BV29" s="173"/>
      <c r="BW29" s="173"/>
      <c r="BX29" s="1496">
        <f t="shared" si="13"/>
        <v>0</v>
      </c>
      <c r="BY29" s="580"/>
      <c r="BZ29" s="943"/>
      <c r="CA29" s="944"/>
    </row>
    <row r="30" spans="2:79" ht="13.9" customHeight="1" x14ac:dyDescent="0.2">
      <c r="B30" s="169">
        <v>21</v>
      </c>
      <c r="C30" s="1505" t="s">
        <v>1369</v>
      </c>
      <c r="D30" s="1503"/>
      <c r="E30" s="171" t="s">
        <v>16</v>
      </c>
      <c r="F30" s="707">
        <v>3</v>
      </c>
      <c r="G30" s="172"/>
      <c r="H30" s="173"/>
      <c r="I30" s="173"/>
      <c r="J30" s="173"/>
      <c r="K30" s="1496">
        <f t="shared" si="0"/>
        <v>0</v>
      </c>
      <c r="L30" s="172"/>
      <c r="M30" s="173"/>
      <c r="N30" s="173"/>
      <c r="O30" s="173"/>
      <c r="P30" s="1496">
        <f t="shared" si="1"/>
        <v>0</v>
      </c>
      <c r="Q30" s="172"/>
      <c r="R30" s="173"/>
      <c r="S30" s="173"/>
      <c r="T30" s="173"/>
      <c r="U30" s="1496">
        <f t="shared" si="2"/>
        <v>0</v>
      </c>
      <c r="V30" s="172"/>
      <c r="W30" s="173"/>
      <c r="X30" s="173"/>
      <c r="Y30" s="173"/>
      <c r="Z30" s="1496">
        <f t="shared" si="3"/>
        <v>0</v>
      </c>
      <c r="AA30" s="172"/>
      <c r="AB30" s="173"/>
      <c r="AC30" s="173"/>
      <c r="AD30" s="173"/>
      <c r="AE30" s="1496">
        <f t="shared" si="4"/>
        <v>0</v>
      </c>
      <c r="AF30" s="172"/>
      <c r="AG30" s="173"/>
      <c r="AH30" s="173"/>
      <c r="AI30" s="173"/>
      <c r="AJ30" s="1496">
        <f t="shared" si="5"/>
        <v>0</v>
      </c>
      <c r="AK30" s="172"/>
      <c r="AL30" s="173"/>
      <c r="AM30" s="173"/>
      <c r="AN30" s="173"/>
      <c r="AO30" s="1496">
        <f t="shared" si="6"/>
        <v>0</v>
      </c>
      <c r="AP30" s="172"/>
      <c r="AQ30" s="173"/>
      <c r="AR30" s="173"/>
      <c r="AS30" s="173"/>
      <c r="AT30" s="1496">
        <f t="shared" si="7"/>
        <v>0</v>
      </c>
      <c r="AU30" s="172"/>
      <c r="AV30" s="173"/>
      <c r="AW30" s="173"/>
      <c r="AX30" s="173"/>
      <c r="AY30" s="1496">
        <f t="shared" si="8"/>
        <v>0</v>
      </c>
      <c r="AZ30" s="172"/>
      <c r="BA30" s="173"/>
      <c r="BB30" s="173"/>
      <c r="BC30" s="173"/>
      <c r="BD30" s="1496">
        <f t="shared" si="9"/>
        <v>0</v>
      </c>
      <c r="BE30" s="172"/>
      <c r="BF30" s="173"/>
      <c r="BG30" s="173"/>
      <c r="BH30" s="173"/>
      <c r="BI30" s="1496">
        <f t="shared" si="10"/>
        <v>0</v>
      </c>
      <c r="BJ30" s="172"/>
      <c r="BK30" s="173"/>
      <c r="BL30" s="173"/>
      <c r="BM30" s="173"/>
      <c r="BN30" s="1496">
        <f t="shared" si="11"/>
        <v>0</v>
      </c>
      <c r="BO30" s="172"/>
      <c r="BP30" s="173"/>
      <c r="BQ30" s="173"/>
      <c r="BR30" s="173"/>
      <c r="BS30" s="1496">
        <f t="shared" si="12"/>
        <v>0</v>
      </c>
      <c r="BT30" s="172"/>
      <c r="BU30" s="173"/>
      <c r="BV30" s="173"/>
      <c r="BW30" s="173"/>
      <c r="BX30" s="1496">
        <f t="shared" si="13"/>
        <v>0</v>
      </c>
      <c r="BY30" s="580"/>
      <c r="BZ30" s="943"/>
      <c r="CA30" s="944"/>
    </row>
    <row r="31" spans="2:79" ht="13.9" customHeight="1" x14ac:dyDescent="0.2">
      <c r="B31" s="169">
        <v>22</v>
      </c>
      <c r="C31" s="1505" t="s">
        <v>1370</v>
      </c>
      <c r="D31" s="1503"/>
      <c r="E31" s="171" t="s">
        <v>16</v>
      </c>
      <c r="F31" s="707">
        <v>3</v>
      </c>
      <c r="G31" s="172"/>
      <c r="H31" s="173"/>
      <c r="I31" s="173"/>
      <c r="J31" s="173"/>
      <c r="K31" s="1496">
        <f t="shared" si="0"/>
        <v>0</v>
      </c>
      <c r="L31" s="172"/>
      <c r="M31" s="173"/>
      <c r="N31" s="173"/>
      <c r="O31" s="173"/>
      <c r="P31" s="1496">
        <f t="shared" si="1"/>
        <v>0</v>
      </c>
      <c r="Q31" s="172"/>
      <c r="R31" s="173"/>
      <c r="S31" s="173"/>
      <c r="T31" s="173"/>
      <c r="U31" s="1496">
        <f t="shared" si="2"/>
        <v>0</v>
      </c>
      <c r="V31" s="172"/>
      <c r="W31" s="173"/>
      <c r="X31" s="173"/>
      <c r="Y31" s="173"/>
      <c r="Z31" s="1496">
        <f t="shared" si="3"/>
        <v>0</v>
      </c>
      <c r="AA31" s="172"/>
      <c r="AB31" s="173"/>
      <c r="AC31" s="173"/>
      <c r="AD31" s="173"/>
      <c r="AE31" s="1496">
        <f t="shared" si="4"/>
        <v>0</v>
      </c>
      <c r="AF31" s="172"/>
      <c r="AG31" s="173"/>
      <c r="AH31" s="173"/>
      <c r="AI31" s="173"/>
      <c r="AJ31" s="1496">
        <f t="shared" si="5"/>
        <v>0</v>
      </c>
      <c r="AK31" s="172"/>
      <c r="AL31" s="173"/>
      <c r="AM31" s="173"/>
      <c r="AN31" s="173"/>
      <c r="AO31" s="1496">
        <f t="shared" si="6"/>
        <v>0</v>
      </c>
      <c r="AP31" s="172"/>
      <c r="AQ31" s="173"/>
      <c r="AR31" s="173"/>
      <c r="AS31" s="173"/>
      <c r="AT31" s="1496">
        <f t="shared" si="7"/>
        <v>0</v>
      </c>
      <c r="AU31" s="172"/>
      <c r="AV31" s="173"/>
      <c r="AW31" s="173"/>
      <c r="AX31" s="173"/>
      <c r="AY31" s="1496">
        <f t="shared" si="8"/>
        <v>0</v>
      </c>
      <c r="AZ31" s="172"/>
      <c r="BA31" s="173"/>
      <c r="BB31" s="173"/>
      <c r="BC31" s="173"/>
      <c r="BD31" s="1496">
        <f t="shared" si="9"/>
        <v>0</v>
      </c>
      <c r="BE31" s="172"/>
      <c r="BF31" s="173"/>
      <c r="BG31" s="173"/>
      <c r="BH31" s="173"/>
      <c r="BI31" s="1496">
        <f t="shared" si="10"/>
        <v>0</v>
      </c>
      <c r="BJ31" s="172"/>
      <c r="BK31" s="173"/>
      <c r="BL31" s="173"/>
      <c r="BM31" s="173"/>
      <c r="BN31" s="1496">
        <f t="shared" si="11"/>
        <v>0</v>
      </c>
      <c r="BO31" s="172"/>
      <c r="BP31" s="173"/>
      <c r="BQ31" s="173"/>
      <c r="BR31" s="173"/>
      <c r="BS31" s="1496">
        <f t="shared" si="12"/>
        <v>0</v>
      </c>
      <c r="BT31" s="172"/>
      <c r="BU31" s="173"/>
      <c r="BV31" s="173"/>
      <c r="BW31" s="173"/>
      <c r="BX31" s="1496">
        <f t="shared" si="13"/>
        <v>0</v>
      </c>
      <c r="BY31" s="580"/>
      <c r="BZ31" s="943"/>
      <c r="CA31" s="944"/>
    </row>
    <row r="32" spans="2:79" ht="13.9" customHeight="1" x14ac:dyDescent="0.2">
      <c r="B32" s="169">
        <v>23</v>
      </c>
      <c r="C32" s="1505" t="s">
        <v>1371</v>
      </c>
      <c r="D32" s="1503"/>
      <c r="E32" s="171" t="s">
        <v>16</v>
      </c>
      <c r="F32" s="707">
        <v>3</v>
      </c>
      <c r="G32" s="172"/>
      <c r="H32" s="173"/>
      <c r="I32" s="173"/>
      <c r="J32" s="173"/>
      <c r="K32" s="1496">
        <f t="shared" si="0"/>
        <v>0</v>
      </c>
      <c r="L32" s="172"/>
      <c r="M32" s="173"/>
      <c r="N32" s="173"/>
      <c r="O32" s="173"/>
      <c r="P32" s="1496">
        <f t="shared" si="1"/>
        <v>0</v>
      </c>
      <c r="Q32" s="172"/>
      <c r="R32" s="173"/>
      <c r="S32" s="173"/>
      <c r="T32" s="173"/>
      <c r="U32" s="1496">
        <f t="shared" si="2"/>
        <v>0</v>
      </c>
      <c r="V32" s="172"/>
      <c r="W32" s="173"/>
      <c r="X32" s="173"/>
      <c r="Y32" s="173"/>
      <c r="Z32" s="1496">
        <f t="shared" si="3"/>
        <v>0</v>
      </c>
      <c r="AA32" s="172"/>
      <c r="AB32" s="173"/>
      <c r="AC32" s="173"/>
      <c r="AD32" s="173"/>
      <c r="AE32" s="1496">
        <f t="shared" si="4"/>
        <v>0</v>
      </c>
      <c r="AF32" s="172"/>
      <c r="AG32" s="173"/>
      <c r="AH32" s="173"/>
      <c r="AI32" s="173"/>
      <c r="AJ32" s="1496">
        <f t="shared" si="5"/>
        <v>0</v>
      </c>
      <c r="AK32" s="172"/>
      <c r="AL32" s="173"/>
      <c r="AM32" s="173"/>
      <c r="AN32" s="173"/>
      <c r="AO32" s="1496">
        <f t="shared" si="6"/>
        <v>0</v>
      </c>
      <c r="AP32" s="172"/>
      <c r="AQ32" s="173"/>
      <c r="AR32" s="173"/>
      <c r="AS32" s="173"/>
      <c r="AT32" s="1496">
        <f t="shared" si="7"/>
        <v>0</v>
      </c>
      <c r="AU32" s="172"/>
      <c r="AV32" s="173"/>
      <c r="AW32" s="173"/>
      <c r="AX32" s="173"/>
      <c r="AY32" s="1496">
        <f t="shared" si="8"/>
        <v>0</v>
      </c>
      <c r="AZ32" s="172"/>
      <c r="BA32" s="173"/>
      <c r="BB32" s="173"/>
      <c r="BC32" s="173"/>
      <c r="BD32" s="1496">
        <f t="shared" si="9"/>
        <v>0</v>
      </c>
      <c r="BE32" s="172"/>
      <c r="BF32" s="173"/>
      <c r="BG32" s="173"/>
      <c r="BH32" s="173"/>
      <c r="BI32" s="1496">
        <f t="shared" si="10"/>
        <v>0</v>
      </c>
      <c r="BJ32" s="172"/>
      <c r="BK32" s="173"/>
      <c r="BL32" s="173"/>
      <c r="BM32" s="173"/>
      <c r="BN32" s="1496">
        <f t="shared" si="11"/>
        <v>0</v>
      </c>
      <c r="BO32" s="172"/>
      <c r="BP32" s="173"/>
      <c r="BQ32" s="173"/>
      <c r="BR32" s="173"/>
      <c r="BS32" s="1496">
        <f t="shared" si="12"/>
        <v>0</v>
      </c>
      <c r="BT32" s="172"/>
      <c r="BU32" s="173"/>
      <c r="BV32" s="173"/>
      <c r="BW32" s="173"/>
      <c r="BX32" s="1496">
        <f t="shared" si="13"/>
        <v>0</v>
      </c>
      <c r="BY32" s="580"/>
      <c r="BZ32" s="943"/>
      <c r="CA32" s="944"/>
    </row>
    <row r="33" spans="2:79" ht="13.9" customHeight="1" x14ac:dyDescent="0.2">
      <c r="B33" s="169">
        <v>24</v>
      </c>
      <c r="C33" s="1505" t="s">
        <v>1372</v>
      </c>
      <c r="D33" s="1503"/>
      <c r="E33" s="171" t="s">
        <v>16</v>
      </c>
      <c r="F33" s="707">
        <v>3</v>
      </c>
      <c r="G33" s="172"/>
      <c r="H33" s="173"/>
      <c r="I33" s="173"/>
      <c r="J33" s="173"/>
      <c r="K33" s="1496">
        <f t="shared" si="0"/>
        <v>0</v>
      </c>
      <c r="L33" s="172"/>
      <c r="M33" s="173"/>
      <c r="N33" s="173"/>
      <c r="O33" s="173"/>
      <c r="P33" s="1496">
        <f t="shared" si="1"/>
        <v>0</v>
      </c>
      <c r="Q33" s="172"/>
      <c r="R33" s="173"/>
      <c r="S33" s="173"/>
      <c r="T33" s="173"/>
      <c r="U33" s="1496">
        <f t="shared" si="2"/>
        <v>0</v>
      </c>
      <c r="V33" s="172"/>
      <c r="W33" s="173"/>
      <c r="X33" s="173"/>
      <c r="Y33" s="173"/>
      <c r="Z33" s="1496">
        <f t="shared" si="3"/>
        <v>0</v>
      </c>
      <c r="AA33" s="172"/>
      <c r="AB33" s="173"/>
      <c r="AC33" s="173"/>
      <c r="AD33" s="173"/>
      <c r="AE33" s="1496">
        <f t="shared" si="4"/>
        <v>0</v>
      </c>
      <c r="AF33" s="172"/>
      <c r="AG33" s="173"/>
      <c r="AH33" s="173"/>
      <c r="AI33" s="173"/>
      <c r="AJ33" s="1496">
        <f t="shared" si="5"/>
        <v>0</v>
      </c>
      <c r="AK33" s="172"/>
      <c r="AL33" s="173"/>
      <c r="AM33" s="173"/>
      <c r="AN33" s="173"/>
      <c r="AO33" s="1496">
        <f t="shared" si="6"/>
        <v>0</v>
      </c>
      <c r="AP33" s="172"/>
      <c r="AQ33" s="173"/>
      <c r="AR33" s="173"/>
      <c r="AS33" s="173"/>
      <c r="AT33" s="1496">
        <f t="shared" si="7"/>
        <v>0</v>
      </c>
      <c r="AU33" s="172"/>
      <c r="AV33" s="173"/>
      <c r="AW33" s="173"/>
      <c r="AX33" s="173"/>
      <c r="AY33" s="1496">
        <f t="shared" si="8"/>
        <v>0</v>
      </c>
      <c r="AZ33" s="172"/>
      <c r="BA33" s="173"/>
      <c r="BB33" s="173"/>
      <c r="BC33" s="173"/>
      <c r="BD33" s="1496">
        <f t="shared" si="9"/>
        <v>0</v>
      </c>
      <c r="BE33" s="172"/>
      <c r="BF33" s="173"/>
      <c r="BG33" s="173"/>
      <c r="BH33" s="173"/>
      <c r="BI33" s="1496">
        <f t="shared" si="10"/>
        <v>0</v>
      </c>
      <c r="BJ33" s="172"/>
      <c r="BK33" s="173"/>
      <c r="BL33" s="173"/>
      <c r="BM33" s="173"/>
      <c r="BN33" s="1496">
        <f t="shared" si="11"/>
        <v>0</v>
      </c>
      <c r="BO33" s="172"/>
      <c r="BP33" s="173"/>
      <c r="BQ33" s="173"/>
      <c r="BR33" s="173"/>
      <c r="BS33" s="1496">
        <f t="shared" si="12"/>
        <v>0</v>
      </c>
      <c r="BT33" s="172"/>
      <c r="BU33" s="173"/>
      <c r="BV33" s="173"/>
      <c r="BW33" s="173"/>
      <c r="BX33" s="1496">
        <f t="shared" si="13"/>
        <v>0</v>
      </c>
      <c r="BY33" s="580"/>
      <c r="BZ33" s="943"/>
      <c r="CA33" s="944"/>
    </row>
    <row r="34" spans="2:79" ht="13.9" customHeight="1" x14ac:dyDescent="0.2">
      <c r="B34" s="169">
        <v>25</v>
      </c>
      <c r="C34" s="1505" t="s">
        <v>1373</v>
      </c>
      <c r="D34" s="1503"/>
      <c r="E34" s="171" t="s">
        <v>16</v>
      </c>
      <c r="F34" s="707">
        <v>3</v>
      </c>
      <c r="G34" s="172"/>
      <c r="H34" s="173"/>
      <c r="I34" s="173"/>
      <c r="J34" s="173"/>
      <c r="K34" s="1496">
        <f t="shared" si="0"/>
        <v>0</v>
      </c>
      <c r="L34" s="172"/>
      <c r="M34" s="173"/>
      <c r="N34" s="173"/>
      <c r="O34" s="173"/>
      <c r="P34" s="1496">
        <f t="shared" si="1"/>
        <v>0</v>
      </c>
      <c r="Q34" s="172"/>
      <c r="R34" s="173"/>
      <c r="S34" s="173"/>
      <c r="T34" s="173"/>
      <c r="U34" s="1496">
        <f t="shared" si="2"/>
        <v>0</v>
      </c>
      <c r="V34" s="172"/>
      <c r="W34" s="173"/>
      <c r="X34" s="173"/>
      <c r="Y34" s="173"/>
      <c r="Z34" s="1496">
        <f t="shared" si="3"/>
        <v>0</v>
      </c>
      <c r="AA34" s="172"/>
      <c r="AB34" s="173"/>
      <c r="AC34" s="173"/>
      <c r="AD34" s="173"/>
      <c r="AE34" s="1496">
        <f t="shared" si="4"/>
        <v>0</v>
      </c>
      <c r="AF34" s="172"/>
      <c r="AG34" s="173"/>
      <c r="AH34" s="173"/>
      <c r="AI34" s="173"/>
      <c r="AJ34" s="1496">
        <f t="shared" si="5"/>
        <v>0</v>
      </c>
      <c r="AK34" s="172"/>
      <c r="AL34" s="173"/>
      <c r="AM34" s="173"/>
      <c r="AN34" s="173"/>
      <c r="AO34" s="1496">
        <f t="shared" si="6"/>
        <v>0</v>
      </c>
      <c r="AP34" s="172"/>
      <c r="AQ34" s="173"/>
      <c r="AR34" s="173"/>
      <c r="AS34" s="173"/>
      <c r="AT34" s="1496">
        <f t="shared" si="7"/>
        <v>0</v>
      </c>
      <c r="AU34" s="172"/>
      <c r="AV34" s="173"/>
      <c r="AW34" s="173"/>
      <c r="AX34" s="173"/>
      <c r="AY34" s="1496">
        <f t="shared" si="8"/>
        <v>0</v>
      </c>
      <c r="AZ34" s="172"/>
      <c r="BA34" s="173"/>
      <c r="BB34" s="173"/>
      <c r="BC34" s="173"/>
      <c r="BD34" s="1496">
        <f t="shared" si="9"/>
        <v>0</v>
      </c>
      <c r="BE34" s="172"/>
      <c r="BF34" s="173"/>
      <c r="BG34" s="173"/>
      <c r="BH34" s="173"/>
      <c r="BI34" s="1496">
        <f t="shared" si="10"/>
        <v>0</v>
      </c>
      <c r="BJ34" s="172"/>
      <c r="BK34" s="173"/>
      <c r="BL34" s="173"/>
      <c r="BM34" s="173"/>
      <c r="BN34" s="1496">
        <f t="shared" si="11"/>
        <v>0</v>
      </c>
      <c r="BO34" s="172"/>
      <c r="BP34" s="173"/>
      <c r="BQ34" s="173"/>
      <c r="BR34" s="173"/>
      <c r="BS34" s="1496">
        <f t="shared" si="12"/>
        <v>0</v>
      </c>
      <c r="BT34" s="172"/>
      <c r="BU34" s="173"/>
      <c r="BV34" s="173"/>
      <c r="BW34" s="173"/>
      <c r="BX34" s="1496">
        <f t="shared" si="13"/>
        <v>0</v>
      </c>
      <c r="BY34" s="580"/>
      <c r="BZ34" s="943"/>
      <c r="CA34" s="944"/>
    </row>
    <row r="35" spans="2:79" ht="13.9" customHeight="1" x14ac:dyDescent="0.2">
      <c r="B35" s="169">
        <v>26</v>
      </c>
      <c r="C35" s="1505" t="s">
        <v>1374</v>
      </c>
      <c r="D35" s="1503"/>
      <c r="E35" s="171" t="s">
        <v>16</v>
      </c>
      <c r="F35" s="707">
        <v>3</v>
      </c>
      <c r="G35" s="172"/>
      <c r="H35" s="173"/>
      <c r="I35" s="173"/>
      <c r="J35" s="173"/>
      <c r="K35" s="1496">
        <f t="shared" si="0"/>
        <v>0</v>
      </c>
      <c r="L35" s="172"/>
      <c r="M35" s="173"/>
      <c r="N35" s="173"/>
      <c r="O35" s="173"/>
      <c r="P35" s="1496">
        <f t="shared" si="1"/>
        <v>0</v>
      </c>
      <c r="Q35" s="172"/>
      <c r="R35" s="173"/>
      <c r="S35" s="173"/>
      <c r="T35" s="173"/>
      <c r="U35" s="1496">
        <f t="shared" si="2"/>
        <v>0</v>
      </c>
      <c r="V35" s="172"/>
      <c r="W35" s="173"/>
      <c r="X35" s="173"/>
      <c r="Y35" s="173"/>
      <c r="Z35" s="1496">
        <f t="shared" si="3"/>
        <v>0</v>
      </c>
      <c r="AA35" s="172"/>
      <c r="AB35" s="173"/>
      <c r="AC35" s="173"/>
      <c r="AD35" s="173"/>
      <c r="AE35" s="1496">
        <f t="shared" si="4"/>
        <v>0</v>
      </c>
      <c r="AF35" s="172"/>
      <c r="AG35" s="173"/>
      <c r="AH35" s="173"/>
      <c r="AI35" s="173"/>
      <c r="AJ35" s="1496">
        <f t="shared" si="5"/>
        <v>0</v>
      </c>
      <c r="AK35" s="172"/>
      <c r="AL35" s="173"/>
      <c r="AM35" s="173"/>
      <c r="AN35" s="173"/>
      <c r="AO35" s="1496">
        <f t="shared" si="6"/>
        <v>0</v>
      </c>
      <c r="AP35" s="172"/>
      <c r="AQ35" s="173"/>
      <c r="AR35" s="173"/>
      <c r="AS35" s="173"/>
      <c r="AT35" s="1496">
        <f t="shared" si="7"/>
        <v>0</v>
      </c>
      <c r="AU35" s="172"/>
      <c r="AV35" s="173"/>
      <c r="AW35" s="173"/>
      <c r="AX35" s="173"/>
      <c r="AY35" s="1496">
        <f t="shared" si="8"/>
        <v>0</v>
      </c>
      <c r="AZ35" s="172"/>
      <c r="BA35" s="173"/>
      <c r="BB35" s="173"/>
      <c r="BC35" s="173"/>
      <c r="BD35" s="1496">
        <f t="shared" si="9"/>
        <v>0</v>
      </c>
      <c r="BE35" s="172"/>
      <c r="BF35" s="173"/>
      <c r="BG35" s="173"/>
      <c r="BH35" s="173"/>
      <c r="BI35" s="1496">
        <f t="shared" si="10"/>
        <v>0</v>
      </c>
      <c r="BJ35" s="172"/>
      <c r="BK35" s="173"/>
      <c r="BL35" s="173"/>
      <c r="BM35" s="173"/>
      <c r="BN35" s="1496">
        <f t="shared" si="11"/>
        <v>0</v>
      </c>
      <c r="BO35" s="172"/>
      <c r="BP35" s="173"/>
      <c r="BQ35" s="173"/>
      <c r="BR35" s="173"/>
      <c r="BS35" s="1496">
        <f t="shared" si="12"/>
        <v>0</v>
      </c>
      <c r="BT35" s="172"/>
      <c r="BU35" s="173"/>
      <c r="BV35" s="173"/>
      <c r="BW35" s="173"/>
      <c r="BX35" s="1496">
        <f t="shared" si="13"/>
        <v>0</v>
      </c>
      <c r="BY35" s="580"/>
      <c r="BZ35" s="943"/>
      <c r="CA35" s="944"/>
    </row>
    <row r="36" spans="2:79" ht="13.9" customHeight="1" x14ac:dyDescent="0.2">
      <c r="B36" s="1461">
        <v>27</v>
      </c>
      <c r="C36" s="1505" t="s">
        <v>1375</v>
      </c>
      <c r="D36" s="1503"/>
      <c r="E36" s="171" t="s">
        <v>16</v>
      </c>
      <c r="F36" s="707">
        <v>3</v>
      </c>
      <c r="G36" s="172"/>
      <c r="H36" s="173"/>
      <c r="I36" s="173"/>
      <c r="J36" s="173"/>
      <c r="K36" s="1496">
        <f t="shared" si="0"/>
        <v>0</v>
      </c>
      <c r="L36" s="172"/>
      <c r="M36" s="173"/>
      <c r="N36" s="173"/>
      <c r="O36" s="173"/>
      <c r="P36" s="1496">
        <f t="shared" si="1"/>
        <v>0</v>
      </c>
      <c r="Q36" s="172"/>
      <c r="R36" s="173"/>
      <c r="S36" s="173"/>
      <c r="T36" s="173"/>
      <c r="U36" s="1496">
        <f t="shared" si="2"/>
        <v>0</v>
      </c>
      <c r="V36" s="172"/>
      <c r="W36" s="173"/>
      <c r="X36" s="173"/>
      <c r="Y36" s="173"/>
      <c r="Z36" s="1496">
        <f t="shared" si="3"/>
        <v>0</v>
      </c>
      <c r="AA36" s="172"/>
      <c r="AB36" s="173"/>
      <c r="AC36" s="173"/>
      <c r="AD36" s="173"/>
      <c r="AE36" s="1496">
        <f t="shared" si="4"/>
        <v>0</v>
      </c>
      <c r="AF36" s="172"/>
      <c r="AG36" s="173"/>
      <c r="AH36" s="173"/>
      <c r="AI36" s="173"/>
      <c r="AJ36" s="1496">
        <f t="shared" si="5"/>
        <v>0</v>
      </c>
      <c r="AK36" s="172"/>
      <c r="AL36" s="173"/>
      <c r="AM36" s="173"/>
      <c r="AN36" s="173"/>
      <c r="AO36" s="1496">
        <f t="shared" si="6"/>
        <v>0</v>
      </c>
      <c r="AP36" s="172"/>
      <c r="AQ36" s="173"/>
      <c r="AR36" s="173"/>
      <c r="AS36" s="173"/>
      <c r="AT36" s="1496">
        <f t="shared" si="7"/>
        <v>0</v>
      </c>
      <c r="AU36" s="172"/>
      <c r="AV36" s="173"/>
      <c r="AW36" s="173"/>
      <c r="AX36" s="173"/>
      <c r="AY36" s="1496">
        <f t="shared" si="8"/>
        <v>0</v>
      </c>
      <c r="AZ36" s="172"/>
      <c r="BA36" s="173"/>
      <c r="BB36" s="173"/>
      <c r="BC36" s="173"/>
      <c r="BD36" s="1496">
        <f t="shared" si="9"/>
        <v>0</v>
      </c>
      <c r="BE36" s="172"/>
      <c r="BF36" s="173"/>
      <c r="BG36" s="173"/>
      <c r="BH36" s="173"/>
      <c r="BI36" s="1496">
        <f t="shared" si="10"/>
        <v>0</v>
      </c>
      <c r="BJ36" s="172"/>
      <c r="BK36" s="173"/>
      <c r="BL36" s="173"/>
      <c r="BM36" s="173"/>
      <c r="BN36" s="1496">
        <f t="shared" si="11"/>
        <v>0</v>
      </c>
      <c r="BO36" s="172"/>
      <c r="BP36" s="173"/>
      <c r="BQ36" s="173"/>
      <c r="BR36" s="173"/>
      <c r="BS36" s="1496">
        <f t="shared" si="12"/>
        <v>0</v>
      </c>
      <c r="BT36" s="172"/>
      <c r="BU36" s="173"/>
      <c r="BV36" s="173"/>
      <c r="BW36" s="173"/>
      <c r="BX36" s="1496">
        <f t="shared" si="13"/>
        <v>0</v>
      </c>
      <c r="BY36" s="580"/>
      <c r="BZ36" s="943"/>
      <c r="CA36" s="944"/>
    </row>
    <row r="37" spans="2:79" ht="13.9" customHeight="1" x14ac:dyDescent="0.2">
      <c r="B37" s="1462">
        <v>28</v>
      </c>
      <c r="C37" s="1505" t="s">
        <v>1376</v>
      </c>
      <c r="D37" s="1503"/>
      <c r="E37" s="171" t="s">
        <v>16</v>
      </c>
      <c r="F37" s="707">
        <v>3</v>
      </c>
      <c r="G37" s="172"/>
      <c r="H37" s="173"/>
      <c r="I37" s="173"/>
      <c r="J37" s="173"/>
      <c r="K37" s="1496">
        <f t="shared" si="0"/>
        <v>0</v>
      </c>
      <c r="L37" s="172"/>
      <c r="M37" s="173"/>
      <c r="N37" s="173"/>
      <c r="O37" s="173"/>
      <c r="P37" s="1496">
        <f t="shared" si="1"/>
        <v>0</v>
      </c>
      <c r="Q37" s="172"/>
      <c r="R37" s="173"/>
      <c r="S37" s="173"/>
      <c r="T37" s="173"/>
      <c r="U37" s="1496">
        <f t="shared" si="2"/>
        <v>0</v>
      </c>
      <c r="V37" s="172"/>
      <c r="W37" s="173"/>
      <c r="X37" s="173"/>
      <c r="Y37" s="173"/>
      <c r="Z37" s="1496">
        <f t="shared" si="3"/>
        <v>0</v>
      </c>
      <c r="AA37" s="172"/>
      <c r="AB37" s="173"/>
      <c r="AC37" s="173"/>
      <c r="AD37" s="173"/>
      <c r="AE37" s="1496">
        <f t="shared" si="4"/>
        <v>0</v>
      </c>
      <c r="AF37" s="172"/>
      <c r="AG37" s="173"/>
      <c r="AH37" s="173"/>
      <c r="AI37" s="173"/>
      <c r="AJ37" s="1496">
        <f t="shared" si="5"/>
        <v>0</v>
      </c>
      <c r="AK37" s="172"/>
      <c r="AL37" s="173"/>
      <c r="AM37" s="173"/>
      <c r="AN37" s="173"/>
      <c r="AO37" s="1496">
        <f t="shared" si="6"/>
        <v>0</v>
      </c>
      <c r="AP37" s="172"/>
      <c r="AQ37" s="173"/>
      <c r="AR37" s="173"/>
      <c r="AS37" s="173"/>
      <c r="AT37" s="1496">
        <f t="shared" si="7"/>
        <v>0</v>
      </c>
      <c r="AU37" s="172"/>
      <c r="AV37" s="173"/>
      <c r="AW37" s="173"/>
      <c r="AX37" s="173"/>
      <c r="AY37" s="1496">
        <f t="shared" si="8"/>
        <v>0</v>
      </c>
      <c r="AZ37" s="172"/>
      <c r="BA37" s="173"/>
      <c r="BB37" s="173"/>
      <c r="BC37" s="173"/>
      <c r="BD37" s="1496">
        <f t="shared" si="9"/>
        <v>0</v>
      </c>
      <c r="BE37" s="172"/>
      <c r="BF37" s="173"/>
      <c r="BG37" s="173"/>
      <c r="BH37" s="173"/>
      <c r="BI37" s="1496">
        <f t="shared" si="10"/>
        <v>0</v>
      </c>
      <c r="BJ37" s="172"/>
      <c r="BK37" s="173"/>
      <c r="BL37" s="173"/>
      <c r="BM37" s="173"/>
      <c r="BN37" s="1496">
        <f t="shared" si="11"/>
        <v>0</v>
      </c>
      <c r="BO37" s="172"/>
      <c r="BP37" s="173"/>
      <c r="BQ37" s="173"/>
      <c r="BR37" s="173"/>
      <c r="BS37" s="1496">
        <f t="shared" si="12"/>
        <v>0</v>
      </c>
      <c r="BT37" s="172"/>
      <c r="BU37" s="173"/>
      <c r="BV37" s="173"/>
      <c r="BW37" s="173"/>
      <c r="BX37" s="1496">
        <f t="shared" si="13"/>
        <v>0</v>
      </c>
      <c r="BY37" s="580"/>
      <c r="BZ37" s="943"/>
      <c r="CA37" s="944"/>
    </row>
    <row r="38" spans="2:79" ht="13.9" customHeight="1" thickBot="1" x14ac:dyDescent="0.25">
      <c r="B38" s="1507">
        <v>29</v>
      </c>
      <c r="C38" s="1508" t="s">
        <v>1377</v>
      </c>
      <c r="D38" s="1509"/>
      <c r="E38" s="1530" t="s">
        <v>16</v>
      </c>
      <c r="F38" s="1531">
        <v>3</v>
      </c>
      <c r="G38" s="1511"/>
      <c r="H38" s="1512"/>
      <c r="I38" s="1512"/>
      <c r="J38" s="1512"/>
      <c r="K38" s="1514">
        <f t="shared" si="0"/>
        <v>0</v>
      </c>
      <c r="L38" s="1511"/>
      <c r="M38" s="1512"/>
      <c r="N38" s="1512"/>
      <c r="O38" s="1512"/>
      <c r="P38" s="1514">
        <f t="shared" si="1"/>
        <v>0</v>
      </c>
      <c r="Q38" s="1511"/>
      <c r="R38" s="1512"/>
      <c r="S38" s="1512"/>
      <c r="T38" s="1512"/>
      <c r="U38" s="1514">
        <f t="shared" si="2"/>
        <v>0</v>
      </c>
      <c r="V38" s="1511"/>
      <c r="W38" s="1512"/>
      <c r="X38" s="1512"/>
      <c r="Y38" s="1512"/>
      <c r="Z38" s="1514">
        <f t="shared" si="3"/>
        <v>0</v>
      </c>
      <c r="AA38" s="1511"/>
      <c r="AB38" s="1512"/>
      <c r="AC38" s="1512"/>
      <c r="AD38" s="1512"/>
      <c r="AE38" s="1514">
        <f t="shared" si="4"/>
        <v>0</v>
      </c>
      <c r="AF38" s="1511"/>
      <c r="AG38" s="1512"/>
      <c r="AH38" s="1512"/>
      <c r="AI38" s="1512"/>
      <c r="AJ38" s="1514">
        <f t="shared" si="5"/>
        <v>0</v>
      </c>
      <c r="AK38" s="1511"/>
      <c r="AL38" s="1512"/>
      <c r="AM38" s="1512"/>
      <c r="AN38" s="1512"/>
      <c r="AO38" s="1514">
        <f t="shared" si="6"/>
        <v>0</v>
      </c>
      <c r="AP38" s="1511"/>
      <c r="AQ38" s="1512"/>
      <c r="AR38" s="1512"/>
      <c r="AS38" s="1512"/>
      <c r="AT38" s="1514">
        <f t="shared" si="7"/>
        <v>0</v>
      </c>
      <c r="AU38" s="1511"/>
      <c r="AV38" s="1512"/>
      <c r="AW38" s="1512"/>
      <c r="AX38" s="1512"/>
      <c r="AY38" s="1514">
        <f t="shared" si="8"/>
        <v>0</v>
      </c>
      <c r="AZ38" s="1511"/>
      <c r="BA38" s="1512"/>
      <c r="BB38" s="1512"/>
      <c r="BC38" s="1512"/>
      <c r="BD38" s="1514">
        <f t="shared" si="9"/>
        <v>0</v>
      </c>
      <c r="BE38" s="1511"/>
      <c r="BF38" s="1512"/>
      <c r="BG38" s="1512"/>
      <c r="BH38" s="1512"/>
      <c r="BI38" s="1514">
        <f t="shared" si="10"/>
        <v>0</v>
      </c>
      <c r="BJ38" s="1511"/>
      <c r="BK38" s="1512"/>
      <c r="BL38" s="1512"/>
      <c r="BM38" s="1512"/>
      <c r="BN38" s="1514">
        <f t="shared" si="11"/>
        <v>0</v>
      </c>
      <c r="BO38" s="1511"/>
      <c r="BP38" s="1512"/>
      <c r="BQ38" s="1512"/>
      <c r="BR38" s="1512"/>
      <c r="BS38" s="1514">
        <f t="shared" si="12"/>
        <v>0</v>
      </c>
      <c r="BT38" s="1511"/>
      <c r="BU38" s="1512"/>
      <c r="BV38" s="1512"/>
      <c r="BW38" s="1512"/>
      <c r="BX38" s="1514">
        <f t="shared" si="13"/>
        <v>0</v>
      </c>
      <c r="BY38" s="580"/>
      <c r="BZ38" s="943"/>
      <c r="CA38" s="944"/>
    </row>
    <row r="39" spans="2:79" ht="13.9" customHeight="1" thickBot="1" x14ac:dyDescent="0.25">
      <c r="B39" s="1525">
        <v>30</v>
      </c>
      <c r="C39" s="1518" t="s">
        <v>1344</v>
      </c>
      <c r="D39" s="1532"/>
      <c r="E39" s="1520" t="s">
        <v>16</v>
      </c>
      <c r="F39" s="1533">
        <v>3</v>
      </c>
      <c r="G39" s="1534">
        <f>SUM(G9:G38)</f>
        <v>0</v>
      </c>
      <c r="H39" s="1523">
        <f>SUM(H9:H38)</f>
        <v>0</v>
      </c>
      <c r="I39" s="1523">
        <f>SUM(I9:I38)</f>
        <v>0</v>
      </c>
      <c r="J39" s="1523">
        <f>SUM(J9:J38)</f>
        <v>0</v>
      </c>
      <c r="K39" s="1524">
        <f t="shared" si="0"/>
        <v>0</v>
      </c>
      <c r="L39" s="1522">
        <f>SUM(L9:L38)</f>
        <v>0</v>
      </c>
      <c r="M39" s="1523">
        <f>SUM(M9:M38)</f>
        <v>0</v>
      </c>
      <c r="N39" s="1523">
        <f>SUM(N9:N38)</f>
        <v>0</v>
      </c>
      <c r="O39" s="1523">
        <f>SUM(O9:O38)</f>
        <v>0</v>
      </c>
      <c r="P39" s="1524">
        <f t="shared" si="1"/>
        <v>0</v>
      </c>
      <c r="Q39" s="1522">
        <f>SUM(Q9:Q38)</f>
        <v>0</v>
      </c>
      <c r="R39" s="1523">
        <f>SUM(R9:R38)</f>
        <v>0</v>
      </c>
      <c r="S39" s="1523">
        <f>SUM(S9:S38)</f>
        <v>0</v>
      </c>
      <c r="T39" s="1523">
        <f>SUM(T9:T38)</f>
        <v>0</v>
      </c>
      <c r="U39" s="1524">
        <f t="shared" si="2"/>
        <v>0</v>
      </c>
      <c r="V39" s="1522">
        <f>SUM(V9:V38)</f>
        <v>0</v>
      </c>
      <c r="W39" s="1523">
        <f>SUM(W9:W38)</f>
        <v>0</v>
      </c>
      <c r="X39" s="1523">
        <f>SUM(X9:X38)</f>
        <v>0</v>
      </c>
      <c r="Y39" s="1523">
        <f>SUM(Y9:Y38)</f>
        <v>0</v>
      </c>
      <c r="Z39" s="1524">
        <f t="shared" si="3"/>
        <v>0</v>
      </c>
      <c r="AA39" s="1522">
        <f>SUM(AA9:AA38)</f>
        <v>0</v>
      </c>
      <c r="AB39" s="1523">
        <f>SUM(AB9:AB38)</f>
        <v>0</v>
      </c>
      <c r="AC39" s="1523">
        <f>SUM(AC9:AC38)</f>
        <v>0</v>
      </c>
      <c r="AD39" s="1523">
        <f>SUM(AD9:AD38)</f>
        <v>0</v>
      </c>
      <c r="AE39" s="1524">
        <f t="shared" si="4"/>
        <v>0</v>
      </c>
      <c r="AF39" s="1522">
        <f>SUM(AF9:AF38)</f>
        <v>0</v>
      </c>
      <c r="AG39" s="1523">
        <f>SUM(AG9:AG38)</f>
        <v>0</v>
      </c>
      <c r="AH39" s="1523">
        <f>SUM(AH9:AH38)</f>
        <v>0</v>
      </c>
      <c r="AI39" s="1523">
        <f>SUM(AI9:AI38)</f>
        <v>0</v>
      </c>
      <c r="AJ39" s="1524">
        <f t="shared" si="5"/>
        <v>0</v>
      </c>
      <c r="AK39" s="1522">
        <f>SUM(AK9:AK38)</f>
        <v>0</v>
      </c>
      <c r="AL39" s="1523">
        <f>SUM(AL9:AL38)</f>
        <v>0</v>
      </c>
      <c r="AM39" s="1523">
        <f>SUM(AM9:AM38)</f>
        <v>0</v>
      </c>
      <c r="AN39" s="1523">
        <f>SUM(AN9:AN38)</f>
        <v>0</v>
      </c>
      <c r="AO39" s="1524">
        <f t="shared" si="6"/>
        <v>0</v>
      </c>
      <c r="AP39" s="1522">
        <f>SUM(AP9:AP38)</f>
        <v>0</v>
      </c>
      <c r="AQ39" s="1523">
        <f>SUM(AQ9:AQ38)</f>
        <v>0</v>
      </c>
      <c r="AR39" s="1523">
        <f>SUM(AR9:AR38)</f>
        <v>0</v>
      </c>
      <c r="AS39" s="1523">
        <f>SUM(AS9:AS38)</f>
        <v>0</v>
      </c>
      <c r="AT39" s="1524">
        <f t="shared" si="7"/>
        <v>0</v>
      </c>
      <c r="AU39" s="1522">
        <f>SUM(AU9:AU38)</f>
        <v>0</v>
      </c>
      <c r="AV39" s="1523">
        <f>SUM(AV9:AV38)</f>
        <v>0</v>
      </c>
      <c r="AW39" s="1523">
        <f>SUM(AW9:AW38)</f>
        <v>0</v>
      </c>
      <c r="AX39" s="1523">
        <f>SUM(AX9:AX38)</f>
        <v>0</v>
      </c>
      <c r="AY39" s="1524">
        <f t="shared" si="8"/>
        <v>0</v>
      </c>
      <c r="AZ39" s="1522">
        <f>SUM(AZ9:AZ38)</f>
        <v>0</v>
      </c>
      <c r="BA39" s="1523">
        <f>SUM(BA9:BA38)</f>
        <v>0</v>
      </c>
      <c r="BB39" s="1523">
        <f>SUM(BB9:BB38)</f>
        <v>0</v>
      </c>
      <c r="BC39" s="1523">
        <f>SUM(BC9:BC38)</f>
        <v>0</v>
      </c>
      <c r="BD39" s="1524">
        <f t="shared" si="9"/>
        <v>0</v>
      </c>
      <c r="BE39" s="1522">
        <f>SUM(BE9:BE38)</f>
        <v>0</v>
      </c>
      <c r="BF39" s="1523">
        <f>SUM(BF9:BF38)</f>
        <v>0</v>
      </c>
      <c r="BG39" s="1523">
        <f>SUM(BG9:BG38)</f>
        <v>0</v>
      </c>
      <c r="BH39" s="1523">
        <f>SUM(BH9:BH38)</f>
        <v>0</v>
      </c>
      <c r="BI39" s="1524">
        <f t="shared" si="10"/>
        <v>0</v>
      </c>
      <c r="BJ39" s="1522">
        <f>SUM(BJ9:BJ38)</f>
        <v>0</v>
      </c>
      <c r="BK39" s="1523">
        <f>SUM(BK9:BK38)</f>
        <v>0</v>
      </c>
      <c r="BL39" s="1523">
        <f>SUM(BL9:BL38)</f>
        <v>0</v>
      </c>
      <c r="BM39" s="1523">
        <f>SUM(BM9:BM38)</f>
        <v>0</v>
      </c>
      <c r="BN39" s="1524">
        <f t="shared" si="11"/>
        <v>0</v>
      </c>
      <c r="BO39" s="1522">
        <f>SUM(BO9:BO38)</f>
        <v>0</v>
      </c>
      <c r="BP39" s="1523">
        <f>SUM(BP9:BP38)</f>
        <v>0</v>
      </c>
      <c r="BQ39" s="1523">
        <f>SUM(BQ9:BQ38)</f>
        <v>0</v>
      </c>
      <c r="BR39" s="1523">
        <f>SUM(BR9:BR38)</f>
        <v>0</v>
      </c>
      <c r="BS39" s="1524">
        <f t="shared" si="12"/>
        <v>0</v>
      </c>
      <c r="BT39" s="1522">
        <f>SUM(BT9:BT38)</f>
        <v>0</v>
      </c>
      <c r="BU39" s="1523">
        <f>SUM(BU9:BU38)</f>
        <v>0</v>
      </c>
      <c r="BV39" s="1523">
        <f>SUM(BV9:BV38)</f>
        <v>0</v>
      </c>
      <c r="BW39" s="1523">
        <f>SUM(BW9:BW38)</f>
        <v>0</v>
      </c>
      <c r="BX39" s="1524">
        <f t="shared" si="13"/>
        <v>0</v>
      </c>
      <c r="BY39" s="580"/>
      <c r="BZ39" s="963" t="s">
        <v>1346</v>
      </c>
      <c r="CA39" s="964"/>
    </row>
    <row r="40" spans="2:79" ht="13.9" customHeight="1" thickBot="1" x14ac:dyDescent="0.25">
      <c r="B40" s="1525">
        <v>31</v>
      </c>
      <c r="C40" s="1526" t="s">
        <v>1345</v>
      </c>
      <c r="D40" s="1532"/>
      <c r="E40" s="1520" t="s">
        <v>16</v>
      </c>
      <c r="F40" s="1521">
        <v>3</v>
      </c>
      <c r="G40" s="1527"/>
      <c r="H40" s="1528"/>
      <c r="I40" s="1528"/>
      <c r="J40" s="1528"/>
      <c r="K40" s="1524">
        <f t="shared" si="0"/>
        <v>0</v>
      </c>
      <c r="L40" s="1527"/>
      <c r="M40" s="1528"/>
      <c r="N40" s="1528"/>
      <c r="O40" s="1528"/>
      <c r="P40" s="1524">
        <f t="shared" si="1"/>
        <v>0</v>
      </c>
      <c r="Q40" s="1527"/>
      <c r="R40" s="1528"/>
      <c r="S40" s="1528"/>
      <c r="T40" s="1528"/>
      <c r="U40" s="1524">
        <f t="shared" si="2"/>
        <v>0</v>
      </c>
      <c r="V40" s="1527"/>
      <c r="W40" s="1528"/>
      <c r="X40" s="1528"/>
      <c r="Y40" s="1528"/>
      <c r="Z40" s="1524">
        <f t="shared" si="3"/>
        <v>0</v>
      </c>
      <c r="AA40" s="1527"/>
      <c r="AB40" s="1528"/>
      <c r="AC40" s="1528"/>
      <c r="AD40" s="1528"/>
      <c r="AE40" s="1524">
        <f t="shared" si="4"/>
        <v>0</v>
      </c>
      <c r="AF40" s="1527"/>
      <c r="AG40" s="1528"/>
      <c r="AH40" s="1528"/>
      <c r="AI40" s="1528"/>
      <c r="AJ40" s="1524">
        <f t="shared" si="5"/>
        <v>0</v>
      </c>
      <c r="AK40" s="1527"/>
      <c r="AL40" s="1528"/>
      <c r="AM40" s="1528"/>
      <c r="AN40" s="1528"/>
      <c r="AO40" s="1524">
        <f t="shared" si="6"/>
        <v>0</v>
      </c>
      <c r="AP40" s="1527"/>
      <c r="AQ40" s="1528"/>
      <c r="AR40" s="1528"/>
      <c r="AS40" s="1528"/>
      <c r="AT40" s="1524">
        <f t="shared" si="7"/>
        <v>0</v>
      </c>
      <c r="AU40" s="1527"/>
      <c r="AV40" s="1528"/>
      <c r="AW40" s="1528"/>
      <c r="AX40" s="1528"/>
      <c r="AY40" s="1524">
        <f t="shared" si="8"/>
        <v>0</v>
      </c>
      <c r="AZ40" s="1527"/>
      <c r="BA40" s="1528"/>
      <c r="BB40" s="1528"/>
      <c r="BC40" s="1528"/>
      <c r="BD40" s="1524">
        <f t="shared" si="9"/>
        <v>0</v>
      </c>
      <c r="BE40" s="1527"/>
      <c r="BF40" s="1528"/>
      <c r="BG40" s="1528"/>
      <c r="BH40" s="1528"/>
      <c r="BI40" s="1524">
        <f t="shared" si="10"/>
        <v>0</v>
      </c>
      <c r="BJ40" s="1527"/>
      <c r="BK40" s="1528"/>
      <c r="BL40" s="1528"/>
      <c r="BM40" s="1528"/>
      <c r="BN40" s="1524">
        <f t="shared" si="11"/>
        <v>0</v>
      </c>
      <c r="BO40" s="1527"/>
      <c r="BP40" s="1528"/>
      <c r="BQ40" s="1528"/>
      <c r="BR40" s="1528"/>
      <c r="BS40" s="1524">
        <f t="shared" si="12"/>
        <v>0</v>
      </c>
      <c r="BT40" s="1527"/>
      <c r="BU40" s="1528"/>
      <c r="BV40" s="1528"/>
      <c r="BW40" s="1528"/>
      <c r="BX40" s="1524">
        <f t="shared" si="13"/>
        <v>0</v>
      </c>
      <c r="BY40" s="580"/>
      <c r="BZ40" s="952"/>
      <c r="CA40" s="1529"/>
    </row>
    <row r="41" spans="2:79" x14ac:dyDescent="0.2">
      <c r="B41" s="606"/>
      <c r="C41" s="216"/>
      <c r="D41" s="607"/>
      <c r="E41" s="217"/>
      <c r="F41" s="218"/>
      <c r="G41" s="218"/>
      <c r="H41" s="218"/>
      <c r="I41" s="218"/>
      <c r="J41" s="218"/>
      <c r="K41" s="218"/>
      <c r="L41" s="218"/>
      <c r="M41" s="218"/>
      <c r="N41" s="218"/>
      <c r="O41" s="218"/>
      <c r="P41" s="218"/>
      <c r="Q41" s="218"/>
      <c r="R41" s="218"/>
      <c r="S41" s="218"/>
      <c r="T41" s="218"/>
      <c r="U41" s="608"/>
      <c r="V41" s="608"/>
      <c r="W41" s="608"/>
      <c r="X41" s="608"/>
      <c r="Y41" s="608"/>
      <c r="Z41" s="608"/>
      <c r="AA41" s="608"/>
      <c r="AB41" s="608"/>
      <c r="AC41" s="608"/>
      <c r="AD41" s="608"/>
      <c r="AE41" s="608"/>
      <c r="AF41" s="608"/>
      <c r="AG41" s="608"/>
      <c r="AH41" s="608"/>
      <c r="AI41" s="608"/>
      <c r="AJ41" s="608"/>
      <c r="AK41" s="580"/>
      <c r="AL41" s="580"/>
      <c r="AM41" s="580"/>
      <c r="AN41" s="580"/>
      <c r="AO41" s="580"/>
      <c r="AP41" s="580"/>
      <c r="AQ41" s="580"/>
      <c r="AR41" s="580"/>
      <c r="AS41" s="580"/>
      <c r="AT41" s="580"/>
      <c r="AU41" s="580"/>
      <c r="AV41" s="580"/>
      <c r="AW41" s="580"/>
      <c r="AX41" s="580"/>
      <c r="AY41" s="580"/>
      <c r="AZ41" s="580"/>
      <c r="BA41" s="580"/>
      <c r="BB41" s="580"/>
      <c r="BC41" s="580"/>
      <c r="BD41" s="580"/>
      <c r="BE41" s="580"/>
      <c r="BF41" s="580"/>
      <c r="BG41" s="580"/>
      <c r="BH41" s="580"/>
      <c r="BI41" s="580"/>
      <c r="BJ41" s="580"/>
      <c r="BK41" s="580"/>
      <c r="BL41" s="580"/>
      <c r="BM41" s="580"/>
      <c r="BN41" s="580"/>
      <c r="BO41" s="580"/>
      <c r="BP41" s="580"/>
      <c r="BQ41" s="580"/>
      <c r="BR41" s="580"/>
      <c r="BS41" s="580"/>
      <c r="BT41" s="580"/>
      <c r="BU41" s="580"/>
      <c r="BV41" s="580"/>
      <c r="BW41" s="580"/>
      <c r="BX41" s="580"/>
      <c r="BY41" s="580"/>
      <c r="BZ41" s="954"/>
      <c r="CA41" s="954"/>
    </row>
    <row r="42" spans="2:79" x14ac:dyDescent="0.2">
      <c r="B42" s="33" t="s">
        <v>23</v>
      </c>
      <c r="C42" s="902"/>
      <c r="D42" s="589"/>
      <c r="E42" s="589"/>
      <c r="F42" s="589"/>
      <c r="G42" s="901"/>
      <c r="H42" s="323"/>
      <c r="I42" s="323"/>
      <c r="J42" s="323"/>
      <c r="K42" s="323"/>
      <c r="L42" s="323"/>
      <c r="M42" s="323"/>
      <c r="N42" s="323"/>
      <c r="O42" s="323"/>
      <c r="P42" s="323"/>
      <c r="Q42" s="323"/>
      <c r="R42" s="47"/>
      <c r="S42" s="47"/>
      <c r="T42" s="47"/>
      <c r="U42" s="47"/>
      <c r="V42" s="608"/>
      <c r="W42" s="608"/>
      <c r="X42" s="608"/>
      <c r="Y42" s="608"/>
      <c r="Z42" s="608"/>
      <c r="AA42" s="608"/>
      <c r="AB42" s="608"/>
      <c r="AC42" s="608"/>
      <c r="AD42" s="608"/>
      <c r="AE42" s="608"/>
      <c r="AF42" s="608"/>
      <c r="AG42" s="608"/>
      <c r="AH42" s="608"/>
      <c r="AI42" s="608"/>
      <c r="AJ42" s="608"/>
      <c r="AK42" s="580"/>
      <c r="AL42" s="580"/>
      <c r="AM42" s="580"/>
      <c r="AN42" s="580"/>
      <c r="AO42" s="580"/>
      <c r="AP42" s="580"/>
      <c r="AQ42" s="580"/>
      <c r="AR42" s="580"/>
      <c r="AS42" s="580"/>
      <c r="AT42" s="580"/>
      <c r="AU42" s="580"/>
      <c r="AV42" s="580"/>
      <c r="AW42" s="580"/>
      <c r="AX42" s="580"/>
      <c r="AY42" s="580"/>
      <c r="AZ42" s="580"/>
      <c r="BA42" s="580"/>
      <c r="BB42" s="580"/>
      <c r="BC42" s="580"/>
      <c r="BD42" s="580"/>
      <c r="BE42" s="580"/>
      <c r="BF42" s="580"/>
      <c r="BG42" s="580"/>
      <c r="BH42" s="580"/>
      <c r="BI42" s="580"/>
      <c r="BJ42" s="580"/>
      <c r="BK42" s="580"/>
      <c r="BL42" s="580"/>
      <c r="BM42" s="580"/>
      <c r="BN42" s="580"/>
      <c r="BO42" s="580"/>
      <c r="BP42" s="580"/>
      <c r="BQ42" s="580"/>
      <c r="BR42" s="580"/>
      <c r="BS42" s="580"/>
      <c r="BT42" s="580"/>
      <c r="BU42" s="580"/>
      <c r="BV42" s="580"/>
      <c r="BW42" s="580"/>
      <c r="BX42" s="580"/>
      <c r="BY42" s="580"/>
      <c r="BZ42" s="954"/>
      <c r="CA42" s="962"/>
    </row>
    <row r="43" spans="2:79" x14ac:dyDescent="0.2">
      <c r="B43" s="36"/>
      <c r="C43" s="37" t="s">
        <v>24</v>
      </c>
      <c r="D43" s="589"/>
      <c r="E43" s="589"/>
      <c r="F43" s="589"/>
      <c r="G43" s="901"/>
      <c r="H43" s="323"/>
      <c r="I43" s="323"/>
      <c r="J43" s="323"/>
      <c r="K43" s="323"/>
      <c r="L43" s="323"/>
      <c r="M43" s="323"/>
      <c r="N43" s="323"/>
      <c r="O43" s="323"/>
      <c r="P43" s="323"/>
      <c r="Q43" s="323"/>
      <c r="R43" s="47"/>
      <c r="S43" s="47"/>
      <c r="T43" s="47"/>
      <c r="U43" s="47"/>
      <c r="V43" s="608"/>
      <c r="W43" s="608"/>
      <c r="X43" s="608"/>
      <c r="Y43" s="608"/>
      <c r="Z43" s="608"/>
      <c r="AA43" s="608"/>
      <c r="AB43" s="608"/>
      <c r="AC43" s="608"/>
      <c r="AD43" s="608"/>
      <c r="AE43" s="608"/>
      <c r="AF43" s="608"/>
      <c r="AG43" s="608"/>
      <c r="AH43" s="608"/>
      <c r="AI43" s="608"/>
      <c r="AJ43" s="608"/>
      <c r="AK43" s="580"/>
      <c r="AL43" s="580"/>
      <c r="AM43" s="580"/>
      <c r="AN43" s="580"/>
      <c r="AO43" s="580"/>
      <c r="AP43" s="580"/>
      <c r="AQ43" s="580"/>
      <c r="AR43" s="580"/>
      <c r="AS43" s="580"/>
      <c r="AT43" s="580"/>
      <c r="AU43" s="580"/>
      <c r="AV43" s="580"/>
      <c r="AW43" s="580"/>
      <c r="AX43" s="580"/>
      <c r="AY43" s="580"/>
      <c r="AZ43" s="580"/>
      <c r="BA43" s="580"/>
      <c r="BB43" s="580"/>
      <c r="BC43" s="580"/>
      <c r="BD43" s="580"/>
      <c r="BE43" s="580"/>
      <c r="BF43" s="580"/>
      <c r="BG43" s="580"/>
      <c r="BH43" s="580"/>
      <c r="BI43" s="580"/>
      <c r="BJ43" s="580"/>
      <c r="BK43" s="580"/>
      <c r="BL43" s="580"/>
      <c r="BM43" s="580"/>
      <c r="BN43" s="580"/>
      <c r="BO43" s="580"/>
      <c r="BP43" s="580"/>
      <c r="BQ43" s="580"/>
      <c r="BR43" s="580"/>
      <c r="BS43" s="580"/>
      <c r="BT43" s="580"/>
      <c r="BU43" s="580"/>
      <c r="BV43" s="580"/>
      <c r="BW43" s="580"/>
      <c r="BX43" s="580"/>
      <c r="BY43" s="580"/>
      <c r="BZ43" s="954"/>
      <c r="CA43" s="962"/>
    </row>
    <row r="44" spans="2:79" ht="15" customHeight="1" x14ac:dyDescent="0.2">
      <c r="B44" s="38"/>
      <c r="C44" s="37" t="s">
        <v>25</v>
      </c>
      <c r="D44" s="589"/>
      <c r="E44" s="589"/>
      <c r="F44" s="589"/>
      <c r="G44" s="901"/>
      <c r="H44" s="323"/>
      <c r="I44" s="323"/>
      <c r="J44" s="323"/>
      <c r="K44" s="323"/>
      <c r="L44" s="323"/>
      <c r="M44" s="323"/>
      <c r="N44" s="323"/>
      <c r="O44" s="323"/>
      <c r="P44" s="323"/>
      <c r="Q44" s="323"/>
      <c r="R44" s="47"/>
      <c r="S44" s="47"/>
      <c r="T44" s="47"/>
      <c r="U44" s="47"/>
      <c r="V44" s="608"/>
      <c r="W44" s="608"/>
      <c r="X44" s="608"/>
      <c r="Y44" s="608"/>
      <c r="Z44" s="608"/>
      <c r="AA44" s="608"/>
      <c r="AB44" s="608"/>
      <c r="AC44" s="608"/>
      <c r="AD44" s="608"/>
      <c r="AE44" s="608"/>
      <c r="AF44" s="608"/>
      <c r="AG44" s="608"/>
      <c r="AH44" s="608"/>
      <c r="AI44" s="608"/>
      <c r="AJ44" s="608"/>
      <c r="AK44" s="580"/>
      <c r="AL44" s="580"/>
      <c r="AM44" s="580"/>
      <c r="AN44" s="580"/>
      <c r="AO44" s="580"/>
      <c r="AP44" s="580"/>
      <c r="AQ44" s="580"/>
      <c r="AR44" s="580"/>
      <c r="AS44" s="580"/>
      <c r="AT44" s="580"/>
      <c r="AU44" s="580"/>
      <c r="AV44" s="580"/>
      <c r="AW44" s="580"/>
      <c r="AX44" s="580"/>
      <c r="AY44" s="580"/>
      <c r="AZ44" s="580"/>
      <c r="BA44" s="580"/>
      <c r="BB44" s="580"/>
      <c r="BC44" s="580"/>
      <c r="BD44" s="580"/>
      <c r="BE44" s="580"/>
      <c r="BF44" s="580"/>
      <c r="BG44" s="580"/>
      <c r="BH44" s="580"/>
      <c r="BI44" s="580"/>
      <c r="BJ44" s="580"/>
      <c r="BK44" s="580"/>
      <c r="BL44" s="580"/>
      <c r="BM44" s="580"/>
      <c r="BN44" s="580"/>
      <c r="BO44" s="580"/>
      <c r="BP44" s="580"/>
      <c r="BQ44" s="580"/>
      <c r="BR44" s="580"/>
      <c r="BS44" s="580"/>
      <c r="BT44" s="580"/>
      <c r="BU44" s="580"/>
      <c r="BV44" s="580"/>
      <c r="BW44" s="580"/>
      <c r="BX44" s="580"/>
      <c r="BY44" s="580"/>
      <c r="BZ44" s="954"/>
      <c r="CA44" s="962"/>
    </row>
    <row r="45" spans="2:79" ht="15" customHeight="1" x14ac:dyDescent="0.2">
      <c r="B45" s="39"/>
      <c r="C45" s="37" t="s">
        <v>26</v>
      </c>
      <c r="D45" s="589"/>
      <c r="E45" s="589"/>
      <c r="F45" s="589"/>
      <c r="G45" s="901"/>
      <c r="H45" s="323"/>
      <c r="I45" s="323"/>
      <c r="J45" s="323"/>
      <c r="K45" s="323"/>
      <c r="L45" s="323"/>
      <c r="M45" s="323"/>
      <c r="N45" s="323"/>
      <c r="O45" s="323"/>
      <c r="P45" s="323"/>
      <c r="Q45" s="323"/>
      <c r="R45" s="47"/>
      <c r="S45" s="47"/>
      <c r="T45" s="47"/>
      <c r="U45" s="47"/>
      <c r="V45" s="608"/>
      <c r="W45" s="608"/>
      <c r="X45" s="608"/>
      <c r="Y45" s="608"/>
      <c r="Z45" s="608"/>
      <c r="AA45" s="608"/>
      <c r="AB45" s="608"/>
      <c r="AC45" s="608"/>
      <c r="AD45" s="608"/>
      <c r="AE45" s="608"/>
      <c r="AF45" s="608"/>
      <c r="AG45" s="608"/>
      <c r="AH45" s="608"/>
      <c r="AI45" s="608"/>
      <c r="AJ45" s="608"/>
      <c r="AK45" s="580"/>
      <c r="AL45" s="580"/>
      <c r="AM45" s="580"/>
      <c r="AN45" s="580"/>
      <c r="AO45" s="580"/>
      <c r="AP45" s="580"/>
      <c r="AQ45" s="580"/>
      <c r="AR45" s="580"/>
      <c r="AS45" s="580"/>
      <c r="AT45" s="580"/>
      <c r="AU45" s="580"/>
      <c r="AV45" s="580"/>
      <c r="AW45" s="580"/>
      <c r="AX45" s="580"/>
      <c r="AY45" s="580"/>
      <c r="AZ45" s="580"/>
      <c r="BA45" s="580"/>
      <c r="BB45" s="580"/>
      <c r="BC45" s="580"/>
      <c r="BD45" s="580"/>
      <c r="BE45" s="580"/>
      <c r="BF45" s="580"/>
      <c r="BG45" s="580"/>
      <c r="BH45" s="580"/>
      <c r="BI45" s="580"/>
      <c r="BJ45" s="580"/>
      <c r="BK45" s="580"/>
      <c r="BL45" s="580"/>
      <c r="BM45" s="580"/>
      <c r="BN45" s="580"/>
      <c r="BO45" s="580"/>
      <c r="BP45" s="580"/>
      <c r="BQ45" s="580"/>
      <c r="BR45" s="580"/>
      <c r="BS45" s="580"/>
      <c r="BT45" s="580"/>
      <c r="BU45" s="580"/>
      <c r="BV45" s="580"/>
      <c r="BW45" s="580"/>
      <c r="BX45" s="580"/>
      <c r="BY45" s="580"/>
      <c r="BZ45" s="954"/>
      <c r="CA45" s="962"/>
    </row>
    <row r="46" spans="2:79" ht="15" customHeight="1" x14ac:dyDescent="0.2">
      <c r="B46" s="40"/>
      <c r="C46" s="37" t="s">
        <v>1298</v>
      </c>
      <c r="D46" s="589"/>
      <c r="E46" s="589"/>
      <c r="F46" s="589"/>
      <c r="G46" s="901"/>
      <c r="H46" s="323"/>
      <c r="I46" s="323"/>
      <c r="J46" s="323"/>
      <c r="K46" s="323"/>
      <c r="L46" s="323"/>
      <c r="M46" s="323"/>
      <c r="N46" s="323"/>
      <c r="O46" s="323"/>
      <c r="P46" s="323"/>
      <c r="Q46" s="323"/>
      <c r="R46" s="47"/>
      <c r="S46" s="47"/>
      <c r="T46" s="47"/>
      <c r="U46" s="47"/>
      <c r="V46" s="608"/>
      <c r="W46" s="608"/>
      <c r="X46" s="608"/>
      <c r="Y46" s="608"/>
      <c r="Z46" s="608"/>
      <c r="AA46" s="608"/>
      <c r="AB46" s="608"/>
      <c r="AC46" s="608"/>
      <c r="AD46" s="608"/>
      <c r="AE46" s="608"/>
      <c r="AF46" s="608"/>
      <c r="AG46" s="608"/>
      <c r="AH46" s="608"/>
      <c r="AI46" s="608"/>
      <c r="AJ46" s="608"/>
      <c r="AK46" s="580"/>
      <c r="AL46" s="580"/>
      <c r="AM46" s="580"/>
      <c r="AN46" s="580"/>
      <c r="AO46" s="580"/>
      <c r="AP46" s="580"/>
      <c r="AQ46" s="580"/>
      <c r="AR46" s="580"/>
      <c r="AS46" s="580"/>
      <c r="AT46" s="580"/>
      <c r="AU46" s="580"/>
      <c r="AV46" s="580"/>
      <c r="AW46" s="580"/>
      <c r="AX46" s="580"/>
      <c r="AY46" s="580"/>
      <c r="AZ46" s="580"/>
      <c r="BA46" s="580"/>
      <c r="BB46" s="580"/>
      <c r="BC46" s="580"/>
      <c r="BD46" s="580"/>
      <c r="BE46" s="580"/>
      <c r="BF46" s="580"/>
      <c r="BG46" s="580"/>
      <c r="BH46" s="580"/>
      <c r="BI46" s="580"/>
      <c r="BJ46" s="580"/>
      <c r="BK46" s="580"/>
      <c r="BL46" s="580"/>
      <c r="BM46" s="580"/>
      <c r="BN46" s="580"/>
      <c r="BO46" s="580"/>
      <c r="BP46" s="580"/>
      <c r="BQ46" s="580"/>
      <c r="BR46" s="580"/>
      <c r="BS46" s="580"/>
      <c r="BT46" s="580"/>
      <c r="BU46" s="580"/>
      <c r="BV46" s="580"/>
      <c r="BW46" s="580"/>
      <c r="BX46" s="580"/>
      <c r="BY46" s="580"/>
      <c r="BZ46" s="954"/>
      <c r="CA46" s="962"/>
    </row>
    <row r="47" spans="2:79" ht="15" customHeight="1" thickBot="1" x14ac:dyDescent="0.25">
      <c r="B47" s="68"/>
      <c r="C47" s="37"/>
      <c r="D47" s="589"/>
      <c r="E47" s="589"/>
      <c r="F47" s="589"/>
      <c r="G47" s="901"/>
      <c r="H47" s="323"/>
      <c r="I47" s="323"/>
      <c r="J47" s="323"/>
      <c r="K47" s="323"/>
      <c r="L47" s="323"/>
      <c r="M47" s="323"/>
      <c r="N47" s="323"/>
      <c r="O47" s="323"/>
      <c r="P47" s="323"/>
      <c r="Q47" s="323"/>
      <c r="R47" s="47"/>
      <c r="S47" s="47"/>
      <c r="T47" s="47"/>
      <c r="U47" s="47"/>
      <c r="V47" s="608"/>
      <c r="W47" s="608"/>
      <c r="X47" s="608"/>
      <c r="Y47" s="608"/>
      <c r="Z47" s="608"/>
      <c r="AA47" s="608"/>
      <c r="AB47" s="608"/>
      <c r="AC47" s="608"/>
      <c r="AD47" s="608"/>
      <c r="AE47" s="608"/>
      <c r="AF47" s="608"/>
      <c r="AG47" s="608"/>
      <c r="AH47" s="608"/>
      <c r="AI47" s="608"/>
      <c r="AJ47" s="608"/>
      <c r="AK47" s="580"/>
      <c r="AL47" s="580"/>
      <c r="AM47" s="580"/>
      <c r="AN47" s="580"/>
      <c r="AO47" s="580"/>
      <c r="AP47" s="580"/>
      <c r="AQ47" s="580"/>
      <c r="AR47" s="580"/>
      <c r="AS47" s="580"/>
      <c r="AT47" s="580"/>
      <c r="AU47" s="580"/>
      <c r="AV47" s="580"/>
      <c r="AW47" s="580"/>
      <c r="AX47" s="580"/>
      <c r="AY47" s="580"/>
      <c r="AZ47" s="580"/>
      <c r="BA47" s="580"/>
      <c r="BB47" s="580"/>
      <c r="BC47" s="580"/>
      <c r="BD47" s="580"/>
      <c r="BE47" s="580"/>
      <c r="BF47" s="580"/>
      <c r="BG47" s="580"/>
      <c r="BH47" s="580"/>
      <c r="BI47" s="580"/>
      <c r="BJ47" s="580"/>
      <c r="BK47" s="580"/>
      <c r="BL47" s="580"/>
      <c r="BM47" s="580"/>
      <c r="BN47" s="580"/>
      <c r="BO47" s="580"/>
      <c r="BP47" s="580"/>
      <c r="BQ47" s="580"/>
      <c r="BR47" s="580"/>
      <c r="BS47" s="580"/>
      <c r="BT47" s="580"/>
      <c r="BU47" s="580"/>
      <c r="BV47" s="580"/>
      <c r="BW47" s="580"/>
      <c r="BX47" s="580"/>
      <c r="BY47" s="580"/>
      <c r="BZ47" s="954"/>
      <c r="CA47" s="962"/>
    </row>
    <row r="48" spans="2:79" ht="16.5" thickBot="1" x14ac:dyDescent="0.25">
      <c r="B48" s="1815" t="s">
        <v>138</v>
      </c>
      <c r="C48" s="1816"/>
      <c r="D48" s="1816"/>
      <c r="E48" s="1816"/>
      <c r="F48" s="1816"/>
      <c r="G48" s="1816"/>
      <c r="H48" s="1816"/>
      <c r="I48" s="1816"/>
      <c r="J48" s="1816"/>
      <c r="K48" s="1816"/>
      <c r="L48" s="1816"/>
      <c r="M48" s="1816"/>
      <c r="N48" s="1816"/>
      <c r="O48" s="1816"/>
      <c r="P48" s="1817"/>
      <c r="BZ48" s="962"/>
      <c r="CA48" s="962"/>
    </row>
    <row r="49" spans="2:79" ht="16.5" thickBot="1" x14ac:dyDescent="0.25">
      <c r="B49" s="42"/>
      <c r="C49" s="43"/>
      <c r="D49" s="591"/>
      <c r="E49" s="44"/>
      <c r="F49" s="44"/>
      <c r="G49" s="44"/>
      <c r="H49" s="44"/>
      <c r="I49" s="44"/>
      <c r="J49" s="44"/>
      <c r="K49" s="44"/>
      <c r="L49" s="44"/>
      <c r="M49" s="44"/>
      <c r="N49" s="44"/>
      <c r="O49" s="44"/>
      <c r="P49" s="44"/>
      <c r="BZ49" s="962"/>
      <c r="CA49" s="962"/>
    </row>
    <row r="50" spans="2:79" ht="30" customHeight="1" thickBot="1" x14ac:dyDescent="0.25">
      <c r="B50" s="1808" t="s">
        <v>1352</v>
      </c>
      <c r="C50" s="1809"/>
      <c r="D50" s="1809"/>
      <c r="E50" s="1809"/>
      <c r="F50" s="1809"/>
      <c r="G50" s="1809"/>
      <c r="H50" s="1809"/>
      <c r="I50" s="1809"/>
      <c r="J50" s="1809"/>
      <c r="K50" s="1809"/>
      <c r="L50" s="1809"/>
      <c r="M50" s="1809"/>
      <c r="N50" s="1809"/>
      <c r="O50" s="1809"/>
      <c r="P50" s="1810"/>
      <c r="BZ50" s="962"/>
      <c r="CA50" s="962"/>
    </row>
    <row r="51" spans="2:79" ht="16.5" thickBot="1" x14ac:dyDescent="0.25">
      <c r="B51" s="42"/>
      <c r="C51" s="43"/>
      <c r="D51" s="591"/>
      <c r="E51" s="44"/>
      <c r="F51" s="44"/>
      <c r="G51" s="44"/>
      <c r="H51" s="44"/>
      <c r="I51" s="44"/>
      <c r="J51" s="44"/>
      <c r="K51" s="44"/>
      <c r="L51" s="44"/>
      <c r="M51" s="44"/>
      <c r="N51" s="44"/>
      <c r="O51" s="44"/>
      <c r="P51" s="44"/>
      <c r="BZ51" s="962"/>
      <c r="CA51" s="962"/>
    </row>
    <row r="52" spans="2:79" x14ac:dyDescent="0.2">
      <c r="B52" s="177" t="s">
        <v>28</v>
      </c>
      <c r="C52" s="1830" t="s">
        <v>139</v>
      </c>
      <c r="D52" s="1831"/>
      <c r="E52" s="1831"/>
      <c r="F52" s="1831"/>
      <c r="G52" s="1831"/>
      <c r="H52" s="1831"/>
      <c r="I52" s="1831"/>
      <c r="J52" s="1831"/>
      <c r="K52" s="1831"/>
      <c r="L52" s="1831"/>
      <c r="M52" s="1831"/>
      <c r="N52" s="1831"/>
      <c r="O52" s="1831"/>
      <c r="P52" s="1832"/>
      <c r="BZ52" s="962"/>
      <c r="CA52" s="962"/>
    </row>
    <row r="53" spans="2:79" ht="15" customHeight="1" x14ac:dyDescent="0.2">
      <c r="B53" s="178">
        <v>1</v>
      </c>
      <c r="C53" s="1824" t="s">
        <v>1359</v>
      </c>
      <c r="D53" s="1825"/>
      <c r="E53" s="1825"/>
      <c r="F53" s="1825"/>
      <c r="G53" s="1825"/>
      <c r="H53" s="1825"/>
      <c r="I53" s="1825"/>
      <c r="J53" s="1825"/>
      <c r="K53" s="1825"/>
      <c r="L53" s="1825"/>
      <c r="M53" s="1825"/>
      <c r="N53" s="1825"/>
      <c r="O53" s="1825"/>
      <c r="P53" s="1826"/>
      <c r="BZ53" s="962"/>
      <c r="CA53" s="962"/>
    </row>
    <row r="54" spans="2:79" s="1458" customFormat="1" ht="15" customHeight="1" x14ac:dyDescent="0.2">
      <c r="B54" s="178">
        <v>1.1000000000000001</v>
      </c>
      <c r="C54" s="1824" t="s">
        <v>1299</v>
      </c>
      <c r="D54" s="1825"/>
      <c r="E54" s="1825"/>
      <c r="F54" s="1825"/>
      <c r="G54" s="1825"/>
      <c r="H54" s="1825"/>
      <c r="I54" s="1825"/>
      <c r="J54" s="1825"/>
      <c r="K54" s="1825"/>
      <c r="L54" s="1825"/>
      <c r="M54" s="1825"/>
      <c r="N54" s="1825"/>
      <c r="O54" s="1825"/>
      <c r="P54" s="1826"/>
      <c r="BZ54" s="1463"/>
      <c r="CA54" s="1463"/>
    </row>
    <row r="55" spans="2:79" ht="15" customHeight="1" x14ac:dyDescent="0.2">
      <c r="B55" s="180">
        <v>2</v>
      </c>
      <c r="C55" s="1824" t="s">
        <v>1353</v>
      </c>
      <c r="D55" s="1825"/>
      <c r="E55" s="1825"/>
      <c r="F55" s="1825"/>
      <c r="G55" s="1825"/>
      <c r="H55" s="1825"/>
      <c r="I55" s="1825"/>
      <c r="J55" s="1825"/>
      <c r="K55" s="1825"/>
      <c r="L55" s="1825"/>
      <c r="M55" s="1825"/>
      <c r="N55" s="1825"/>
      <c r="O55" s="1825"/>
      <c r="P55" s="1826"/>
      <c r="BZ55" s="962"/>
      <c r="CA55" s="962"/>
    </row>
    <row r="56" spans="2:79" ht="15" customHeight="1" x14ac:dyDescent="0.2">
      <c r="B56" s="180">
        <v>3</v>
      </c>
      <c r="C56" s="1824" t="s">
        <v>1360</v>
      </c>
      <c r="D56" s="1825"/>
      <c r="E56" s="1825"/>
      <c r="F56" s="1825"/>
      <c r="G56" s="1825"/>
      <c r="H56" s="1825"/>
      <c r="I56" s="1825"/>
      <c r="J56" s="1825"/>
      <c r="K56" s="1825"/>
      <c r="L56" s="1825"/>
      <c r="M56" s="1825"/>
      <c r="N56" s="1825"/>
      <c r="O56" s="1825"/>
      <c r="P56" s="1826"/>
      <c r="BZ56" s="962"/>
      <c r="CA56" s="962"/>
    </row>
    <row r="57" spans="2:79" ht="30" customHeight="1" x14ac:dyDescent="0.2">
      <c r="B57" s="180">
        <v>4</v>
      </c>
      <c r="C57" s="1824" t="s">
        <v>1354</v>
      </c>
      <c r="D57" s="1825"/>
      <c r="E57" s="1825"/>
      <c r="F57" s="1825"/>
      <c r="G57" s="1825"/>
      <c r="H57" s="1825"/>
      <c r="I57" s="1825"/>
      <c r="J57" s="1825"/>
      <c r="K57" s="1825"/>
      <c r="L57" s="1825"/>
      <c r="M57" s="1825"/>
      <c r="N57" s="1825"/>
      <c r="O57" s="1825"/>
      <c r="P57" s="1826"/>
      <c r="BZ57" s="962"/>
      <c r="CA57" s="962"/>
    </row>
    <row r="58" spans="2:79" ht="15" customHeight="1" x14ac:dyDescent="0.2">
      <c r="B58" s="180">
        <v>5</v>
      </c>
      <c r="C58" s="1824" t="s">
        <v>140</v>
      </c>
      <c r="D58" s="1825"/>
      <c r="E58" s="1825"/>
      <c r="F58" s="1825"/>
      <c r="G58" s="1825"/>
      <c r="H58" s="1825"/>
      <c r="I58" s="1825"/>
      <c r="J58" s="1825"/>
      <c r="K58" s="1825"/>
      <c r="L58" s="1825"/>
      <c r="M58" s="1825"/>
      <c r="N58" s="1825"/>
      <c r="O58" s="1825"/>
      <c r="P58" s="1826"/>
      <c r="BZ58" s="962"/>
      <c r="CA58" s="962"/>
    </row>
    <row r="59" spans="2:79" ht="15" customHeight="1" x14ac:dyDescent="0.2">
      <c r="B59" s="180">
        <v>6</v>
      </c>
      <c r="C59" s="1824" t="s">
        <v>141</v>
      </c>
      <c r="D59" s="1825"/>
      <c r="E59" s="1825"/>
      <c r="F59" s="1825"/>
      <c r="G59" s="1825"/>
      <c r="H59" s="1825"/>
      <c r="I59" s="1825"/>
      <c r="J59" s="1825"/>
      <c r="K59" s="1825"/>
      <c r="L59" s="1825"/>
      <c r="M59" s="1825"/>
      <c r="N59" s="1825"/>
      <c r="O59" s="1825"/>
      <c r="P59" s="1826"/>
      <c r="BZ59" s="962"/>
      <c r="CA59" s="962"/>
    </row>
    <row r="60" spans="2:79" ht="15" customHeight="1" x14ac:dyDescent="0.2">
      <c r="B60" s="180">
        <v>7</v>
      </c>
      <c r="C60" s="1824" t="s">
        <v>142</v>
      </c>
      <c r="D60" s="1825"/>
      <c r="E60" s="1825"/>
      <c r="F60" s="1825"/>
      <c r="G60" s="1825"/>
      <c r="H60" s="1825"/>
      <c r="I60" s="1825"/>
      <c r="J60" s="1825"/>
      <c r="K60" s="1825"/>
      <c r="L60" s="1825"/>
      <c r="M60" s="1825"/>
      <c r="N60" s="1825"/>
      <c r="O60" s="1825"/>
      <c r="P60" s="1826"/>
      <c r="BZ60" s="962"/>
      <c r="CA60" s="962"/>
    </row>
    <row r="61" spans="2:79" ht="15" customHeight="1" x14ac:dyDescent="0.2">
      <c r="B61" s="180">
        <v>8</v>
      </c>
      <c r="C61" s="1824" t="s">
        <v>143</v>
      </c>
      <c r="D61" s="1825"/>
      <c r="E61" s="1825"/>
      <c r="F61" s="1825"/>
      <c r="G61" s="1825"/>
      <c r="H61" s="1825"/>
      <c r="I61" s="1825"/>
      <c r="J61" s="1825"/>
      <c r="K61" s="1825"/>
      <c r="L61" s="1825"/>
      <c r="M61" s="1825"/>
      <c r="N61" s="1825"/>
      <c r="O61" s="1825"/>
      <c r="P61" s="1826"/>
      <c r="BZ61" s="962"/>
      <c r="CA61" s="962"/>
    </row>
    <row r="62" spans="2:79" ht="30" customHeight="1" x14ac:dyDescent="0.2">
      <c r="B62" s="180">
        <v>9</v>
      </c>
      <c r="C62" s="1824" t="s">
        <v>1355</v>
      </c>
      <c r="D62" s="1825"/>
      <c r="E62" s="1825"/>
      <c r="F62" s="1825"/>
      <c r="G62" s="1825"/>
      <c r="H62" s="1825"/>
      <c r="I62" s="1825"/>
      <c r="J62" s="1825"/>
      <c r="K62" s="1825"/>
      <c r="L62" s="1825"/>
      <c r="M62" s="1825"/>
      <c r="N62" s="1825"/>
      <c r="O62" s="1825"/>
      <c r="P62" s="1826"/>
    </row>
    <row r="63" spans="2:79" ht="15" customHeight="1" x14ac:dyDescent="0.2">
      <c r="B63" s="180">
        <v>10</v>
      </c>
      <c r="C63" s="1824" t="s">
        <v>1356</v>
      </c>
      <c r="D63" s="1825"/>
      <c r="E63" s="1825"/>
      <c r="F63" s="1825"/>
      <c r="G63" s="1825"/>
      <c r="H63" s="1825"/>
      <c r="I63" s="1825"/>
      <c r="J63" s="1825"/>
      <c r="K63" s="1825"/>
      <c r="L63" s="1825"/>
      <c r="M63" s="1825"/>
      <c r="N63" s="1825"/>
      <c r="O63" s="1825"/>
      <c r="P63" s="1826"/>
    </row>
    <row r="64" spans="2:79" ht="15" customHeight="1" x14ac:dyDescent="0.2">
      <c r="B64" s="180">
        <v>11</v>
      </c>
      <c r="C64" s="1824" t="s">
        <v>1357</v>
      </c>
      <c r="D64" s="1825"/>
      <c r="E64" s="1825"/>
      <c r="F64" s="1825"/>
      <c r="G64" s="1825"/>
      <c r="H64" s="1825"/>
      <c r="I64" s="1825"/>
      <c r="J64" s="1825"/>
      <c r="K64" s="1825"/>
      <c r="L64" s="1825"/>
      <c r="M64" s="1825"/>
      <c r="N64" s="1825"/>
      <c r="O64" s="1825"/>
      <c r="P64" s="1826"/>
    </row>
    <row r="65" spans="2:16" ht="15" customHeight="1" x14ac:dyDescent="0.2">
      <c r="B65" s="180">
        <v>12</v>
      </c>
      <c r="C65" s="1824" t="s">
        <v>1358</v>
      </c>
      <c r="D65" s="1825"/>
      <c r="E65" s="1825"/>
      <c r="F65" s="1825"/>
      <c r="G65" s="1825"/>
      <c r="H65" s="1825"/>
      <c r="I65" s="1825"/>
      <c r="J65" s="1825"/>
      <c r="K65" s="1825"/>
      <c r="L65" s="1825"/>
      <c r="M65" s="1825"/>
      <c r="N65" s="1825"/>
      <c r="O65" s="1825"/>
      <c r="P65" s="1826"/>
    </row>
    <row r="66" spans="2:16" ht="15" customHeight="1" x14ac:dyDescent="0.2">
      <c r="B66" s="180">
        <v>13</v>
      </c>
      <c r="C66" s="1824" t="s">
        <v>1300</v>
      </c>
      <c r="D66" s="1825"/>
      <c r="E66" s="1825"/>
      <c r="F66" s="1825"/>
      <c r="G66" s="1825"/>
      <c r="H66" s="1825"/>
      <c r="I66" s="1825"/>
      <c r="J66" s="1825"/>
      <c r="K66" s="1825"/>
      <c r="L66" s="1825"/>
      <c r="M66" s="1825"/>
      <c r="N66" s="1825"/>
      <c r="O66" s="1825"/>
      <c r="P66" s="1826"/>
    </row>
    <row r="67" spans="2:16" ht="15" customHeight="1" x14ac:dyDescent="0.2">
      <c r="B67" s="180">
        <v>14</v>
      </c>
      <c r="C67" s="1824" t="s">
        <v>1301</v>
      </c>
      <c r="D67" s="1825"/>
      <c r="E67" s="1825"/>
      <c r="F67" s="1825"/>
      <c r="G67" s="1825"/>
      <c r="H67" s="1825"/>
      <c r="I67" s="1825"/>
      <c r="J67" s="1825"/>
      <c r="K67" s="1825"/>
      <c r="L67" s="1825"/>
      <c r="M67" s="1825"/>
      <c r="N67" s="1825"/>
      <c r="O67" s="1825"/>
      <c r="P67" s="1826"/>
    </row>
    <row r="68" spans="2:16" ht="15" customHeight="1" x14ac:dyDescent="0.2">
      <c r="B68" s="180">
        <v>15</v>
      </c>
      <c r="C68" s="1824" t="s">
        <v>1302</v>
      </c>
      <c r="D68" s="1825"/>
      <c r="E68" s="1825"/>
      <c r="F68" s="1825"/>
      <c r="G68" s="1825"/>
      <c r="H68" s="1825"/>
      <c r="I68" s="1825"/>
      <c r="J68" s="1825"/>
      <c r="K68" s="1825"/>
      <c r="L68" s="1825"/>
      <c r="M68" s="1825"/>
      <c r="N68" s="1825"/>
      <c r="O68" s="1825"/>
      <c r="P68" s="1826"/>
    </row>
    <row r="69" spans="2:16" ht="15" customHeight="1" x14ac:dyDescent="0.2">
      <c r="B69" s="180">
        <v>16</v>
      </c>
      <c r="C69" s="1824" t="s">
        <v>1361</v>
      </c>
      <c r="D69" s="1825"/>
      <c r="E69" s="1825"/>
      <c r="F69" s="1825"/>
      <c r="G69" s="1825"/>
      <c r="H69" s="1825"/>
      <c r="I69" s="1825"/>
      <c r="J69" s="1825"/>
      <c r="K69" s="1825"/>
      <c r="L69" s="1825"/>
      <c r="M69" s="1825"/>
      <c r="N69" s="1825"/>
      <c r="O69" s="1825"/>
      <c r="P69" s="1826"/>
    </row>
    <row r="70" spans="2:16" ht="15" customHeight="1" x14ac:dyDescent="0.2">
      <c r="B70" s="180">
        <v>17</v>
      </c>
      <c r="C70" s="1824" t="s">
        <v>1365</v>
      </c>
      <c r="D70" s="1825"/>
      <c r="E70" s="1825"/>
      <c r="F70" s="1825"/>
      <c r="G70" s="1825"/>
      <c r="H70" s="1825"/>
      <c r="I70" s="1825"/>
      <c r="J70" s="1825"/>
      <c r="K70" s="1825"/>
      <c r="L70" s="1825"/>
      <c r="M70" s="1825"/>
      <c r="N70" s="1825"/>
      <c r="O70" s="1825"/>
      <c r="P70" s="1826"/>
    </row>
    <row r="71" spans="2:16" ht="15" customHeight="1" x14ac:dyDescent="0.2">
      <c r="B71" s="180">
        <v>18</v>
      </c>
      <c r="C71" s="1824" t="s">
        <v>1366</v>
      </c>
      <c r="D71" s="1825"/>
      <c r="E71" s="1825"/>
      <c r="F71" s="1825"/>
      <c r="G71" s="1825"/>
      <c r="H71" s="1825"/>
      <c r="I71" s="1825"/>
      <c r="J71" s="1825"/>
      <c r="K71" s="1825"/>
      <c r="L71" s="1825"/>
      <c r="M71" s="1825"/>
      <c r="N71" s="1825"/>
      <c r="O71" s="1825"/>
      <c r="P71" s="1826"/>
    </row>
    <row r="72" spans="2:16" ht="15" customHeight="1" x14ac:dyDescent="0.2">
      <c r="B72" s="180">
        <v>19</v>
      </c>
      <c r="C72" s="1824" t="s">
        <v>1494</v>
      </c>
      <c r="D72" s="1825"/>
      <c r="E72" s="1825"/>
      <c r="F72" s="1825"/>
      <c r="G72" s="1825"/>
      <c r="H72" s="1825"/>
      <c r="I72" s="1825"/>
      <c r="J72" s="1825"/>
      <c r="K72" s="1825"/>
      <c r="L72" s="1825"/>
      <c r="M72" s="1825"/>
      <c r="N72" s="1825"/>
      <c r="O72" s="1825"/>
      <c r="P72" s="1826"/>
    </row>
    <row r="73" spans="2:16" ht="30" customHeight="1" x14ac:dyDescent="0.2">
      <c r="B73" s="180" t="s">
        <v>1303</v>
      </c>
      <c r="C73" s="1824" t="s">
        <v>1362</v>
      </c>
      <c r="D73" s="1825"/>
      <c r="E73" s="1825"/>
      <c r="F73" s="1825"/>
      <c r="G73" s="1825"/>
      <c r="H73" s="1825"/>
      <c r="I73" s="1825"/>
      <c r="J73" s="1825"/>
      <c r="K73" s="1825"/>
      <c r="L73" s="1825"/>
      <c r="M73" s="1825"/>
      <c r="N73" s="1825"/>
      <c r="O73" s="1825"/>
      <c r="P73" s="1826"/>
    </row>
    <row r="74" spans="2:16" ht="15" customHeight="1" x14ac:dyDescent="0.2">
      <c r="B74" s="180">
        <v>30</v>
      </c>
      <c r="C74" s="1824" t="s">
        <v>1363</v>
      </c>
      <c r="D74" s="1825"/>
      <c r="E74" s="1825"/>
      <c r="F74" s="1825"/>
      <c r="G74" s="1825"/>
      <c r="H74" s="1825"/>
      <c r="I74" s="1825"/>
      <c r="J74" s="1825"/>
      <c r="K74" s="1825"/>
      <c r="L74" s="1825"/>
      <c r="M74" s="1825"/>
      <c r="N74" s="1825"/>
      <c r="O74" s="1825"/>
      <c r="P74" s="1826"/>
    </row>
    <row r="75" spans="2:16" ht="15" customHeight="1" thickBot="1" x14ac:dyDescent="0.25">
      <c r="B75" s="1535">
        <v>31</v>
      </c>
      <c r="C75" s="1827" t="s">
        <v>1364</v>
      </c>
      <c r="D75" s="1828"/>
      <c r="E75" s="1828"/>
      <c r="F75" s="1828"/>
      <c r="G75" s="1828"/>
      <c r="H75" s="1828"/>
      <c r="I75" s="1828"/>
      <c r="J75" s="1828"/>
      <c r="K75" s="1828"/>
      <c r="L75" s="1828"/>
      <c r="M75" s="1828"/>
      <c r="N75" s="1828"/>
      <c r="O75" s="1828"/>
      <c r="P75" s="1829"/>
    </row>
  </sheetData>
  <mergeCells count="55">
    <mergeCell ref="AF3:AJ3"/>
    <mergeCell ref="G3:K3"/>
    <mergeCell ref="L3:P3"/>
    <mergeCell ref="Q3:U3"/>
    <mergeCell ref="V3:Z3"/>
    <mergeCell ref="AA3:AE3"/>
    <mergeCell ref="BO3:BS3"/>
    <mergeCell ref="BT3:BX3"/>
    <mergeCell ref="B6:F6"/>
    <mergeCell ref="G6:K6"/>
    <mergeCell ref="L6:P6"/>
    <mergeCell ref="Q6:U6"/>
    <mergeCell ref="V6:Z6"/>
    <mergeCell ref="AA6:AE6"/>
    <mergeCell ref="AF6:AJ6"/>
    <mergeCell ref="AK6:AO6"/>
    <mergeCell ref="AK3:AO3"/>
    <mergeCell ref="AP3:AT3"/>
    <mergeCell ref="AU3:AY3"/>
    <mergeCell ref="AZ3:BD3"/>
    <mergeCell ref="BE3:BI3"/>
    <mergeCell ref="BJ3:BN3"/>
    <mergeCell ref="C54:P54"/>
    <mergeCell ref="AP6:AT6"/>
    <mergeCell ref="AU6:AY6"/>
    <mergeCell ref="AZ6:BD6"/>
    <mergeCell ref="BE6:BI6"/>
    <mergeCell ref="BT6:BX6"/>
    <mergeCell ref="B48:P48"/>
    <mergeCell ref="B50:P50"/>
    <mergeCell ref="C52:P52"/>
    <mergeCell ref="C53:P53"/>
    <mergeCell ref="BJ6:BN6"/>
    <mergeCell ref="BO6:BS6"/>
    <mergeCell ref="C66:P66"/>
    <mergeCell ref="C55:P55"/>
    <mergeCell ref="C56:P56"/>
    <mergeCell ref="C57:P57"/>
    <mergeCell ref="C58:P58"/>
    <mergeCell ref="C59:P59"/>
    <mergeCell ref="C60:P60"/>
    <mergeCell ref="C61:P61"/>
    <mergeCell ref="C62:P62"/>
    <mergeCell ref="C63:P63"/>
    <mergeCell ref="C64:P64"/>
    <mergeCell ref="C65:P65"/>
    <mergeCell ref="C73:P73"/>
    <mergeCell ref="C74:P74"/>
    <mergeCell ref="C75:P75"/>
    <mergeCell ref="C67:P67"/>
    <mergeCell ref="C68:P68"/>
    <mergeCell ref="C69:P69"/>
    <mergeCell ref="C70:P70"/>
    <mergeCell ref="C71:P71"/>
    <mergeCell ref="C72:P72"/>
  </mergeCells>
  <pageMargins left="0.70866141732283472" right="0.70866141732283472" top="0.74803149606299213" bottom="0.74803149606299213" header="0.31496062992125984" footer="0.31496062992125984"/>
  <pageSetup paperSize="8" scale="21"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CA73"/>
  <sheetViews>
    <sheetView zoomScale="80" zoomScaleNormal="80" workbookViewId="0"/>
  </sheetViews>
  <sheetFormatPr defaultColWidth="9.75" defaultRowHeight="14.25" x14ac:dyDescent="0.2"/>
  <cols>
    <col min="1" max="1" width="1.75" style="914" customWidth="1"/>
    <col min="2" max="2" width="4.75" style="914" customWidth="1"/>
    <col min="3" max="3" width="80.75" style="914" bestFit="1" customWidth="1"/>
    <col min="4" max="4" width="11.75" style="914" customWidth="1"/>
    <col min="5" max="6" width="5.75" style="914" customWidth="1"/>
    <col min="7" max="14" width="9.75" style="914"/>
    <col min="15" max="16" width="9.75" style="914" customWidth="1"/>
    <col min="17" max="76" width="9.75" style="914"/>
    <col min="77" max="77" width="2.75" style="914" customWidth="1"/>
    <col min="78" max="78" width="26.875" style="914" bestFit="1" customWidth="1"/>
    <col min="79" max="79" width="17.375" style="914" customWidth="1"/>
    <col min="80" max="16384" width="9.75" style="914"/>
  </cols>
  <sheetData>
    <row r="1" spans="2:79" ht="20.25" x14ac:dyDescent="0.2">
      <c r="B1" s="74" t="s">
        <v>1343</v>
      </c>
      <c r="C1" s="74"/>
      <c r="D1" s="7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7" t="s">
        <v>0</v>
      </c>
      <c r="BY1" s="615"/>
      <c r="BZ1" s="78" t="s">
        <v>1</v>
      </c>
      <c r="CA1" s="78"/>
    </row>
    <row r="2" spans="2:79" ht="15" thickBot="1" x14ac:dyDescent="0.25">
      <c r="B2" s="592"/>
      <c r="C2" s="605"/>
      <c r="D2" s="604"/>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row>
    <row r="3" spans="2:79" ht="15" thickBot="1" x14ac:dyDescent="0.25">
      <c r="G3" s="1847" t="s">
        <v>144</v>
      </c>
      <c r="H3" s="1848"/>
      <c r="I3" s="1848"/>
      <c r="J3" s="1848"/>
      <c r="K3" s="1849"/>
      <c r="L3" s="1847" t="s">
        <v>145</v>
      </c>
      <c r="M3" s="1848"/>
      <c r="N3" s="1848"/>
      <c r="O3" s="1848"/>
      <c r="P3" s="1850"/>
      <c r="Q3" s="1851" t="s">
        <v>146</v>
      </c>
      <c r="R3" s="1852"/>
      <c r="S3" s="1852"/>
      <c r="T3" s="1852"/>
      <c r="U3" s="1853"/>
      <c r="V3" s="1836" t="s">
        <v>147</v>
      </c>
      <c r="W3" s="1837"/>
      <c r="X3" s="1837"/>
      <c r="Y3" s="1837"/>
      <c r="Z3" s="1837"/>
      <c r="AA3" s="1836" t="s">
        <v>148</v>
      </c>
      <c r="AB3" s="1837"/>
      <c r="AC3" s="1837"/>
      <c r="AD3" s="1837"/>
      <c r="AE3" s="1838"/>
      <c r="AF3" s="1836" t="s">
        <v>149</v>
      </c>
      <c r="AG3" s="1837"/>
      <c r="AH3" s="1837"/>
      <c r="AI3" s="1837"/>
      <c r="AJ3" s="1838"/>
      <c r="AK3" s="1836" t="s">
        <v>150</v>
      </c>
      <c r="AL3" s="1837"/>
      <c r="AM3" s="1837"/>
      <c r="AN3" s="1837"/>
      <c r="AO3" s="1838"/>
      <c r="AP3" s="1836" t="s">
        <v>151</v>
      </c>
      <c r="AQ3" s="1837"/>
      <c r="AR3" s="1837"/>
      <c r="AS3" s="1837"/>
      <c r="AT3" s="1838"/>
      <c r="AU3" s="1836" t="s">
        <v>152</v>
      </c>
      <c r="AV3" s="1837"/>
      <c r="AW3" s="1837"/>
      <c r="AX3" s="1837"/>
      <c r="AY3" s="1838"/>
      <c r="AZ3" s="1836" t="s">
        <v>153</v>
      </c>
      <c r="BA3" s="1837"/>
      <c r="BB3" s="1837"/>
      <c r="BC3" s="1837"/>
      <c r="BD3" s="1838"/>
      <c r="BE3" s="1836" t="s">
        <v>154</v>
      </c>
      <c r="BF3" s="1837"/>
      <c r="BG3" s="1837"/>
      <c r="BH3" s="1837"/>
      <c r="BI3" s="1838"/>
      <c r="BJ3" s="1836" t="s">
        <v>155</v>
      </c>
      <c r="BK3" s="1837"/>
      <c r="BL3" s="1837"/>
      <c r="BM3" s="1837"/>
      <c r="BN3" s="1838"/>
      <c r="BO3" s="1836" t="s">
        <v>156</v>
      </c>
      <c r="BP3" s="1837"/>
      <c r="BQ3" s="1837"/>
      <c r="BR3" s="1837"/>
      <c r="BS3" s="1838"/>
      <c r="BT3" s="1836" t="s">
        <v>156</v>
      </c>
      <c r="BU3" s="1837"/>
      <c r="BV3" s="1837"/>
      <c r="BW3" s="1837"/>
      <c r="BX3" s="1843"/>
      <c r="BY3" s="580"/>
      <c r="BZ3" s="580"/>
      <c r="CA3" s="580"/>
    </row>
    <row r="4" spans="2:79" ht="41.25" thickBot="1" x14ac:dyDescent="0.25">
      <c r="B4" s="1449" t="s">
        <v>2</v>
      </c>
      <c r="C4" s="1450"/>
      <c r="D4" s="182" t="s">
        <v>3</v>
      </c>
      <c r="E4" s="158" t="s">
        <v>4</v>
      </c>
      <c r="F4" s="821" t="s">
        <v>5</v>
      </c>
      <c r="G4" s="183" t="s">
        <v>44</v>
      </c>
      <c r="H4" s="160" t="s">
        <v>45</v>
      </c>
      <c r="I4" s="160" t="s">
        <v>46</v>
      </c>
      <c r="J4" s="184" t="s">
        <v>47</v>
      </c>
      <c r="K4" s="1536" t="s">
        <v>48</v>
      </c>
      <c r="L4" s="183" t="s">
        <v>44</v>
      </c>
      <c r="M4" s="160" t="s">
        <v>45</v>
      </c>
      <c r="N4" s="160" t="s">
        <v>46</v>
      </c>
      <c r="O4" s="184" t="s">
        <v>47</v>
      </c>
      <c r="P4" s="1536" t="s">
        <v>48</v>
      </c>
      <c r="Q4" s="183" t="s">
        <v>44</v>
      </c>
      <c r="R4" s="160" t="s">
        <v>45</v>
      </c>
      <c r="S4" s="160" t="s">
        <v>46</v>
      </c>
      <c r="T4" s="184" t="s">
        <v>47</v>
      </c>
      <c r="U4" s="1536" t="s">
        <v>48</v>
      </c>
      <c r="V4" s="183" t="s">
        <v>44</v>
      </c>
      <c r="W4" s="160" t="s">
        <v>45</v>
      </c>
      <c r="X4" s="160" t="s">
        <v>46</v>
      </c>
      <c r="Y4" s="184" t="s">
        <v>47</v>
      </c>
      <c r="Z4" s="1536" t="s">
        <v>48</v>
      </c>
      <c r="AA4" s="183" t="s">
        <v>44</v>
      </c>
      <c r="AB4" s="160" t="s">
        <v>45</v>
      </c>
      <c r="AC4" s="160" t="s">
        <v>46</v>
      </c>
      <c r="AD4" s="184" t="s">
        <v>47</v>
      </c>
      <c r="AE4" s="1536" t="s">
        <v>48</v>
      </c>
      <c r="AF4" s="183" t="s">
        <v>44</v>
      </c>
      <c r="AG4" s="160" t="s">
        <v>45</v>
      </c>
      <c r="AH4" s="160" t="s">
        <v>46</v>
      </c>
      <c r="AI4" s="184" t="s">
        <v>47</v>
      </c>
      <c r="AJ4" s="1536" t="s">
        <v>48</v>
      </c>
      <c r="AK4" s="183" t="s">
        <v>44</v>
      </c>
      <c r="AL4" s="160" t="s">
        <v>45</v>
      </c>
      <c r="AM4" s="160" t="s">
        <v>46</v>
      </c>
      <c r="AN4" s="184" t="s">
        <v>47</v>
      </c>
      <c r="AO4" s="1536" t="s">
        <v>48</v>
      </c>
      <c r="AP4" s="183" t="s">
        <v>44</v>
      </c>
      <c r="AQ4" s="160" t="s">
        <v>45</v>
      </c>
      <c r="AR4" s="160" t="s">
        <v>46</v>
      </c>
      <c r="AS4" s="184" t="s">
        <v>47</v>
      </c>
      <c r="AT4" s="1536" t="s">
        <v>48</v>
      </c>
      <c r="AU4" s="183" t="s">
        <v>44</v>
      </c>
      <c r="AV4" s="160" t="s">
        <v>45</v>
      </c>
      <c r="AW4" s="160" t="s">
        <v>46</v>
      </c>
      <c r="AX4" s="184" t="s">
        <v>47</v>
      </c>
      <c r="AY4" s="1536" t="s">
        <v>48</v>
      </c>
      <c r="AZ4" s="183" t="s">
        <v>44</v>
      </c>
      <c r="BA4" s="160" t="s">
        <v>45</v>
      </c>
      <c r="BB4" s="160" t="s">
        <v>46</v>
      </c>
      <c r="BC4" s="184" t="s">
        <v>47</v>
      </c>
      <c r="BD4" s="1536" t="s">
        <v>48</v>
      </c>
      <c r="BE4" s="183" t="s">
        <v>44</v>
      </c>
      <c r="BF4" s="160" t="s">
        <v>45</v>
      </c>
      <c r="BG4" s="160" t="s">
        <v>46</v>
      </c>
      <c r="BH4" s="184" t="s">
        <v>47</v>
      </c>
      <c r="BI4" s="1536" t="s">
        <v>48</v>
      </c>
      <c r="BJ4" s="183" t="s">
        <v>44</v>
      </c>
      <c r="BK4" s="160" t="s">
        <v>45</v>
      </c>
      <c r="BL4" s="160" t="s">
        <v>46</v>
      </c>
      <c r="BM4" s="184" t="s">
        <v>47</v>
      </c>
      <c r="BN4" s="1536" t="s">
        <v>48</v>
      </c>
      <c r="BO4" s="183" t="s">
        <v>44</v>
      </c>
      <c r="BP4" s="160" t="s">
        <v>45</v>
      </c>
      <c r="BQ4" s="160" t="s">
        <v>46</v>
      </c>
      <c r="BR4" s="184" t="s">
        <v>47</v>
      </c>
      <c r="BS4" s="1536" t="s">
        <v>48</v>
      </c>
      <c r="BT4" s="183" t="s">
        <v>44</v>
      </c>
      <c r="BU4" s="160" t="s">
        <v>45</v>
      </c>
      <c r="BV4" s="160" t="s">
        <v>46</v>
      </c>
      <c r="BW4" s="184" t="s">
        <v>47</v>
      </c>
      <c r="BX4" s="1536" t="s">
        <v>48</v>
      </c>
      <c r="BY4" s="580"/>
      <c r="BZ4" s="833" t="s">
        <v>839</v>
      </c>
      <c r="CA4" s="427" t="s">
        <v>14</v>
      </c>
    </row>
    <row r="5" spans="2:79" ht="15" thickBot="1" x14ac:dyDescent="0.25">
      <c r="B5" s="600"/>
      <c r="C5" s="600"/>
      <c r="D5" s="610"/>
      <c r="E5" s="601"/>
      <c r="F5" s="601"/>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611"/>
      <c r="BY5" s="322"/>
      <c r="BZ5" s="428"/>
      <c r="CA5" s="428"/>
    </row>
    <row r="6" spans="2:79" ht="14.45" customHeight="1" thickBot="1" x14ac:dyDescent="0.25">
      <c r="B6" s="1833" t="s">
        <v>327</v>
      </c>
      <c r="C6" s="1834"/>
      <c r="D6" s="1834"/>
      <c r="E6" s="1834"/>
      <c r="F6" s="1835"/>
      <c r="G6" s="1821" t="s">
        <v>838</v>
      </c>
      <c r="H6" s="1822"/>
      <c r="I6" s="1822"/>
      <c r="J6" s="1822"/>
      <c r="K6" s="1823"/>
      <c r="L6" s="1821" t="s">
        <v>838</v>
      </c>
      <c r="M6" s="1822"/>
      <c r="N6" s="1822"/>
      <c r="O6" s="1822"/>
      <c r="P6" s="1823"/>
      <c r="Q6" s="1821" t="s">
        <v>838</v>
      </c>
      <c r="R6" s="1822"/>
      <c r="S6" s="1822"/>
      <c r="T6" s="1822"/>
      <c r="U6" s="1823"/>
      <c r="V6" s="1821" t="s">
        <v>838</v>
      </c>
      <c r="W6" s="1822"/>
      <c r="X6" s="1822"/>
      <c r="Y6" s="1822"/>
      <c r="Z6" s="1823"/>
      <c r="AA6" s="1821" t="s">
        <v>838</v>
      </c>
      <c r="AB6" s="1822"/>
      <c r="AC6" s="1822"/>
      <c r="AD6" s="1822"/>
      <c r="AE6" s="1823"/>
      <c r="AF6" s="1821" t="s">
        <v>838</v>
      </c>
      <c r="AG6" s="1822"/>
      <c r="AH6" s="1822"/>
      <c r="AI6" s="1822"/>
      <c r="AJ6" s="1823"/>
      <c r="AK6" s="1821" t="s">
        <v>838</v>
      </c>
      <c r="AL6" s="1822"/>
      <c r="AM6" s="1822"/>
      <c r="AN6" s="1822"/>
      <c r="AO6" s="1823"/>
      <c r="AP6" s="1821" t="s">
        <v>838</v>
      </c>
      <c r="AQ6" s="1822"/>
      <c r="AR6" s="1822"/>
      <c r="AS6" s="1822"/>
      <c r="AT6" s="1823"/>
      <c r="AU6" s="1821" t="s">
        <v>838</v>
      </c>
      <c r="AV6" s="1822"/>
      <c r="AW6" s="1822"/>
      <c r="AX6" s="1822"/>
      <c r="AY6" s="1823"/>
      <c r="AZ6" s="1821" t="s">
        <v>995</v>
      </c>
      <c r="BA6" s="1822"/>
      <c r="BB6" s="1822"/>
      <c r="BC6" s="1822"/>
      <c r="BD6" s="1823"/>
      <c r="BE6" s="1821" t="s">
        <v>995</v>
      </c>
      <c r="BF6" s="1822"/>
      <c r="BG6" s="1822"/>
      <c r="BH6" s="1822"/>
      <c r="BI6" s="1823"/>
      <c r="BJ6" s="1821" t="s">
        <v>995</v>
      </c>
      <c r="BK6" s="1822"/>
      <c r="BL6" s="1822"/>
      <c r="BM6" s="1822"/>
      <c r="BN6" s="1823"/>
      <c r="BO6" s="1821" t="s">
        <v>995</v>
      </c>
      <c r="BP6" s="1822"/>
      <c r="BQ6" s="1822"/>
      <c r="BR6" s="1822"/>
      <c r="BS6" s="1823"/>
      <c r="BT6" s="1821" t="s">
        <v>995</v>
      </c>
      <c r="BU6" s="1822"/>
      <c r="BV6" s="1822"/>
      <c r="BW6" s="1822"/>
      <c r="BX6" s="1823"/>
      <c r="BY6" s="322"/>
      <c r="BZ6" s="428"/>
      <c r="CA6" s="428"/>
    </row>
    <row r="7" spans="2:79" ht="15" thickBot="1" x14ac:dyDescent="0.25">
      <c r="B7" s="600"/>
      <c r="C7" s="600"/>
      <c r="D7" s="610"/>
      <c r="E7" s="601"/>
      <c r="F7" s="601"/>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c r="BR7" s="582"/>
      <c r="BS7" s="582"/>
      <c r="BT7" s="582"/>
      <c r="BU7" s="582"/>
      <c r="BV7" s="582"/>
      <c r="BW7" s="582"/>
      <c r="BX7" s="582"/>
      <c r="BY7" s="322"/>
      <c r="BZ7" s="428"/>
      <c r="CA7" s="428"/>
    </row>
    <row r="8" spans="2:79" ht="15.75" thickBot="1" x14ac:dyDescent="0.3">
      <c r="B8" s="1448" t="s">
        <v>15</v>
      </c>
      <c r="C8" s="164" t="s">
        <v>118</v>
      </c>
      <c r="D8" s="217"/>
      <c r="E8" s="55"/>
      <c r="F8" s="55"/>
      <c r="G8" s="55"/>
      <c r="H8" s="55"/>
      <c r="I8" s="55"/>
      <c r="J8" s="55"/>
      <c r="K8" s="603"/>
      <c r="L8" s="55"/>
      <c r="M8" s="55"/>
      <c r="N8" s="55"/>
      <c r="O8" s="55"/>
      <c r="P8" s="603"/>
      <c r="Q8" s="55"/>
      <c r="R8" s="55"/>
      <c r="S8" s="55"/>
      <c r="T8" s="55"/>
      <c r="U8" s="603"/>
      <c r="V8" s="55"/>
      <c r="W8" s="55"/>
      <c r="X8" s="55"/>
      <c r="Y8" s="55"/>
      <c r="Z8" s="603"/>
      <c r="AA8" s="55"/>
      <c r="AB8" s="55"/>
      <c r="AC8" s="55"/>
      <c r="AD8" s="55"/>
      <c r="AE8" s="603"/>
      <c r="AF8" s="55"/>
      <c r="AG8" s="55"/>
      <c r="AH8" s="55"/>
      <c r="AI8" s="55"/>
      <c r="AJ8" s="603"/>
      <c r="AK8" s="322"/>
      <c r="AL8" s="322"/>
      <c r="AM8" s="322"/>
      <c r="AN8" s="322"/>
      <c r="AO8" s="603"/>
      <c r="AP8" s="322"/>
      <c r="AQ8" s="322"/>
      <c r="AR8" s="322"/>
      <c r="AS8" s="322"/>
      <c r="AT8" s="603"/>
      <c r="AU8" s="322"/>
      <c r="AV8" s="322"/>
      <c r="AW8" s="322"/>
      <c r="AX8" s="322"/>
      <c r="AY8" s="603"/>
      <c r="AZ8" s="322"/>
      <c r="BA8" s="322"/>
      <c r="BB8" s="322"/>
      <c r="BC8" s="322"/>
      <c r="BD8" s="603"/>
      <c r="BE8" s="322"/>
      <c r="BF8" s="322"/>
      <c r="BG8" s="322"/>
      <c r="BH8" s="322"/>
      <c r="BI8" s="603"/>
      <c r="BJ8" s="322"/>
      <c r="BK8" s="322"/>
      <c r="BL8" s="322"/>
      <c r="BM8" s="322"/>
      <c r="BN8" s="603"/>
      <c r="BO8" s="322"/>
      <c r="BP8" s="322"/>
      <c r="BQ8" s="322"/>
      <c r="BR8" s="322"/>
      <c r="BS8" s="603"/>
      <c r="BT8" s="322"/>
      <c r="BU8" s="322"/>
      <c r="BV8" s="322"/>
      <c r="BW8" s="322"/>
      <c r="BX8" s="603"/>
      <c r="BY8" s="322"/>
      <c r="BZ8" s="322"/>
      <c r="CA8" s="322"/>
    </row>
    <row r="9" spans="2:79" ht="13.9" customHeight="1" x14ac:dyDescent="0.2">
      <c r="B9" s="165">
        <v>1</v>
      </c>
      <c r="C9" s="1494" t="s">
        <v>1347</v>
      </c>
      <c r="D9" s="1495"/>
      <c r="E9" s="185" t="s">
        <v>16</v>
      </c>
      <c r="F9" s="835">
        <v>3</v>
      </c>
      <c r="G9" s="167"/>
      <c r="H9" s="168"/>
      <c r="I9" s="168"/>
      <c r="J9" s="187"/>
      <c r="K9" s="1496">
        <f t="shared" ref="K9:K39" si="0">SUM(G9:J9)</f>
        <v>0</v>
      </c>
      <c r="L9" s="167"/>
      <c r="M9" s="168"/>
      <c r="N9" s="168"/>
      <c r="O9" s="188"/>
      <c r="P9" s="1496">
        <f t="shared" ref="P9:P39" si="1">SUM(L9:O9)</f>
        <v>0</v>
      </c>
      <c r="Q9" s="167"/>
      <c r="R9" s="168"/>
      <c r="S9" s="168"/>
      <c r="T9" s="188"/>
      <c r="U9" s="1496">
        <f t="shared" ref="U9:U39" si="2">SUM(Q9:T9)</f>
        <v>0</v>
      </c>
      <c r="V9" s="167"/>
      <c r="W9" s="168"/>
      <c r="X9" s="168"/>
      <c r="Y9" s="188"/>
      <c r="Z9" s="1496">
        <f t="shared" ref="Z9:Z39" si="3">SUM(V9:Y9)</f>
        <v>0</v>
      </c>
      <c r="AA9" s="167"/>
      <c r="AB9" s="168"/>
      <c r="AC9" s="168"/>
      <c r="AD9" s="168"/>
      <c r="AE9" s="1496">
        <f t="shared" ref="AE9:AE39" si="4">SUM(AA9:AD9)</f>
        <v>0</v>
      </c>
      <c r="AF9" s="167"/>
      <c r="AG9" s="168"/>
      <c r="AH9" s="168"/>
      <c r="AI9" s="1464"/>
      <c r="AJ9" s="1496">
        <f t="shared" ref="AJ9:AJ39" si="5">SUM(AF9:AI9)</f>
        <v>0</v>
      </c>
      <c r="AK9" s="167"/>
      <c r="AL9" s="168"/>
      <c r="AM9" s="168"/>
      <c r="AN9" s="1464"/>
      <c r="AO9" s="1496">
        <f t="shared" ref="AO9:AO39" si="6">SUM(AK9:AN9)</f>
        <v>0</v>
      </c>
      <c r="AP9" s="167"/>
      <c r="AQ9" s="168"/>
      <c r="AR9" s="168"/>
      <c r="AS9" s="1464"/>
      <c r="AT9" s="1496">
        <f t="shared" ref="AT9:AT39" si="7">SUM(AP9:AS9)</f>
        <v>0</v>
      </c>
      <c r="AU9" s="167"/>
      <c r="AV9" s="168"/>
      <c r="AW9" s="168"/>
      <c r="AX9" s="1464"/>
      <c r="AY9" s="1496">
        <f t="shared" ref="AY9:AY39" si="8">SUM(AU9:AX9)</f>
        <v>0</v>
      </c>
      <c r="AZ9" s="167"/>
      <c r="BA9" s="168"/>
      <c r="BB9" s="168"/>
      <c r="BC9" s="1464"/>
      <c r="BD9" s="1496">
        <f t="shared" ref="BD9:BD39" si="9">SUM(AZ9:BC9)</f>
        <v>0</v>
      </c>
      <c r="BE9" s="167"/>
      <c r="BF9" s="168"/>
      <c r="BG9" s="168"/>
      <c r="BH9" s="1464"/>
      <c r="BI9" s="1496">
        <f t="shared" ref="BI9:BI39" si="10">SUM(BE9:BH9)</f>
        <v>0</v>
      </c>
      <c r="BJ9" s="167"/>
      <c r="BK9" s="168"/>
      <c r="BL9" s="168"/>
      <c r="BM9" s="1464"/>
      <c r="BN9" s="1496">
        <f t="shared" ref="BN9:BN39" si="11">SUM(BJ9:BM9)</f>
        <v>0</v>
      </c>
      <c r="BO9" s="167"/>
      <c r="BP9" s="168"/>
      <c r="BQ9" s="168"/>
      <c r="BR9" s="1464"/>
      <c r="BS9" s="1496">
        <f t="shared" ref="BS9:BS39" si="12">SUM(BO9:BR9)</f>
        <v>0</v>
      </c>
      <c r="BT9" s="167"/>
      <c r="BU9" s="168"/>
      <c r="BV9" s="168"/>
      <c r="BW9" s="1464"/>
      <c r="BX9" s="1496">
        <f t="shared" ref="BX9:BX39" si="13">SUM(BT9:BW9)</f>
        <v>0</v>
      </c>
      <c r="BY9" s="1497"/>
      <c r="BZ9" s="1498"/>
      <c r="CA9" s="1010"/>
    </row>
    <row r="10" spans="2:79" ht="13.9" customHeight="1" x14ac:dyDescent="0.2">
      <c r="B10" s="1461">
        <v>1.1000000000000001</v>
      </c>
      <c r="C10" s="1494" t="s">
        <v>1348</v>
      </c>
      <c r="D10" s="1499"/>
      <c r="E10" s="171" t="s">
        <v>16</v>
      </c>
      <c r="F10" s="707">
        <v>3</v>
      </c>
      <c r="G10" s="172"/>
      <c r="H10" s="173"/>
      <c r="I10" s="173"/>
      <c r="J10" s="173"/>
      <c r="K10" s="1496">
        <f t="shared" si="0"/>
        <v>0</v>
      </c>
      <c r="L10" s="172"/>
      <c r="M10" s="173"/>
      <c r="N10" s="173"/>
      <c r="O10" s="173"/>
      <c r="P10" s="1496">
        <f t="shared" si="1"/>
        <v>0</v>
      </c>
      <c r="Q10" s="172"/>
      <c r="R10" s="173"/>
      <c r="S10" s="173"/>
      <c r="T10" s="173"/>
      <c r="U10" s="1496">
        <f t="shared" si="2"/>
        <v>0</v>
      </c>
      <c r="V10" s="172"/>
      <c r="W10" s="173"/>
      <c r="X10" s="173"/>
      <c r="Y10" s="173"/>
      <c r="Z10" s="1496">
        <f t="shared" si="3"/>
        <v>0</v>
      </c>
      <c r="AA10" s="172"/>
      <c r="AB10" s="173"/>
      <c r="AC10" s="173"/>
      <c r="AD10" s="173"/>
      <c r="AE10" s="1496">
        <f t="shared" si="4"/>
        <v>0</v>
      </c>
      <c r="AF10" s="172"/>
      <c r="AG10" s="173"/>
      <c r="AH10" s="173"/>
      <c r="AI10" s="1465"/>
      <c r="AJ10" s="1496">
        <f t="shared" si="5"/>
        <v>0</v>
      </c>
      <c r="AK10" s="172"/>
      <c r="AL10" s="173"/>
      <c r="AM10" s="173"/>
      <c r="AN10" s="1465"/>
      <c r="AO10" s="1496">
        <f t="shared" si="6"/>
        <v>0</v>
      </c>
      <c r="AP10" s="172"/>
      <c r="AQ10" s="173"/>
      <c r="AR10" s="173"/>
      <c r="AS10" s="1465"/>
      <c r="AT10" s="1496">
        <f t="shared" si="7"/>
        <v>0</v>
      </c>
      <c r="AU10" s="172"/>
      <c r="AV10" s="173"/>
      <c r="AW10" s="173"/>
      <c r="AX10" s="1465"/>
      <c r="AY10" s="1496">
        <f t="shared" si="8"/>
        <v>0</v>
      </c>
      <c r="AZ10" s="172"/>
      <c r="BA10" s="173"/>
      <c r="BB10" s="173"/>
      <c r="BC10" s="1465"/>
      <c r="BD10" s="1496">
        <f t="shared" si="9"/>
        <v>0</v>
      </c>
      <c r="BE10" s="172"/>
      <c r="BF10" s="173"/>
      <c r="BG10" s="173"/>
      <c r="BH10" s="1465"/>
      <c r="BI10" s="1496">
        <f t="shared" si="10"/>
        <v>0</v>
      </c>
      <c r="BJ10" s="172"/>
      <c r="BK10" s="173"/>
      <c r="BL10" s="173"/>
      <c r="BM10" s="1465"/>
      <c r="BN10" s="1496">
        <f t="shared" si="11"/>
        <v>0</v>
      </c>
      <c r="BO10" s="172"/>
      <c r="BP10" s="173"/>
      <c r="BQ10" s="173"/>
      <c r="BR10" s="1465"/>
      <c r="BS10" s="1496">
        <f t="shared" si="12"/>
        <v>0</v>
      </c>
      <c r="BT10" s="172"/>
      <c r="BU10" s="173"/>
      <c r="BV10" s="173"/>
      <c r="BW10" s="1465"/>
      <c r="BX10" s="1496">
        <f t="shared" si="13"/>
        <v>0</v>
      </c>
      <c r="BY10" s="1497"/>
      <c r="BZ10" s="1500"/>
      <c r="CA10" s="1501"/>
    </row>
    <row r="11" spans="2:79" ht="13.9" customHeight="1" x14ac:dyDescent="0.2">
      <c r="B11" s="169">
        <v>2</v>
      </c>
      <c r="C11" s="1502" t="s">
        <v>119</v>
      </c>
      <c r="D11" s="1503" t="s">
        <v>120</v>
      </c>
      <c r="E11" s="189" t="s">
        <v>16</v>
      </c>
      <c r="F11" s="836">
        <v>3</v>
      </c>
      <c r="G11" s="172"/>
      <c r="H11" s="173"/>
      <c r="I11" s="173"/>
      <c r="J11" s="191"/>
      <c r="K11" s="1496">
        <f t="shared" si="0"/>
        <v>0</v>
      </c>
      <c r="L11" s="172"/>
      <c r="M11" s="173"/>
      <c r="N11" s="173"/>
      <c r="O11" s="192"/>
      <c r="P11" s="1496">
        <f t="shared" si="1"/>
        <v>0</v>
      </c>
      <c r="Q11" s="172"/>
      <c r="R11" s="173"/>
      <c r="S11" s="173"/>
      <c r="T11" s="192"/>
      <c r="U11" s="1496">
        <f t="shared" si="2"/>
        <v>0</v>
      </c>
      <c r="V11" s="172"/>
      <c r="W11" s="173"/>
      <c r="X11" s="173"/>
      <c r="Y11" s="192"/>
      <c r="Z11" s="1496">
        <f t="shared" si="3"/>
        <v>0</v>
      </c>
      <c r="AA11" s="172"/>
      <c r="AB11" s="173"/>
      <c r="AC11" s="173"/>
      <c r="AD11" s="173"/>
      <c r="AE11" s="1496">
        <f t="shared" si="4"/>
        <v>0</v>
      </c>
      <c r="AF11" s="172"/>
      <c r="AG11" s="173"/>
      <c r="AH11" s="173"/>
      <c r="AI11" s="1465"/>
      <c r="AJ11" s="1496">
        <f t="shared" si="5"/>
        <v>0</v>
      </c>
      <c r="AK11" s="172"/>
      <c r="AL11" s="173"/>
      <c r="AM11" s="173"/>
      <c r="AN11" s="1465"/>
      <c r="AO11" s="1496">
        <f t="shared" si="6"/>
        <v>0</v>
      </c>
      <c r="AP11" s="172"/>
      <c r="AQ11" s="173"/>
      <c r="AR11" s="173"/>
      <c r="AS11" s="1465"/>
      <c r="AT11" s="1496">
        <f t="shared" si="7"/>
        <v>0</v>
      </c>
      <c r="AU11" s="172"/>
      <c r="AV11" s="173"/>
      <c r="AW11" s="173"/>
      <c r="AX11" s="1465"/>
      <c r="AY11" s="1496">
        <f t="shared" si="8"/>
        <v>0</v>
      </c>
      <c r="AZ11" s="172"/>
      <c r="BA11" s="173"/>
      <c r="BB11" s="173"/>
      <c r="BC11" s="1465"/>
      <c r="BD11" s="1496">
        <f t="shared" si="9"/>
        <v>0</v>
      </c>
      <c r="BE11" s="172"/>
      <c r="BF11" s="173"/>
      <c r="BG11" s="173"/>
      <c r="BH11" s="1465"/>
      <c r="BI11" s="1496">
        <f t="shared" si="10"/>
        <v>0</v>
      </c>
      <c r="BJ11" s="172"/>
      <c r="BK11" s="173"/>
      <c r="BL11" s="173"/>
      <c r="BM11" s="1465"/>
      <c r="BN11" s="1496">
        <f t="shared" si="11"/>
        <v>0</v>
      </c>
      <c r="BO11" s="172"/>
      <c r="BP11" s="173"/>
      <c r="BQ11" s="173"/>
      <c r="BR11" s="1465"/>
      <c r="BS11" s="1496">
        <f t="shared" si="12"/>
        <v>0</v>
      </c>
      <c r="BT11" s="172"/>
      <c r="BU11" s="173"/>
      <c r="BV11" s="173"/>
      <c r="BW11" s="1465"/>
      <c r="BX11" s="1496">
        <f t="shared" si="13"/>
        <v>0</v>
      </c>
      <c r="BY11" s="1497"/>
      <c r="BZ11" s="1504"/>
      <c r="CA11" s="1011"/>
    </row>
    <row r="12" spans="2:79" ht="13.9" customHeight="1" x14ac:dyDescent="0.2">
      <c r="B12" s="169">
        <v>3</v>
      </c>
      <c r="C12" s="1502" t="s">
        <v>121</v>
      </c>
      <c r="D12" s="1503" t="s">
        <v>122</v>
      </c>
      <c r="E12" s="189" t="s">
        <v>16</v>
      </c>
      <c r="F12" s="836">
        <v>3</v>
      </c>
      <c r="G12" s="172"/>
      <c r="H12" s="173"/>
      <c r="I12" s="173"/>
      <c r="J12" s="191"/>
      <c r="K12" s="1496">
        <f t="shared" si="0"/>
        <v>0</v>
      </c>
      <c r="L12" s="172"/>
      <c r="M12" s="173"/>
      <c r="N12" s="173"/>
      <c r="O12" s="192"/>
      <c r="P12" s="1496">
        <f t="shared" si="1"/>
        <v>0</v>
      </c>
      <c r="Q12" s="172"/>
      <c r="R12" s="173"/>
      <c r="S12" s="173"/>
      <c r="T12" s="192"/>
      <c r="U12" s="1496">
        <f t="shared" si="2"/>
        <v>0</v>
      </c>
      <c r="V12" s="172"/>
      <c r="W12" s="173"/>
      <c r="X12" s="173"/>
      <c r="Y12" s="192"/>
      <c r="Z12" s="1496">
        <f t="shared" si="3"/>
        <v>0</v>
      </c>
      <c r="AA12" s="172"/>
      <c r="AB12" s="173"/>
      <c r="AC12" s="173"/>
      <c r="AD12" s="173"/>
      <c r="AE12" s="1496">
        <f t="shared" si="4"/>
        <v>0</v>
      </c>
      <c r="AF12" s="172"/>
      <c r="AG12" s="173"/>
      <c r="AH12" s="173"/>
      <c r="AI12" s="1465"/>
      <c r="AJ12" s="1496">
        <f t="shared" si="5"/>
        <v>0</v>
      </c>
      <c r="AK12" s="172"/>
      <c r="AL12" s="173"/>
      <c r="AM12" s="173"/>
      <c r="AN12" s="1465"/>
      <c r="AO12" s="1496">
        <f t="shared" si="6"/>
        <v>0</v>
      </c>
      <c r="AP12" s="172"/>
      <c r="AQ12" s="173"/>
      <c r="AR12" s="173"/>
      <c r="AS12" s="1465"/>
      <c r="AT12" s="1496">
        <f t="shared" si="7"/>
        <v>0</v>
      </c>
      <c r="AU12" s="172"/>
      <c r="AV12" s="173"/>
      <c r="AW12" s="173"/>
      <c r="AX12" s="1465"/>
      <c r="AY12" s="1496">
        <f t="shared" si="8"/>
        <v>0</v>
      </c>
      <c r="AZ12" s="172"/>
      <c r="BA12" s="173"/>
      <c r="BB12" s="173"/>
      <c r="BC12" s="1465"/>
      <c r="BD12" s="1496">
        <f t="shared" si="9"/>
        <v>0</v>
      </c>
      <c r="BE12" s="172"/>
      <c r="BF12" s="173"/>
      <c r="BG12" s="173"/>
      <c r="BH12" s="1465"/>
      <c r="BI12" s="1496">
        <f t="shared" si="10"/>
        <v>0</v>
      </c>
      <c r="BJ12" s="172"/>
      <c r="BK12" s="173"/>
      <c r="BL12" s="173"/>
      <c r="BM12" s="1465"/>
      <c r="BN12" s="1496">
        <f t="shared" si="11"/>
        <v>0</v>
      </c>
      <c r="BO12" s="172"/>
      <c r="BP12" s="173"/>
      <c r="BQ12" s="173"/>
      <c r="BR12" s="1465"/>
      <c r="BS12" s="1496">
        <f t="shared" si="12"/>
        <v>0</v>
      </c>
      <c r="BT12" s="172"/>
      <c r="BU12" s="173"/>
      <c r="BV12" s="173"/>
      <c r="BW12" s="1465"/>
      <c r="BX12" s="1496">
        <f t="shared" si="13"/>
        <v>0</v>
      </c>
      <c r="BY12" s="1497"/>
      <c r="BZ12" s="1504"/>
      <c r="CA12" s="1011"/>
    </row>
    <row r="13" spans="2:79" ht="13.9" customHeight="1" x14ac:dyDescent="0.2">
      <c r="B13" s="169">
        <v>4</v>
      </c>
      <c r="C13" s="1502" t="s">
        <v>123</v>
      </c>
      <c r="D13" s="1503" t="s">
        <v>124</v>
      </c>
      <c r="E13" s="189" t="s">
        <v>16</v>
      </c>
      <c r="F13" s="836">
        <v>3</v>
      </c>
      <c r="G13" s="172"/>
      <c r="H13" s="173"/>
      <c r="I13" s="173"/>
      <c r="J13" s="191"/>
      <c r="K13" s="1496">
        <f t="shared" si="0"/>
        <v>0</v>
      </c>
      <c r="L13" s="172"/>
      <c r="M13" s="173"/>
      <c r="N13" s="173"/>
      <c r="O13" s="192"/>
      <c r="P13" s="1496">
        <f t="shared" si="1"/>
        <v>0</v>
      </c>
      <c r="Q13" s="172"/>
      <c r="R13" s="173"/>
      <c r="S13" s="173"/>
      <c r="T13" s="192"/>
      <c r="U13" s="1496">
        <f t="shared" si="2"/>
        <v>0</v>
      </c>
      <c r="V13" s="172"/>
      <c r="W13" s="173"/>
      <c r="X13" s="173"/>
      <c r="Y13" s="192"/>
      <c r="Z13" s="1496">
        <f t="shared" si="3"/>
        <v>0</v>
      </c>
      <c r="AA13" s="172"/>
      <c r="AB13" s="173"/>
      <c r="AC13" s="173"/>
      <c r="AD13" s="173"/>
      <c r="AE13" s="1496">
        <f t="shared" si="4"/>
        <v>0</v>
      </c>
      <c r="AF13" s="172"/>
      <c r="AG13" s="173"/>
      <c r="AH13" s="173"/>
      <c r="AI13" s="1465"/>
      <c r="AJ13" s="1496">
        <f t="shared" si="5"/>
        <v>0</v>
      </c>
      <c r="AK13" s="172"/>
      <c r="AL13" s="173"/>
      <c r="AM13" s="173"/>
      <c r="AN13" s="1465"/>
      <c r="AO13" s="1496">
        <f t="shared" si="6"/>
        <v>0</v>
      </c>
      <c r="AP13" s="172"/>
      <c r="AQ13" s="173"/>
      <c r="AR13" s="173"/>
      <c r="AS13" s="1465"/>
      <c r="AT13" s="1496">
        <f t="shared" si="7"/>
        <v>0</v>
      </c>
      <c r="AU13" s="172"/>
      <c r="AV13" s="173"/>
      <c r="AW13" s="173"/>
      <c r="AX13" s="1465"/>
      <c r="AY13" s="1496">
        <f t="shared" si="8"/>
        <v>0</v>
      </c>
      <c r="AZ13" s="172"/>
      <c r="BA13" s="173"/>
      <c r="BB13" s="173"/>
      <c r="BC13" s="1465"/>
      <c r="BD13" s="1496">
        <f t="shared" si="9"/>
        <v>0</v>
      </c>
      <c r="BE13" s="172"/>
      <c r="BF13" s="173"/>
      <c r="BG13" s="173"/>
      <c r="BH13" s="1465"/>
      <c r="BI13" s="1496">
        <f t="shared" si="10"/>
        <v>0</v>
      </c>
      <c r="BJ13" s="172"/>
      <c r="BK13" s="173"/>
      <c r="BL13" s="173"/>
      <c r="BM13" s="1465"/>
      <c r="BN13" s="1496">
        <f t="shared" si="11"/>
        <v>0</v>
      </c>
      <c r="BO13" s="172"/>
      <c r="BP13" s="173"/>
      <c r="BQ13" s="173"/>
      <c r="BR13" s="1465"/>
      <c r="BS13" s="1496">
        <f t="shared" si="12"/>
        <v>0</v>
      </c>
      <c r="BT13" s="172"/>
      <c r="BU13" s="173"/>
      <c r="BV13" s="173"/>
      <c r="BW13" s="1465"/>
      <c r="BX13" s="1496">
        <f t="shared" si="13"/>
        <v>0</v>
      </c>
      <c r="BY13" s="1497"/>
      <c r="BZ13" s="1504"/>
      <c r="CA13" s="1011"/>
    </row>
    <row r="14" spans="2:79" ht="13.9" customHeight="1" x14ac:dyDescent="0.2">
      <c r="B14" s="169">
        <v>5</v>
      </c>
      <c r="C14" s="1502" t="s">
        <v>125</v>
      </c>
      <c r="D14" s="1503"/>
      <c r="E14" s="189" t="s">
        <v>16</v>
      </c>
      <c r="F14" s="836">
        <v>3</v>
      </c>
      <c r="G14" s="172"/>
      <c r="H14" s="173"/>
      <c r="I14" s="173"/>
      <c r="J14" s="191"/>
      <c r="K14" s="1496">
        <f t="shared" si="0"/>
        <v>0</v>
      </c>
      <c r="L14" s="172"/>
      <c r="M14" s="173"/>
      <c r="N14" s="173"/>
      <c r="O14" s="192"/>
      <c r="P14" s="1496">
        <f t="shared" si="1"/>
        <v>0</v>
      </c>
      <c r="Q14" s="172"/>
      <c r="R14" s="173"/>
      <c r="S14" s="173"/>
      <c r="T14" s="192"/>
      <c r="U14" s="1496">
        <f t="shared" si="2"/>
        <v>0</v>
      </c>
      <c r="V14" s="172"/>
      <c r="W14" s="173"/>
      <c r="X14" s="173"/>
      <c r="Y14" s="192"/>
      <c r="Z14" s="1496">
        <f t="shared" si="3"/>
        <v>0</v>
      </c>
      <c r="AA14" s="172"/>
      <c r="AB14" s="173"/>
      <c r="AC14" s="173"/>
      <c r="AD14" s="173"/>
      <c r="AE14" s="1496">
        <f t="shared" si="4"/>
        <v>0</v>
      </c>
      <c r="AF14" s="172"/>
      <c r="AG14" s="173"/>
      <c r="AH14" s="173"/>
      <c r="AI14" s="1465"/>
      <c r="AJ14" s="1496">
        <f t="shared" si="5"/>
        <v>0</v>
      </c>
      <c r="AK14" s="172"/>
      <c r="AL14" s="173"/>
      <c r="AM14" s="173"/>
      <c r="AN14" s="1465"/>
      <c r="AO14" s="1496">
        <f t="shared" si="6"/>
        <v>0</v>
      </c>
      <c r="AP14" s="172"/>
      <c r="AQ14" s="173"/>
      <c r="AR14" s="173"/>
      <c r="AS14" s="1465"/>
      <c r="AT14" s="1496">
        <f t="shared" si="7"/>
        <v>0</v>
      </c>
      <c r="AU14" s="172"/>
      <c r="AV14" s="173"/>
      <c r="AW14" s="173"/>
      <c r="AX14" s="1465"/>
      <c r="AY14" s="1496">
        <f t="shared" si="8"/>
        <v>0</v>
      </c>
      <c r="AZ14" s="172"/>
      <c r="BA14" s="173"/>
      <c r="BB14" s="173"/>
      <c r="BC14" s="1465"/>
      <c r="BD14" s="1496">
        <f t="shared" si="9"/>
        <v>0</v>
      </c>
      <c r="BE14" s="172"/>
      <c r="BF14" s="173"/>
      <c r="BG14" s="173"/>
      <c r="BH14" s="1465"/>
      <c r="BI14" s="1496">
        <f t="shared" si="10"/>
        <v>0</v>
      </c>
      <c r="BJ14" s="172"/>
      <c r="BK14" s="173"/>
      <c r="BL14" s="173"/>
      <c r="BM14" s="1465"/>
      <c r="BN14" s="1496">
        <f t="shared" si="11"/>
        <v>0</v>
      </c>
      <c r="BO14" s="172"/>
      <c r="BP14" s="173"/>
      <c r="BQ14" s="173"/>
      <c r="BR14" s="1465"/>
      <c r="BS14" s="1496">
        <f t="shared" si="12"/>
        <v>0</v>
      </c>
      <c r="BT14" s="172"/>
      <c r="BU14" s="173"/>
      <c r="BV14" s="173"/>
      <c r="BW14" s="1465"/>
      <c r="BX14" s="1496">
        <f t="shared" si="13"/>
        <v>0</v>
      </c>
      <c r="BY14" s="1497"/>
      <c r="BZ14" s="1504"/>
      <c r="CA14" s="1011"/>
    </row>
    <row r="15" spans="2:79" ht="13.9" customHeight="1" x14ac:dyDescent="0.2">
      <c r="B15" s="169">
        <v>6</v>
      </c>
      <c r="C15" s="1502" t="s">
        <v>126</v>
      </c>
      <c r="D15" s="1503"/>
      <c r="E15" s="189" t="s">
        <v>16</v>
      </c>
      <c r="F15" s="836">
        <v>3</v>
      </c>
      <c r="G15" s="172"/>
      <c r="H15" s="173"/>
      <c r="I15" s="173"/>
      <c r="J15" s="191"/>
      <c r="K15" s="1496">
        <f t="shared" si="0"/>
        <v>0</v>
      </c>
      <c r="L15" s="172"/>
      <c r="M15" s="173"/>
      <c r="N15" s="173"/>
      <c r="O15" s="192"/>
      <c r="P15" s="1496">
        <f t="shared" si="1"/>
        <v>0</v>
      </c>
      <c r="Q15" s="172"/>
      <c r="R15" s="173"/>
      <c r="S15" s="173"/>
      <c r="T15" s="192"/>
      <c r="U15" s="1496">
        <f t="shared" si="2"/>
        <v>0</v>
      </c>
      <c r="V15" s="172"/>
      <c r="W15" s="173"/>
      <c r="X15" s="173"/>
      <c r="Y15" s="192"/>
      <c r="Z15" s="1496">
        <f t="shared" si="3"/>
        <v>0</v>
      </c>
      <c r="AA15" s="172"/>
      <c r="AB15" s="173"/>
      <c r="AC15" s="173"/>
      <c r="AD15" s="173"/>
      <c r="AE15" s="1496">
        <f t="shared" si="4"/>
        <v>0</v>
      </c>
      <c r="AF15" s="172"/>
      <c r="AG15" s="173"/>
      <c r="AH15" s="173"/>
      <c r="AI15" s="1465"/>
      <c r="AJ15" s="1496">
        <f t="shared" si="5"/>
        <v>0</v>
      </c>
      <c r="AK15" s="172"/>
      <c r="AL15" s="173"/>
      <c r="AM15" s="173"/>
      <c r="AN15" s="1465"/>
      <c r="AO15" s="1496">
        <f t="shared" si="6"/>
        <v>0</v>
      </c>
      <c r="AP15" s="172"/>
      <c r="AQ15" s="173"/>
      <c r="AR15" s="173"/>
      <c r="AS15" s="1465"/>
      <c r="AT15" s="1496">
        <f t="shared" si="7"/>
        <v>0</v>
      </c>
      <c r="AU15" s="172"/>
      <c r="AV15" s="173"/>
      <c r="AW15" s="173"/>
      <c r="AX15" s="1465"/>
      <c r="AY15" s="1496">
        <f t="shared" si="8"/>
        <v>0</v>
      </c>
      <c r="AZ15" s="172"/>
      <c r="BA15" s="173"/>
      <c r="BB15" s="173"/>
      <c r="BC15" s="1465"/>
      <c r="BD15" s="1496">
        <f t="shared" si="9"/>
        <v>0</v>
      </c>
      <c r="BE15" s="172"/>
      <c r="BF15" s="173"/>
      <c r="BG15" s="173"/>
      <c r="BH15" s="1465"/>
      <c r="BI15" s="1496">
        <f t="shared" si="10"/>
        <v>0</v>
      </c>
      <c r="BJ15" s="172"/>
      <c r="BK15" s="173"/>
      <c r="BL15" s="173"/>
      <c r="BM15" s="1465"/>
      <c r="BN15" s="1496">
        <f t="shared" si="11"/>
        <v>0</v>
      </c>
      <c r="BO15" s="172"/>
      <c r="BP15" s="173"/>
      <c r="BQ15" s="173"/>
      <c r="BR15" s="1465"/>
      <c r="BS15" s="1496">
        <f t="shared" si="12"/>
        <v>0</v>
      </c>
      <c r="BT15" s="172"/>
      <c r="BU15" s="173"/>
      <c r="BV15" s="173"/>
      <c r="BW15" s="1465"/>
      <c r="BX15" s="1496">
        <f t="shared" si="13"/>
        <v>0</v>
      </c>
      <c r="BY15" s="1497"/>
      <c r="BZ15" s="1504"/>
      <c r="CA15" s="1011"/>
    </row>
    <row r="16" spans="2:79" ht="13.9" customHeight="1" x14ac:dyDescent="0.2">
      <c r="B16" s="169">
        <v>7</v>
      </c>
      <c r="C16" s="1502" t="s">
        <v>127</v>
      </c>
      <c r="D16" s="1503"/>
      <c r="E16" s="189" t="s">
        <v>16</v>
      </c>
      <c r="F16" s="836">
        <v>3</v>
      </c>
      <c r="G16" s="172"/>
      <c r="H16" s="173"/>
      <c r="I16" s="173"/>
      <c r="J16" s="191"/>
      <c r="K16" s="1496">
        <f t="shared" si="0"/>
        <v>0</v>
      </c>
      <c r="L16" s="172"/>
      <c r="M16" s="173"/>
      <c r="N16" s="173"/>
      <c r="O16" s="192"/>
      <c r="P16" s="1496">
        <f t="shared" si="1"/>
        <v>0</v>
      </c>
      <c r="Q16" s="172"/>
      <c r="R16" s="173"/>
      <c r="S16" s="173"/>
      <c r="T16" s="192"/>
      <c r="U16" s="1496">
        <f t="shared" si="2"/>
        <v>0</v>
      </c>
      <c r="V16" s="172"/>
      <c r="W16" s="173"/>
      <c r="X16" s="173"/>
      <c r="Y16" s="192"/>
      <c r="Z16" s="1496">
        <f t="shared" si="3"/>
        <v>0</v>
      </c>
      <c r="AA16" s="172"/>
      <c r="AB16" s="173"/>
      <c r="AC16" s="173"/>
      <c r="AD16" s="173"/>
      <c r="AE16" s="1496">
        <f t="shared" si="4"/>
        <v>0</v>
      </c>
      <c r="AF16" s="172"/>
      <c r="AG16" s="173"/>
      <c r="AH16" s="173"/>
      <c r="AI16" s="1465"/>
      <c r="AJ16" s="1496">
        <f t="shared" si="5"/>
        <v>0</v>
      </c>
      <c r="AK16" s="172"/>
      <c r="AL16" s="173"/>
      <c r="AM16" s="173"/>
      <c r="AN16" s="1465"/>
      <c r="AO16" s="1496">
        <f t="shared" si="6"/>
        <v>0</v>
      </c>
      <c r="AP16" s="172"/>
      <c r="AQ16" s="173"/>
      <c r="AR16" s="173"/>
      <c r="AS16" s="1465"/>
      <c r="AT16" s="1496">
        <f t="shared" si="7"/>
        <v>0</v>
      </c>
      <c r="AU16" s="172"/>
      <c r="AV16" s="173"/>
      <c r="AW16" s="173"/>
      <c r="AX16" s="1465"/>
      <c r="AY16" s="1496">
        <f t="shared" si="8"/>
        <v>0</v>
      </c>
      <c r="AZ16" s="172"/>
      <c r="BA16" s="173"/>
      <c r="BB16" s="173"/>
      <c r="BC16" s="1465"/>
      <c r="BD16" s="1496">
        <f t="shared" si="9"/>
        <v>0</v>
      </c>
      <c r="BE16" s="172"/>
      <c r="BF16" s="173"/>
      <c r="BG16" s="173"/>
      <c r="BH16" s="1465"/>
      <c r="BI16" s="1496">
        <f t="shared" si="10"/>
        <v>0</v>
      </c>
      <c r="BJ16" s="172"/>
      <c r="BK16" s="173"/>
      <c r="BL16" s="173"/>
      <c r="BM16" s="1465"/>
      <c r="BN16" s="1496">
        <f t="shared" si="11"/>
        <v>0</v>
      </c>
      <c r="BO16" s="172"/>
      <c r="BP16" s="173"/>
      <c r="BQ16" s="173"/>
      <c r="BR16" s="1465"/>
      <c r="BS16" s="1496">
        <f t="shared" si="12"/>
        <v>0</v>
      </c>
      <c r="BT16" s="172"/>
      <c r="BU16" s="173"/>
      <c r="BV16" s="173"/>
      <c r="BW16" s="1465"/>
      <c r="BX16" s="1496">
        <f t="shared" si="13"/>
        <v>0</v>
      </c>
      <c r="BY16" s="1497"/>
      <c r="BZ16" s="1504"/>
      <c r="CA16" s="1011"/>
    </row>
    <row r="17" spans="2:79" ht="13.9" customHeight="1" x14ac:dyDescent="0.2">
      <c r="B17" s="169">
        <v>8</v>
      </c>
      <c r="C17" s="1502" t="s">
        <v>128</v>
      </c>
      <c r="D17" s="1503"/>
      <c r="E17" s="189" t="s">
        <v>16</v>
      </c>
      <c r="F17" s="836">
        <v>3</v>
      </c>
      <c r="G17" s="172"/>
      <c r="H17" s="173"/>
      <c r="I17" s="173"/>
      <c r="J17" s="191"/>
      <c r="K17" s="1496">
        <f t="shared" si="0"/>
        <v>0</v>
      </c>
      <c r="L17" s="172"/>
      <c r="M17" s="173"/>
      <c r="N17" s="173"/>
      <c r="O17" s="192"/>
      <c r="P17" s="1496">
        <f t="shared" si="1"/>
        <v>0</v>
      </c>
      <c r="Q17" s="172"/>
      <c r="R17" s="173"/>
      <c r="S17" s="173"/>
      <c r="T17" s="192"/>
      <c r="U17" s="1496">
        <f t="shared" si="2"/>
        <v>0</v>
      </c>
      <c r="V17" s="172"/>
      <c r="W17" s="173"/>
      <c r="X17" s="173"/>
      <c r="Y17" s="192"/>
      <c r="Z17" s="1496">
        <f t="shared" si="3"/>
        <v>0</v>
      </c>
      <c r="AA17" s="172"/>
      <c r="AB17" s="173"/>
      <c r="AC17" s="173"/>
      <c r="AD17" s="173"/>
      <c r="AE17" s="1496">
        <f t="shared" si="4"/>
        <v>0</v>
      </c>
      <c r="AF17" s="172"/>
      <c r="AG17" s="173"/>
      <c r="AH17" s="173"/>
      <c r="AI17" s="1465"/>
      <c r="AJ17" s="1496">
        <f t="shared" si="5"/>
        <v>0</v>
      </c>
      <c r="AK17" s="172"/>
      <c r="AL17" s="173"/>
      <c r="AM17" s="173"/>
      <c r="AN17" s="1465"/>
      <c r="AO17" s="1496">
        <f t="shared" si="6"/>
        <v>0</v>
      </c>
      <c r="AP17" s="172"/>
      <c r="AQ17" s="173"/>
      <c r="AR17" s="173"/>
      <c r="AS17" s="1465"/>
      <c r="AT17" s="1496">
        <f t="shared" si="7"/>
        <v>0</v>
      </c>
      <c r="AU17" s="172"/>
      <c r="AV17" s="173"/>
      <c r="AW17" s="173"/>
      <c r="AX17" s="1465"/>
      <c r="AY17" s="1496">
        <f t="shared" si="8"/>
        <v>0</v>
      </c>
      <c r="AZ17" s="172"/>
      <c r="BA17" s="173"/>
      <c r="BB17" s="173"/>
      <c r="BC17" s="1465"/>
      <c r="BD17" s="1496">
        <f t="shared" si="9"/>
        <v>0</v>
      </c>
      <c r="BE17" s="172"/>
      <c r="BF17" s="173"/>
      <c r="BG17" s="173"/>
      <c r="BH17" s="1465"/>
      <c r="BI17" s="1496">
        <f t="shared" si="10"/>
        <v>0</v>
      </c>
      <c r="BJ17" s="172"/>
      <c r="BK17" s="173"/>
      <c r="BL17" s="173"/>
      <c r="BM17" s="1465"/>
      <c r="BN17" s="1496">
        <f t="shared" si="11"/>
        <v>0</v>
      </c>
      <c r="BO17" s="172"/>
      <c r="BP17" s="173"/>
      <c r="BQ17" s="173"/>
      <c r="BR17" s="1465"/>
      <c r="BS17" s="1496">
        <f t="shared" si="12"/>
        <v>0</v>
      </c>
      <c r="BT17" s="172"/>
      <c r="BU17" s="173"/>
      <c r="BV17" s="173"/>
      <c r="BW17" s="1465"/>
      <c r="BX17" s="1496">
        <f t="shared" si="13"/>
        <v>0</v>
      </c>
      <c r="BY17" s="1497"/>
      <c r="BZ17" s="1504"/>
      <c r="CA17" s="1011"/>
    </row>
    <row r="18" spans="2:79" ht="13.9" customHeight="1" x14ac:dyDescent="0.2">
      <c r="B18" s="169">
        <v>9</v>
      </c>
      <c r="C18" s="1502" t="s">
        <v>129</v>
      </c>
      <c r="D18" s="1503" t="s">
        <v>130</v>
      </c>
      <c r="E18" s="189" t="s">
        <v>16</v>
      </c>
      <c r="F18" s="836">
        <v>3</v>
      </c>
      <c r="G18" s="172"/>
      <c r="H18" s="173"/>
      <c r="I18" s="173"/>
      <c r="J18" s="191"/>
      <c r="K18" s="1496">
        <f t="shared" si="0"/>
        <v>0</v>
      </c>
      <c r="L18" s="172"/>
      <c r="M18" s="173"/>
      <c r="N18" s="173"/>
      <c r="O18" s="192"/>
      <c r="P18" s="1496">
        <f t="shared" si="1"/>
        <v>0</v>
      </c>
      <c r="Q18" s="172"/>
      <c r="R18" s="173"/>
      <c r="S18" s="173"/>
      <c r="T18" s="192"/>
      <c r="U18" s="1496">
        <f t="shared" si="2"/>
        <v>0</v>
      </c>
      <c r="V18" s="172"/>
      <c r="W18" s="173"/>
      <c r="X18" s="173"/>
      <c r="Y18" s="192"/>
      <c r="Z18" s="1496">
        <f t="shared" si="3"/>
        <v>0</v>
      </c>
      <c r="AA18" s="172"/>
      <c r="AB18" s="173"/>
      <c r="AC18" s="173"/>
      <c r="AD18" s="173"/>
      <c r="AE18" s="1496">
        <f t="shared" si="4"/>
        <v>0</v>
      </c>
      <c r="AF18" s="172"/>
      <c r="AG18" s="173"/>
      <c r="AH18" s="173"/>
      <c r="AI18" s="1465"/>
      <c r="AJ18" s="1496">
        <f t="shared" si="5"/>
        <v>0</v>
      </c>
      <c r="AK18" s="172"/>
      <c r="AL18" s="173"/>
      <c r="AM18" s="173"/>
      <c r="AN18" s="1465"/>
      <c r="AO18" s="1496">
        <f t="shared" si="6"/>
        <v>0</v>
      </c>
      <c r="AP18" s="172"/>
      <c r="AQ18" s="173"/>
      <c r="AR18" s="173"/>
      <c r="AS18" s="1465"/>
      <c r="AT18" s="1496">
        <f t="shared" si="7"/>
        <v>0</v>
      </c>
      <c r="AU18" s="172"/>
      <c r="AV18" s="173"/>
      <c r="AW18" s="173"/>
      <c r="AX18" s="1465"/>
      <c r="AY18" s="1496">
        <f t="shared" si="8"/>
        <v>0</v>
      </c>
      <c r="AZ18" s="172"/>
      <c r="BA18" s="173"/>
      <c r="BB18" s="173"/>
      <c r="BC18" s="1465"/>
      <c r="BD18" s="1496">
        <f t="shared" si="9"/>
        <v>0</v>
      </c>
      <c r="BE18" s="172"/>
      <c r="BF18" s="173"/>
      <c r="BG18" s="173"/>
      <c r="BH18" s="1465"/>
      <c r="BI18" s="1496">
        <f t="shared" si="10"/>
        <v>0</v>
      </c>
      <c r="BJ18" s="172"/>
      <c r="BK18" s="173"/>
      <c r="BL18" s="173"/>
      <c r="BM18" s="1465"/>
      <c r="BN18" s="1496">
        <f t="shared" si="11"/>
        <v>0</v>
      </c>
      <c r="BO18" s="172"/>
      <c r="BP18" s="173"/>
      <c r="BQ18" s="173"/>
      <c r="BR18" s="1465"/>
      <c r="BS18" s="1496">
        <f t="shared" si="12"/>
        <v>0</v>
      </c>
      <c r="BT18" s="172"/>
      <c r="BU18" s="173"/>
      <c r="BV18" s="173"/>
      <c r="BW18" s="1465"/>
      <c r="BX18" s="1496">
        <f t="shared" si="13"/>
        <v>0</v>
      </c>
      <c r="BY18" s="1497"/>
      <c r="BZ18" s="1504"/>
      <c r="CA18" s="1011"/>
    </row>
    <row r="19" spans="2:79" ht="13.9" customHeight="1" x14ac:dyDescent="0.2">
      <c r="B19" s="169">
        <v>10</v>
      </c>
      <c r="C19" s="1502" t="s">
        <v>131</v>
      </c>
      <c r="D19" s="1503" t="s">
        <v>132</v>
      </c>
      <c r="E19" s="189" t="s">
        <v>16</v>
      </c>
      <c r="F19" s="836">
        <v>3</v>
      </c>
      <c r="G19" s="172"/>
      <c r="H19" s="173"/>
      <c r="I19" s="173"/>
      <c r="J19" s="191"/>
      <c r="K19" s="1496">
        <f t="shared" si="0"/>
        <v>0</v>
      </c>
      <c r="L19" s="172"/>
      <c r="M19" s="173"/>
      <c r="N19" s="173"/>
      <c r="O19" s="192"/>
      <c r="P19" s="1496">
        <f t="shared" si="1"/>
        <v>0</v>
      </c>
      <c r="Q19" s="172"/>
      <c r="R19" s="173"/>
      <c r="S19" s="173"/>
      <c r="T19" s="192"/>
      <c r="U19" s="1496">
        <f t="shared" si="2"/>
        <v>0</v>
      </c>
      <c r="V19" s="172"/>
      <c r="W19" s="173"/>
      <c r="X19" s="173"/>
      <c r="Y19" s="192"/>
      <c r="Z19" s="1496">
        <f t="shared" si="3"/>
        <v>0</v>
      </c>
      <c r="AA19" s="172"/>
      <c r="AB19" s="173"/>
      <c r="AC19" s="173"/>
      <c r="AD19" s="173"/>
      <c r="AE19" s="1496">
        <f t="shared" si="4"/>
        <v>0</v>
      </c>
      <c r="AF19" s="172"/>
      <c r="AG19" s="173"/>
      <c r="AH19" s="173"/>
      <c r="AI19" s="1465"/>
      <c r="AJ19" s="1496">
        <f t="shared" si="5"/>
        <v>0</v>
      </c>
      <c r="AK19" s="172"/>
      <c r="AL19" s="173"/>
      <c r="AM19" s="173"/>
      <c r="AN19" s="1465"/>
      <c r="AO19" s="1496">
        <f t="shared" si="6"/>
        <v>0</v>
      </c>
      <c r="AP19" s="172"/>
      <c r="AQ19" s="173"/>
      <c r="AR19" s="173"/>
      <c r="AS19" s="1465"/>
      <c r="AT19" s="1496">
        <f t="shared" si="7"/>
        <v>0</v>
      </c>
      <c r="AU19" s="172"/>
      <c r="AV19" s="173"/>
      <c r="AW19" s="173"/>
      <c r="AX19" s="1465"/>
      <c r="AY19" s="1496">
        <f t="shared" si="8"/>
        <v>0</v>
      </c>
      <c r="AZ19" s="172"/>
      <c r="BA19" s="173"/>
      <c r="BB19" s="173"/>
      <c r="BC19" s="1465"/>
      <c r="BD19" s="1496">
        <f t="shared" si="9"/>
        <v>0</v>
      </c>
      <c r="BE19" s="172"/>
      <c r="BF19" s="173"/>
      <c r="BG19" s="173"/>
      <c r="BH19" s="1465"/>
      <c r="BI19" s="1496">
        <f t="shared" si="10"/>
        <v>0</v>
      </c>
      <c r="BJ19" s="172"/>
      <c r="BK19" s="173"/>
      <c r="BL19" s="173"/>
      <c r="BM19" s="1465"/>
      <c r="BN19" s="1496">
        <f t="shared" si="11"/>
        <v>0</v>
      </c>
      <c r="BO19" s="172"/>
      <c r="BP19" s="173"/>
      <c r="BQ19" s="173"/>
      <c r="BR19" s="1465"/>
      <c r="BS19" s="1496">
        <f t="shared" si="12"/>
        <v>0</v>
      </c>
      <c r="BT19" s="172"/>
      <c r="BU19" s="173"/>
      <c r="BV19" s="173"/>
      <c r="BW19" s="1465"/>
      <c r="BX19" s="1496">
        <f t="shared" si="13"/>
        <v>0</v>
      </c>
      <c r="BY19" s="1497"/>
      <c r="BZ19" s="1504"/>
      <c r="CA19" s="1011"/>
    </row>
    <row r="20" spans="2:79" ht="13.9" customHeight="1" x14ac:dyDescent="0.2">
      <c r="B20" s="169">
        <v>11</v>
      </c>
      <c r="C20" s="1502" t="s">
        <v>133</v>
      </c>
      <c r="D20" s="1503" t="s">
        <v>134</v>
      </c>
      <c r="E20" s="189" t="s">
        <v>16</v>
      </c>
      <c r="F20" s="836">
        <v>3</v>
      </c>
      <c r="G20" s="172"/>
      <c r="H20" s="173"/>
      <c r="I20" s="173"/>
      <c r="J20" s="191"/>
      <c r="K20" s="1496">
        <f t="shared" si="0"/>
        <v>0</v>
      </c>
      <c r="L20" s="172"/>
      <c r="M20" s="173"/>
      <c r="N20" s="173"/>
      <c r="O20" s="192"/>
      <c r="P20" s="1496">
        <f t="shared" si="1"/>
        <v>0</v>
      </c>
      <c r="Q20" s="172"/>
      <c r="R20" s="173"/>
      <c r="S20" s="173"/>
      <c r="T20" s="192"/>
      <c r="U20" s="1496">
        <f t="shared" si="2"/>
        <v>0</v>
      </c>
      <c r="V20" s="172"/>
      <c r="W20" s="173"/>
      <c r="X20" s="173"/>
      <c r="Y20" s="192"/>
      <c r="Z20" s="1496">
        <f t="shared" si="3"/>
        <v>0</v>
      </c>
      <c r="AA20" s="172"/>
      <c r="AB20" s="173"/>
      <c r="AC20" s="173"/>
      <c r="AD20" s="173"/>
      <c r="AE20" s="1496">
        <f t="shared" si="4"/>
        <v>0</v>
      </c>
      <c r="AF20" s="172"/>
      <c r="AG20" s="173"/>
      <c r="AH20" s="173"/>
      <c r="AI20" s="1465"/>
      <c r="AJ20" s="1496">
        <f t="shared" si="5"/>
        <v>0</v>
      </c>
      <c r="AK20" s="172"/>
      <c r="AL20" s="173"/>
      <c r="AM20" s="173"/>
      <c r="AN20" s="1465"/>
      <c r="AO20" s="1496">
        <f t="shared" si="6"/>
        <v>0</v>
      </c>
      <c r="AP20" s="172"/>
      <c r="AQ20" s="173"/>
      <c r="AR20" s="173"/>
      <c r="AS20" s="1465"/>
      <c r="AT20" s="1496">
        <f t="shared" si="7"/>
        <v>0</v>
      </c>
      <c r="AU20" s="172"/>
      <c r="AV20" s="173"/>
      <c r="AW20" s="173"/>
      <c r="AX20" s="1465"/>
      <c r="AY20" s="1496">
        <f t="shared" si="8"/>
        <v>0</v>
      </c>
      <c r="AZ20" s="172"/>
      <c r="BA20" s="173"/>
      <c r="BB20" s="173"/>
      <c r="BC20" s="1465"/>
      <c r="BD20" s="1496">
        <f t="shared" si="9"/>
        <v>0</v>
      </c>
      <c r="BE20" s="172"/>
      <c r="BF20" s="173"/>
      <c r="BG20" s="173"/>
      <c r="BH20" s="1465"/>
      <c r="BI20" s="1496">
        <f t="shared" si="10"/>
        <v>0</v>
      </c>
      <c r="BJ20" s="172"/>
      <c r="BK20" s="173"/>
      <c r="BL20" s="173"/>
      <c r="BM20" s="1465"/>
      <c r="BN20" s="1496">
        <f t="shared" si="11"/>
        <v>0</v>
      </c>
      <c r="BO20" s="172"/>
      <c r="BP20" s="173"/>
      <c r="BQ20" s="173"/>
      <c r="BR20" s="1465"/>
      <c r="BS20" s="1496">
        <f t="shared" si="12"/>
        <v>0</v>
      </c>
      <c r="BT20" s="172"/>
      <c r="BU20" s="173"/>
      <c r="BV20" s="173"/>
      <c r="BW20" s="1465"/>
      <c r="BX20" s="1496">
        <f t="shared" si="13"/>
        <v>0</v>
      </c>
      <c r="BY20" s="1497"/>
      <c r="BZ20" s="1504"/>
      <c r="CA20" s="1011"/>
    </row>
    <row r="21" spans="2:79" ht="13.9" customHeight="1" x14ac:dyDescent="0.2">
      <c r="B21" s="169">
        <v>12</v>
      </c>
      <c r="C21" s="1502" t="s">
        <v>135</v>
      </c>
      <c r="D21" s="1503" t="s">
        <v>136</v>
      </c>
      <c r="E21" s="189" t="s">
        <v>16</v>
      </c>
      <c r="F21" s="836">
        <v>3</v>
      </c>
      <c r="G21" s="172"/>
      <c r="H21" s="173"/>
      <c r="I21" s="173"/>
      <c r="J21" s="191"/>
      <c r="K21" s="1496">
        <f t="shared" si="0"/>
        <v>0</v>
      </c>
      <c r="L21" s="172"/>
      <c r="M21" s="173"/>
      <c r="N21" s="173"/>
      <c r="O21" s="192"/>
      <c r="P21" s="1496">
        <f t="shared" si="1"/>
        <v>0</v>
      </c>
      <c r="Q21" s="172"/>
      <c r="R21" s="173"/>
      <c r="S21" s="173"/>
      <c r="T21" s="192"/>
      <c r="U21" s="1496">
        <f t="shared" si="2"/>
        <v>0</v>
      </c>
      <c r="V21" s="172"/>
      <c r="W21" s="173"/>
      <c r="X21" s="173"/>
      <c r="Y21" s="192"/>
      <c r="Z21" s="1496">
        <f t="shared" si="3"/>
        <v>0</v>
      </c>
      <c r="AA21" s="172"/>
      <c r="AB21" s="173"/>
      <c r="AC21" s="173"/>
      <c r="AD21" s="173"/>
      <c r="AE21" s="1496">
        <f t="shared" si="4"/>
        <v>0</v>
      </c>
      <c r="AF21" s="172"/>
      <c r="AG21" s="173"/>
      <c r="AH21" s="173"/>
      <c r="AI21" s="1465"/>
      <c r="AJ21" s="1496">
        <f t="shared" si="5"/>
        <v>0</v>
      </c>
      <c r="AK21" s="172"/>
      <c r="AL21" s="173"/>
      <c r="AM21" s="173"/>
      <c r="AN21" s="1465"/>
      <c r="AO21" s="1496">
        <f t="shared" si="6"/>
        <v>0</v>
      </c>
      <c r="AP21" s="172"/>
      <c r="AQ21" s="173"/>
      <c r="AR21" s="173"/>
      <c r="AS21" s="1465"/>
      <c r="AT21" s="1496">
        <f t="shared" si="7"/>
        <v>0</v>
      </c>
      <c r="AU21" s="172"/>
      <c r="AV21" s="173"/>
      <c r="AW21" s="173"/>
      <c r="AX21" s="1465"/>
      <c r="AY21" s="1496">
        <f t="shared" si="8"/>
        <v>0</v>
      </c>
      <c r="AZ21" s="172"/>
      <c r="BA21" s="173"/>
      <c r="BB21" s="173"/>
      <c r="BC21" s="1465"/>
      <c r="BD21" s="1496">
        <f t="shared" si="9"/>
        <v>0</v>
      </c>
      <c r="BE21" s="172"/>
      <c r="BF21" s="173"/>
      <c r="BG21" s="173"/>
      <c r="BH21" s="1465"/>
      <c r="BI21" s="1496">
        <f t="shared" si="10"/>
        <v>0</v>
      </c>
      <c r="BJ21" s="172"/>
      <c r="BK21" s="173"/>
      <c r="BL21" s="173"/>
      <c r="BM21" s="1465"/>
      <c r="BN21" s="1496">
        <f t="shared" si="11"/>
        <v>0</v>
      </c>
      <c r="BO21" s="172"/>
      <c r="BP21" s="173"/>
      <c r="BQ21" s="173"/>
      <c r="BR21" s="1465"/>
      <c r="BS21" s="1496">
        <f t="shared" si="12"/>
        <v>0</v>
      </c>
      <c r="BT21" s="172"/>
      <c r="BU21" s="173"/>
      <c r="BV21" s="173"/>
      <c r="BW21" s="1465"/>
      <c r="BX21" s="1496">
        <f t="shared" si="13"/>
        <v>0</v>
      </c>
      <c r="BY21" s="1497"/>
      <c r="BZ21" s="1504"/>
      <c r="CA21" s="1011"/>
    </row>
    <row r="22" spans="2:79" ht="13.9" customHeight="1" x14ac:dyDescent="0.2">
      <c r="B22" s="169">
        <v>13</v>
      </c>
      <c r="C22" s="1502" t="s">
        <v>1349</v>
      </c>
      <c r="D22" s="1503"/>
      <c r="E22" s="171" t="s">
        <v>16</v>
      </c>
      <c r="F22" s="707">
        <v>3</v>
      </c>
      <c r="G22" s="172"/>
      <c r="H22" s="173"/>
      <c r="I22" s="173"/>
      <c r="J22" s="173"/>
      <c r="K22" s="1496">
        <f t="shared" si="0"/>
        <v>0</v>
      </c>
      <c r="L22" s="172"/>
      <c r="M22" s="173"/>
      <c r="N22" s="173"/>
      <c r="O22" s="173"/>
      <c r="P22" s="1496">
        <f t="shared" si="1"/>
        <v>0</v>
      </c>
      <c r="Q22" s="172"/>
      <c r="R22" s="173"/>
      <c r="S22" s="173"/>
      <c r="T22" s="173"/>
      <c r="U22" s="1496">
        <f t="shared" si="2"/>
        <v>0</v>
      </c>
      <c r="V22" s="172"/>
      <c r="W22" s="173"/>
      <c r="X22" s="173"/>
      <c r="Y22" s="173"/>
      <c r="Z22" s="1496">
        <f t="shared" si="3"/>
        <v>0</v>
      </c>
      <c r="AA22" s="172"/>
      <c r="AB22" s="173"/>
      <c r="AC22" s="173"/>
      <c r="AD22" s="173"/>
      <c r="AE22" s="1496">
        <f t="shared" si="4"/>
        <v>0</v>
      </c>
      <c r="AF22" s="172"/>
      <c r="AG22" s="173"/>
      <c r="AH22" s="173"/>
      <c r="AI22" s="1465"/>
      <c r="AJ22" s="1496">
        <f t="shared" si="5"/>
        <v>0</v>
      </c>
      <c r="AK22" s="172"/>
      <c r="AL22" s="173"/>
      <c r="AM22" s="173"/>
      <c r="AN22" s="1465"/>
      <c r="AO22" s="1496">
        <f t="shared" si="6"/>
        <v>0</v>
      </c>
      <c r="AP22" s="172"/>
      <c r="AQ22" s="173"/>
      <c r="AR22" s="173"/>
      <c r="AS22" s="1465"/>
      <c r="AT22" s="1496">
        <f t="shared" si="7"/>
        <v>0</v>
      </c>
      <c r="AU22" s="172"/>
      <c r="AV22" s="173"/>
      <c r="AW22" s="173"/>
      <c r="AX22" s="1465"/>
      <c r="AY22" s="1496">
        <f t="shared" si="8"/>
        <v>0</v>
      </c>
      <c r="AZ22" s="172"/>
      <c r="BA22" s="173"/>
      <c r="BB22" s="173"/>
      <c r="BC22" s="1465"/>
      <c r="BD22" s="1496">
        <f t="shared" si="9"/>
        <v>0</v>
      </c>
      <c r="BE22" s="172"/>
      <c r="BF22" s="173"/>
      <c r="BG22" s="173"/>
      <c r="BH22" s="1465"/>
      <c r="BI22" s="1496">
        <f t="shared" si="10"/>
        <v>0</v>
      </c>
      <c r="BJ22" s="172"/>
      <c r="BK22" s="173"/>
      <c r="BL22" s="173"/>
      <c r="BM22" s="1465"/>
      <c r="BN22" s="1496">
        <f t="shared" si="11"/>
        <v>0</v>
      </c>
      <c r="BO22" s="172"/>
      <c r="BP22" s="173"/>
      <c r="BQ22" s="173"/>
      <c r="BR22" s="1465"/>
      <c r="BS22" s="1496">
        <f t="shared" si="12"/>
        <v>0</v>
      </c>
      <c r="BT22" s="172"/>
      <c r="BU22" s="173"/>
      <c r="BV22" s="173"/>
      <c r="BW22" s="1465"/>
      <c r="BX22" s="1496">
        <f t="shared" si="13"/>
        <v>0</v>
      </c>
      <c r="BY22" s="1497"/>
      <c r="BZ22" s="1504"/>
      <c r="CA22" s="1011"/>
    </row>
    <row r="23" spans="2:79" ht="13.9" customHeight="1" x14ac:dyDescent="0.2">
      <c r="B23" s="169">
        <v>14</v>
      </c>
      <c r="C23" s="1502" t="s">
        <v>1350</v>
      </c>
      <c r="D23" s="1503"/>
      <c r="E23" s="171" t="s">
        <v>16</v>
      </c>
      <c r="F23" s="707">
        <v>3</v>
      </c>
      <c r="G23" s="172"/>
      <c r="H23" s="173"/>
      <c r="I23" s="173"/>
      <c r="J23" s="173"/>
      <c r="K23" s="1496">
        <f t="shared" si="0"/>
        <v>0</v>
      </c>
      <c r="L23" s="172"/>
      <c r="M23" s="173"/>
      <c r="N23" s="173"/>
      <c r="O23" s="173"/>
      <c r="P23" s="1496">
        <f t="shared" si="1"/>
        <v>0</v>
      </c>
      <c r="Q23" s="172"/>
      <c r="R23" s="173"/>
      <c r="S23" s="173"/>
      <c r="T23" s="173"/>
      <c r="U23" s="1496">
        <f t="shared" si="2"/>
        <v>0</v>
      </c>
      <c r="V23" s="172"/>
      <c r="W23" s="173"/>
      <c r="X23" s="173"/>
      <c r="Y23" s="173"/>
      <c r="Z23" s="1496">
        <f t="shared" si="3"/>
        <v>0</v>
      </c>
      <c r="AA23" s="172"/>
      <c r="AB23" s="173"/>
      <c r="AC23" s="173"/>
      <c r="AD23" s="173"/>
      <c r="AE23" s="1496">
        <f t="shared" si="4"/>
        <v>0</v>
      </c>
      <c r="AF23" s="172"/>
      <c r="AG23" s="173"/>
      <c r="AH23" s="173"/>
      <c r="AI23" s="1465"/>
      <c r="AJ23" s="1496">
        <f t="shared" si="5"/>
        <v>0</v>
      </c>
      <c r="AK23" s="172"/>
      <c r="AL23" s="173"/>
      <c r="AM23" s="173"/>
      <c r="AN23" s="1465"/>
      <c r="AO23" s="1496">
        <f t="shared" si="6"/>
        <v>0</v>
      </c>
      <c r="AP23" s="172"/>
      <c r="AQ23" s="173"/>
      <c r="AR23" s="173"/>
      <c r="AS23" s="1465"/>
      <c r="AT23" s="1496">
        <f t="shared" si="7"/>
        <v>0</v>
      </c>
      <c r="AU23" s="172"/>
      <c r="AV23" s="173"/>
      <c r="AW23" s="173"/>
      <c r="AX23" s="1465"/>
      <c r="AY23" s="1496">
        <f t="shared" si="8"/>
        <v>0</v>
      </c>
      <c r="AZ23" s="172"/>
      <c r="BA23" s="173"/>
      <c r="BB23" s="173"/>
      <c r="BC23" s="1465"/>
      <c r="BD23" s="1496">
        <f t="shared" si="9"/>
        <v>0</v>
      </c>
      <c r="BE23" s="172"/>
      <c r="BF23" s="173"/>
      <c r="BG23" s="173"/>
      <c r="BH23" s="1465"/>
      <c r="BI23" s="1496">
        <f t="shared" si="10"/>
        <v>0</v>
      </c>
      <c r="BJ23" s="172"/>
      <c r="BK23" s="173"/>
      <c r="BL23" s="173"/>
      <c r="BM23" s="1465"/>
      <c r="BN23" s="1496">
        <f t="shared" si="11"/>
        <v>0</v>
      </c>
      <c r="BO23" s="172"/>
      <c r="BP23" s="173"/>
      <c r="BQ23" s="173"/>
      <c r="BR23" s="1465"/>
      <c r="BS23" s="1496">
        <f t="shared" si="12"/>
        <v>0</v>
      </c>
      <c r="BT23" s="172"/>
      <c r="BU23" s="173"/>
      <c r="BV23" s="173"/>
      <c r="BW23" s="1465"/>
      <c r="BX23" s="1496">
        <f t="shared" si="13"/>
        <v>0</v>
      </c>
      <c r="BY23" s="1497"/>
      <c r="BZ23" s="1504"/>
      <c r="CA23" s="1011"/>
    </row>
    <row r="24" spans="2:79" ht="13.9" customHeight="1" x14ac:dyDescent="0.2">
      <c r="B24" s="169">
        <v>15</v>
      </c>
      <c r="C24" s="1502" t="s">
        <v>1351</v>
      </c>
      <c r="D24" s="1503"/>
      <c r="E24" s="171" t="s">
        <v>16</v>
      </c>
      <c r="F24" s="707">
        <v>3</v>
      </c>
      <c r="G24" s="172"/>
      <c r="H24" s="173"/>
      <c r="I24" s="173"/>
      <c r="J24" s="173"/>
      <c r="K24" s="1496">
        <f t="shared" si="0"/>
        <v>0</v>
      </c>
      <c r="L24" s="172"/>
      <c r="M24" s="173"/>
      <c r="N24" s="173"/>
      <c r="O24" s="173"/>
      <c r="P24" s="1496">
        <f t="shared" si="1"/>
        <v>0</v>
      </c>
      <c r="Q24" s="172"/>
      <c r="R24" s="173"/>
      <c r="S24" s="173"/>
      <c r="T24" s="173"/>
      <c r="U24" s="1496">
        <f t="shared" si="2"/>
        <v>0</v>
      </c>
      <c r="V24" s="172"/>
      <c r="W24" s="173"/>
      <c r="X24" s="173"/>
      <c r="Y24" s="173"/>
      <c r="Z24" s="1496">
        <f t="shared" si="3"/>
        <v>0</v>
      </c>
      <c r="AA24" s="172"/>
      <c r="AB24" s="173"/>
      <c r="AC24" s="173"/>
      <c r="AD24" s="173"/>
      <c r="AE24" s="1496">
        <f t="shared" si="4"/>
        <v>0</v>
      </c>
      <c r="AF24" s="172"/>
      <c r="AG24" s="173"/>
      <c r="AH24" s="173"/>
      <c r="AI24" s="1465"/>
      <c r="AJ24" s="1496">
        <f t="shared" si="5"/>
        <v>0</v>
      </c>
      <c r="AK24" s="172"/>
      <c r="AL24" s="173"/>
      <c r="AM24" s="173"/>
      <c r="AN24" s="1465"/>
      <c r="AO24" s="1496">
        <f t="shared" si="6"/>
        <v>0</v>
      </c>
      <c r="AP24" s="172"/>
      <c r="AQ24" s="173"/>
      <c r="AR24" s="173"/>
      <c r="AS24" s="1465"/>
      <c r="AT24" s="1496">
        <f t="shared" si="7"/>
        <v>0</v>
      </c>
      <c r="AU24" s="172"/>
      <c r="AV24" s="173"/>
      <c r="AW24" s="173"/>
      <c r="AX24" s="1465"/>
      <c r="AY24" s="1496">
        <f t="shared" si="8"/>
        <v>0</v>
      </c>
      <c r="AZ24" s="172"/>
      <c r="BA24" s="173"/>
      <c r="BB24" s="173"/>
      <c r="BC24" s="1465"/>
      <c r="BD24" s="1496">
        <f t="shared" si="9"/>
        <v>0</v>
      </c>
      <c r="BE24" s="172"/>
      <c r="BF24" s="173"/>
      <c r="BG24" s="173"/>
      <c r="BH24" s="1465"/>
      <c r="BI24" s="1496">
        <f t="shared" si="10"/>
        <v>0</v>
      </c>
      <c r="BJ24" s="172"/>
      <c r="BK24" s="173"/>
      <c r="BL24" s="173"/>
      <c r="BM24" s="1465"/>
      <c r="BN24" s="1496">
        <f t="shared" si="11"/>
        <v>0</v>
      </c>
      <c r="BO24" s="172"/>
      <c r="BP24" s="173"/>
      <c r="BQ24" s="173"/>
      <c r="BR24" s="1465"/>
      <c r="BS24" s="1496">
        <f t="shared" si="12"/>
        <v>0</v>
      </c>
      <c r="BT24" s="172"/>
      <c r="BU24" s="173"/>
      <c r="BV24" s="173"/>
      <c r="BW24" s="1465"/>
      <c r="BX24" s="1496">
        <f t="shared" si="13"/>
        <v>0</v>
      </c>
      <c r="BY24" s="1497"/>
      <c r="BZ24" s="1504"/>
      <c r="CA24" s="1011"/>
    </row>
    <row r="25" spans="2:79" ht="13.9" customHeight="1" x14ac:dyDescent="0.2">
      <c r="B25" s="169">
        <v>16</v>
      </c>
      <c r="C25" s="1502" t="s">
        <v>137</v>
      </c>
      <c r="D25" s="1503"/>
      <c r="E25" s="189" t="s">
        <v>16</v>
      </c>
      <c r="F25" s="836">
        <v>3</v>
      </c>
      <c r="G25" s="172"/>
      <c r="H25" s="173"/>
      <c r="I25" s="173"/>
      <c r="J25" s="191"/>
      <c r="K25" s="1496">
        <f t="shared" si="0"/>
        <v>0</v>
      </c>
      <c r="L25" s="172"/>
      <c r="M25" s="173"/>
      <c r="N25" s="173"/>
      <c r="O25" s="192"/>
      <c r="P25" s="1496">
        <f t="shared" si="1"/>
        <v>0</v>
      </c>
      <c r="Q25" s="172"/>
      <c r="R25" s="173"/>
      <c r="S25" s="173"/>
      <c r="T25" s="192"/>
      <c r="U25" s="1496">
        <f t="shared" si="2"/>
        <v>0</v>
      </c>
      <c r="V25" s="172"/>
      <c r="W25" s="173"/>
      <c r="X25" s="173"/>
      <c r="Y25" s="192"/>
      <c r="Z25" s="1496">
        <f t="shared" si="3"/>
        <v>0</v>
      </c>
      <c r="AA25" s="172"/>
      <c r="AB25" s="173"/>
      <c r="AC25" s="173"/>
      <c r="AD25" s="173"/>
      <c r="AE25" s="1496">
        <f t="shared" si="4"/>
        <v>0</v>
      </c>
      <c r="AF25" s="172"/>
      <c r="AG25" s="173"/>
      <c r="AH25" s="173"/>
      <c r="AI25" s="1465"/>
      <c r="AJ25" s="1496">
        <f t="shared" si="5"/>
        <v>0</v>
      </c>
      <c r="AK25" s="172"/>
      <c r="AL25" s="173"/>
      <c r="AM25" s="173"/>
      <c r="AN25" s="1465"/>
      <c r="AO25" s="1496">
        <f t="shared" si="6"/>
        <v>0</v>
      </c>
      <c r="AP25" s="172"/>
      <c r="AQ25" s="173"/>
      <c r="AR25" s="173"/>
      <c r="AS25" s="1465"/>
      <c r="AT25" s="1496">
        <f t="shared" si="7"/>
        <v>0</v>
      </c>
      <c r="AU25" s="172"/>
      <c r="AV25" s="173"/>
      <c r="AW25" s="173"/>
      <c r="AX25" s="1465"/>
      <c r="AY25" s="1496">
        <f t="shared" si="8"/>
        <v>0</v>
      </c>
      <c r="AZ25" s="172"/>
      <c r="BA25" s="173"/>
      <c r="BB25" s="173"/>
      <c r="BC25" s="1465"/>
      <c r="BD25" s="1496">
        <f t="shared" si="9"/>
        <v>0</v>
      </c>
      <c r="BE25" s="172"/>
      <c r="BF25" s="173"/>
      <c r="BG25" s="173"/>
      <c r="BH25" s="1465"/>
      <c r="BI25" s="1496">
        <f t="shared" si="10"/>
        <v>0</v>
      </c>
      <c r="BJ25" s="172"/>
      <c r="BK25" s="173"/>
      <c r="BL25" s="173"/>
      <c r="BM25" s="1465"/>
      <c r="BN25" s="1496">
        <f t="shared" si="11"/>
        <v>0</v>
      </c>
      <c r="BO25" s="172"/>
      <c r="BP25" s="173"/>
      <c r="BQ25" s="173"/>
      <c r="BR25" s="1465"/>
      <c r="BS25" s="1496">
        <f t="shared" si="12"/>
        <v>0</v>
      </c>
      <c r="BT25" s="172"/>
      <c r="BU25" s="173"/>
      <c r="BV25" s="173"/>
      <c r="BW25" s="1465"/>
      <c r="BX25" s="1496">
        <f t="shared" si="13"/>
        <v>0</v>
      </c>
      <c r="BY25" s="1497"/>
      <c r="BZ25" s="1504"/>
      <c r="CA25" s="1011"/>
    </row>
    <row r="26" spans="2:79" ht="13.9" customHeight="1" x14ac:dyDescent="0.2">
      <c r="B26" s="169">
        <v>17</v>
      </c>
      <c r="C26" s="1502" t="s">
        <v>1365</v>
      </c>
      <c r="D26" s="1503"/>
      <c r="E26" s="189" t="s">
        <v>16</v>
      </c>
      <c r="F26" s="836">
        <v>3</v>
      </c>
      <c r="G26" s="172"/>
      <c r="H26" s="173"/>
      <c r="I26" s="173"/>
      <c r="J26" s="191"/>
      <c r="K26" s="1496">
        <f t="shared" si="0"/>
        <v>0</v>
      </c>
      <c r="L26" s="172"/>
      <c r="M26" s="173"/>
      <c r="N26" s="173"/>
      <c r="O26" s="192"/>
      <c r="P26" s="1496">
        <f t="shared" si="1"/>
        <v>0</v>
      </c>
      <c r="Q26" s="172"/>
      <c r="R26" s="173"/>
      <c r="S26" s="173"/>
      <c r="T26" s="192"/>
      <c r="U26" s="1496">
        <f t="shared" si="2"/>
        <v>0</v>
      </c>
      <c r="V26" s="172"/>
      <c r="W26" s="173"/>
      <c r="X26" s="173"/>
      <c r="Y26" s="192"/>
      <c r="Z26" s="1496">
        <f t="shared" si="3"/>
        <v>0</v>
      </c>
      <c r="AA26" s="172"/>
      <c r="AB26" s="173"/>
      <c r="AC26" s="173"/>
      <c r="AD26" s="173"/>
      <c r="AE26" s="1496">
        <f t="shared" si="4"/>
        <v>0</v>
      </c>
      <c r="AF26" s="172"/>
      <c r="AG26" s="173"/>
      <c r="AH26" s="173"/>
      <c r="AI26" s="1465"/>
      <c r="AJ26" s="1496">
        <f t="shared" si="5"/>
        <v>0</v>
      </c>
      <c r="AK26" s="172"/>
      <c r="AL26" s="173"/>
      <c r="AM26" s="173"/>
      <c r="AN26" s="1465"/>
      <c r="AO26" s="1496">
        <f t="shared" si="6"/>
        <v>0</v>
      </c>
      <c r="AP26" s="172"/>
      <c r="AQ26" s="173"/>
      <c r="AR26" s="173"/>
      <c r="AS26" s="1465"/>
      <c r="AT26" s="1496">
        <f t="shared" si="7"/>
        <v>0</v>
      </c>
      <c r="AU26" s="172"/>
      <c r="AV26" s="173"/>
      <c r="AW26" s="173"/>
      <c r="AX26" s="1465"/>
      <c r="AY26" s="1496">
        <f t="shared" si="8"/>
        <v>0</v>
      </c>
      <c r="AZ26" s="172"/>
      <c r="BA26" s="173"/>
      <c r="BB26" s="173"/>
      <c r="BC26" s="1465"/>
      <c r="BD26" s="1496">
        <f t="shared" si="9"/>
        <v>0</v>
      </c>
      <c r="BE26" s="172"/>
      <c r="BF26" s="173"/>
      <c r="BG26" s="173"/>
      <c r="BH26" s="1465"/>
      <c r="BI26" s="1496">
        <f t="shared" si="10"/>
        <v>0</v>
      </c>
      <c r="BJ26" s="172"/>
      <c r="BK26" s="173"/>
      <c r="BL26" s="173"/>
      <c r="BM26" s="1465"/>
      <c r="BN26" s="1496">
        <f t="shared" si="11"/>
        <v>0</v>
      </c>
      <c r="BO26" s="172"/>
      <c r="BP26" s="173"/>
      <c r="BQ26" s="173"/>
      <c r="BR26" s="1465"/>
      <c r="BS26" s="1496">
        <f t="shared" si="12"/>
        <v>0</v>
      </c>
      <c r="BT26" s="172"/>
      <c r="BU26" s="173"/>
      <c r="BV26" s="173"/>
      <c r="BW26" s="1465"/>
      <c r="BX26" s="1496">
        <f t="shared" si="13"/>
        <v>0</v>
      </c>
      <c r="BY26" s="1497"/>
      <c r="BZ26" s="1504"/>
      <c r="CA26" s="1011"/>
    </row>
    <row r="27" spans="2:79" ht="13.9" customHeight="1" x14ac:dyDescent="0.2">
      <c r="B27" s="169">
        <v>18</v>
      </c>
      <c r="C27" s="1502" t="s">
        <v>1366</v>
      </c>
      <c r="D27" s="1503"/>
      <c r="E27" s="189" t="s">
        <v>16</v>
      </c>
      <c r="F27" s="836">
        <v>3</v>
      </c>
      <c r="G27" s="172"/>
      <c r="H27" s="173"/>
      <c r="I27" s="173"/>
      <c r="J27" s="191"/>
      <c r="K27" s="1496">
        <f t="shared" si="0"/>
        <v>0</v>
      </c>
      <c r="L27" s="172"/>
      <c r="M27" s="173"/>
      <c r="N27" s="173"/>
      <c r="O27" s="192"/>
      <c r="P27" s="1496">
        <f t="shared" si="1"/>
        <v>0</v>
      </c>
      <c r="Q27" s="172"/>
      <c r="R27" s="173"/>
      <c r="S27" s="173"/>
      <c r="T27" s="192"/>
      <c r="U27" s="1496">
        <f t="shared" si="2"/>
        <v>0</v>
      </c>
      <c r="V27" s="172"/>
      <c r="W27" s="173"/>
      <c r="X27" s="173"/>
      <c r="Y27" s="192"/>
      <c r="Z27" s="1496">
        <f t="shared" si="3"/>
        <v>0</v>
      </c>
      <c r="AA27" s="172"/>
      <c r="AB27" s="173"/>
      <c r="AC27" s="173"/>
      <c r="AD27" s="173"/>
      <c r="AE27" s="1496">
        <f t="shared" si="4"/>
        <v>0</v>
      </c>
      <c r="AF27" s="172"/>
      <c r="AG27" s="173"/>
      <c r="AH27" s="173"/>
      <c r="AI27" s="1465"/>
      <c r="AJ27" s="1496">
        <f t="shared" si="5"/>
        <v>0</v>
      </c>
      <c r="AK27" s="172"/>
      <c r="AL27" s="173"/>
      <c r="AM27" s="173"/>
      <c r="AN27" s="1465"/>
      <c r="AO27" s="1496">
        <f t="shared" si="6"/>
        <v>0</v>
      </c>
      <c r="AP27" s="172"/>
      <c r="AQ27" s="173"/>
      <c r="AR27" s="173"/>
      <c r="AS27" s="1465"/>
      <c r="AT27" s="1496">
        <f t="shared" si="7"/>
        <v>0</v>
      </c>
      <c r="AU27" s="172"/>
      <c r="AV27" s="173"/>
      <c r="AW27" s="173"/>
      <c r="AX27" s="1465"/>
      <c r="AY27" s="1496">
        <f t="shared" si="8"/>
        <v>0</v>
      </c>
      <c r="AZ27" s="172"/>
      <c r="BA27" s="173"/>
      <c r="BB27" s="173"/>
      <c r="BC27" s="1465"/>
      <c r="BD27" s="1496">
        <f t="shared" si="9"/>
        <v>0</v>
      </c>
      <c r="BE27" s="172"/>
      <c r="BF27" s="173"/>
      <c r="BG27" s="173"/>
      <c r="BH27" s="1465"/>
      <c r="BI27" s="1496">
        <f t="shared" si="10"/>
        <v>0</v>
      </c>
      <c r="BJ27" s="172"/>
      <c r="BK27" s="173"/>
      <c r="BL27" s="173"/>
      <c r="BM27" s="1465"/>
      <c r="BN27" s="1496">
        <f t="shared" si="11"/>
        <v>0</v>
      </c>
      <c r="BO27" s="172"/>
      <c r="BP27" s="173"/>
      <c r="BQ27" s="173"/>
      <c r="BR27" s="1465"/>
      <c r="BS27" s="1496">
        <f t="shared" si="12"/>
        <v>0</v>
      </c>
      <c r="BT27" s="172"/>
      <c r="BU27" s="173"/>
      <c r="BV27" s="173"/>
      <c r="BW27" s="1465"/>
      <c r="BX27" s="1496">
        <f t="shared" si="13"/>
        <v>0</v>
      </c>
      <c r="BY27" s="1497"/>
      <c r="BZ27" s="1504"/>
      <c r="CA27" s="1011"/>
    </row>
    <row r="28" spans="2:79" ht="13.9" customHeight="1" x14ac:dyDescent="0.2">
      <c r="B28" s="169">
        <v>19</v>
      </c>
      <c r="C28" s="1502" t="s">
        <v>1378</v>
      </c>
      <c r="D28" s="1503"/>
      <c r="E28" s="189" t="s">
        <v>16</v>
      </c>
      <c r="F28" s="836">
        <v>3</v>
      </c>
      <c r="G28" s="172"/>
      <c r="H28" s="173"/>
      <c r="I28" s="173"/>
      <c r="J28" s="191"/>
      <c r="K28" s="1496">
        <f t="shared" si="0"/>
        <v>0</v>
      </c>
      <c r="L28" s="172"/>
      <c r="M28" s="173"/>
      <c r="N28" s="173"/>
      <c r="O28" s="192"/>
      <c r="P28" s="1496">
        <f t="shared" si="1"/>
        <v>0</v>
      </c>
      <c r="Q28" s="172"/>
      <c r="R28" s="173"/>
      <c r="S28" s="173"/>
      <c r="T28" s="192"/>
      <c r="U28" s="1496">
        <f t="shared" si="2"/>
        <v>0</v>
      </c>
      <c r="V28" s="172"/>
      <c r="W28" s="173"/>
      <c r="X28" s="173"/>
      <c r="Y28" s="192"/>
      <c r="Z28" s="1496">
        <f t="shared" si="3"/>
        <v>0</v>
      </c>
      <c r="AA28" s="172"/>
      <c r="AB28" s="173"/>
      <c r="AC28" s="173"/>
      <c r="AD28" s="173"/>
      <c r="AE28" s="1496">
        <f t="shared" si="4"/>
        <v>0</v>
      </c>
      <c r="AF28" s="172"/>
      <c r="AG28" s="173"/>
      <c r="AH28" s="173"/>
      <c r="AI28" s="1465"/>
      <c r="AJ28" s="1496">
        <f t="shared" si="5"/>
        <v>0</v>
      </c>
      <c r="AK28" s="172"/>
      <c r="AL28" s="173"/>
      <c r="AM28" s="173"/>
      <c r="AN28" s="1465"/>
      <c r="AO28" s="1496">
        <f t="shared" si="6"/>
        <v>0</v>
      </c>
      <c r="AP28" s="172"/>
      <c r="AQ28" s="173"/>
      <c r="AR28" s="173"/>
      <c r="AS28" s="1465"/>
      <c r="AT28" s="1496">
        <f t="shared" si="7"/>
        <v>0</v>
      </c>
      <c r="AU28" s="172"/>
      <c r="AV28" s="173"/>
      <c r="AW28" s="173"/>
      <c r="AX28" s="1465"/>
      <c r="AY28" s="1496">
        <f t="shared" si="8"/>
        <v>0</v>
      </c>
      <c r="AZ28" s="172"/>
      <c r="BA28" s="173"/>
      <c r="BB28" s="173"/>
      <c r="BC28" s="1465"/>
      <c r="BD28" s="1496">
        <f t="shared" si="9"/>
        <v>0</v>
      </c>
      <c r="BE28" s="172"/>
      <c r="BF28" s="173"/>
      <c r="BG28" s="173"/>
      <c r="BH28" s="1465"/>
      <c r="BI28" s="1496">
        <f t="shared" si="10"/>
        <v>0</v>
      </c>
      <c r="BJ28" s="172"/>
      <c r="BK28" s="173"/>
      <c r="BL28" s="173"/>
      <c r="BM28" s="1465"/>
      <c r="BN28" s="1496">
        <f t="shared" si="11"/>
        <v>0</v>
      </c>
      <c r="BO28" s="172"/>
      <c r="BP28" s="173"/>
      <c r="BQ28" s="173"/>
      <c r="BR28" s="1465"/>
      <c r="BS28" s="1496">
        <f t="shared" si="12"/>
        <v>0</v>
      </c>
      <c r="BT28" s="172"/>
      <c r="BU28" s="173"/>
      <c r="BV28" s="173"/>
      <c r="BW28" s="1465"/>
      <c r="BX28" s="1496">
        <f t="shared" si="13"/>
        <v>0</v>
      </c>
      <c r="BY28" s="1497"/>
      <c r="BZ28" s="1504"/>
      <c r="CA28" s="1011"/>
    </row>
    <row r="29" spans="2:79" ht="13.9" customHeight="1" x14ac:dyDescent="0.2">
      <c r="B29" s="169">
        <v>20</v>
      </c>
      <c r="C29" s="1505" t="s">
        <v>1368</v>
      </c>
      <c r="D29" s="1503"/>
      <c r="E29" s="189" t="s">
        <v>16</v>
      </c>
      <c r="F29" s="836">
        <v>3</v>
      </c>
      <c r="G29" s="172"/>
      <c r="H29" s="173"/>
      <c r="I29" s="173"/>
      <c r="J29" s="191"/>
      <c r="K29" s="1496">
        <f t="shared" si="0"/>
        <v>0</v>
      </c>
      <c r="L29" s="172"/>
      <c r="M29" s="173"/>
      <c r="N29" s="173"/>
      <c r="O29" s="192"/>
      <c r="P29" s="1496">
        <f t="shared" si="1"/>
        <v>0</v>
      </c>
      <c r="Q29" s="172"/>
      <c r="R29" s="173"/>
      <c r="S29" s="173"/>
      <c r="T29" s="192"/>
      <c r="U29" s="1496">
        <f t="shared" si="2"/>
        <v>0</v>
      </c>
      <c r="V29" s="172"/>
      <c r="W29" s="173"/>
      <c r="X29" s="173"/>
      <c r="Y29" s="192"/>
      <c r="Z29" s="1496">
        <f t="shared" si="3"/>
        <v>0</v>
      </c>
      <c r="AA29" s="172"/>
      <c r="AB29" s="173"/>
      <c r="AC29" s="173"/>
      <c r="AD29" s="173"/>
      <c r="AE29" s="1496">
        <f t="shared" si="4"/>
        <v>0</v>
      </c>
      <c r="AF29" s="172"/>
      <c r="AG29" s="173"/>
      <c r="AH29" s="173"/>
      <c r="AI29" s="1465"/>
      <c r="AJ29" s="1496">
        <f t="shared" si="5"/>
        <v>0</v>
      </c>
      <c r="AK29" s="172"/>
      <c r="AL29" s="173"/>
      <c r="AM29" s="173"/>
      <c r="AN29" s="1465"/>
      <c r="AO29" s="1496">
        <f t="shared" si="6"/>
        <v>0</v>
      </c>
      <c r="AP29" s="172"/>
      <c r="AQ29" s="173"/>
      <c r="AR29" s="173"/>
      <c r="AS29" s="1465"/>
      <c r="AT29" s="1496">
        <f t="shared" si="7"/>
        <v>0</v>
      </c>
      <c r="AU29" s="172"/>
      <c r="AV29" s="173"/>
      <c r="AW29" s="173"/>
      <c r="AX29" s="1465"/>
      <c r="AY29" s="1496">
        <f t="shared" si="8"/>
        <v>0</v>
      </c>
      <c r="AZ29" s="172"/>
      <c r="BA29" s="173"/>
      <c r="BB29" s="173"/>
      <c r="BC29" s="1465"/>
      <c r="BD29" s="1496">
        <f t="shared" si="9"/>
        <v>0</v>
      </c>
      <c r="BE29" s="172"/>
      <c r="BF29" s="173"/>
      <c r="BG29" s="173"/>
      <c r="BH29" s="1465"/>
      <c r="BI29" s="1496">
        <f t="shared" si="10"/>
        <v>0</v>
      </c>
      <c r="BJ29" s="172"/>
      <c r="BK29" s="173"/>
      <c r="BL29" s="173"/>
      <c r="BM29" s="1465"/>
      <c r="BN29" s="1496">
        <f t="shared" si="11"/>
        <v>0</v>
      </c>
      <c r="BO29" s="172"/>
      <c r="BP29" s="173"/>
      <c r="BQ29" s="173"/>
      <c r="BR29" s="1465"/>
      <c r="BS29" s="1496">
        <f t="shared" si="12"/>
        <v>0</v>
      </c>
      <c r="BT29" s="172"/>
      <c r="BU29" s="173"/>
      <c r="BV29" s="173"/>
      <c r="BW29" s="1465"/>
      <c r="BX29" s="1496">
        <f t="shared" si="13"/>
        <v>0</v>
      </c>
      <c r="BY29" s="1497"/>
      <c r="BZ29" s="1504"/>
      <c r="CA29" s="1011"/>
    </row>
    <row r="30" spans="2:79" ht="13.9" customHeight="1" x14ac:dyDescent="0.2">
      <c r="B30" s="169">
        <v>21</v>
      </c>
      <c r="C30" s="1505" t="s">
        <v>1369</v>
      </c>
      <c r="D30" s="1503"/>
      <c r="E30" s="189" t="s">
        <v>16</v>
      </c>
      <c r="F30" s="836">
        <v>3</v>
      </c>
      <c r="G30" s="172"/>
      <c r="H30" s="173"/>
      <c r="I30" s="173"/>
      <c r="J30" s="191"/>
      <c r="K30" s="1496">
        <f t="shared" si="0"/>
        <v>0</v>
      </c>
      <c r="L30" s="172"/>
      <c r="M30" s="173"/>
      <c r="N30" s="173"/>
      <c r="O30" s="192"/>
      <c r="P30" s="1496">
        <f t="shared" si="1"/>
        <v>0</v>
      </c>
      <c r="Q30" s="172"/>
      <c r="R30" s="173"/>
      <c r="S30" s="173"/>
      <c r="T30" s="192"/>
      <c r="U30" s="1496">
        <f t="shared" si="2"/>
        <v>0</v>
      </c>
      <c r="V30" s="172"/>
      <c r="W30" s="173"/>
      <c r="X30" s="173"/>
      <c r="Y30" s="192"/>
      <c r="Z30" s="1496">
        <f t="shared" si="3"/>
        <v>0</v>
      </c>
      <c r="AA30" s="172"/>
      <c r="AB30" s="173"/>
      <c r="AC30" s="173"/>
      <c r="AD30" s="173"/>
      <c r="AE30" s="1496">
        <f t="shared" si="4"/>
        <v>0</v>
      </c>
      <c r="AF30" s="172"/>
      <c r="AG30" s="173"/>
      <c r="AH30" s="173"/>
      <c r="AI30" s="1465"/>
      <c r="AJ30" s="1496">
        <f t="shared" si="5"/>
        <v>0</v>
      </c>
      <c r="AK30" s="172"/>
      <c r="AL30" s="173"/>
      <c r="AM30" s="173"/>
      <c r="AN30" s="1465"/>
      <c r="AO30" s="1496">
        <f t="shared" si="6"/>
        <v>0</v>
      </c>
      <c r="AP30" s="172"/>
      <c r="AQ30" s="173"/>
      <c r="AR30" s="173"/>
      <c r="AS30" s="1465"/>
      <c r="AT30" s="1496">
        <f t="shared" si="7"/>
        <v>0</v>
      </c>
      <c r="AU30" s="172"/>
      <c r="AV30" s="173"/>
      <c r="AW30" s="173"/>
      <c r="AX30" s="1465"/>
      <c r="AY30" s="1496">
        <f t="shared" si="8"/>
        <v>0</v>
      </c>
      <c r="AZ30" s="172"/>
      <c r="BA30" s="173"/>
      <c r="BB30" s="173"/>
      <c r="BC30" s="1465"/>
      <c r="BD30" s="1496">
        <f t="shared" si="9"/>
        <v>0</v>
      </c>
      <c r="BE30" s="172"/>
      <c r="BF30" s="173"/>
      <c r="BG30" s="173"/>
      <c r="BH30" s="1465"/>
      <c r="BI30" s="1496">
        <f t="shared" si="10"/>
        <v>0</v>
      </c>
      <c r="BJ30" s="172"/>
      <c r="BK30" s="173"/>
      <c r="BL30" s="173"/>
      <c r="BM30" s="1465"/>
      <c r="BN30" s="1496">
        <f t="shared" si="11"/>
        <v>0</v>
      </c>
      <c r="BO30" s="172"/>
      <c r="BP30" s="173"/>
      <c r="BQ30" s="173"/>
      <c r="BR30" s="1465"/>
      <c r="BS30" s="1496">
        <f t="shared" si="12"/>
        <v>0</v>
      </c>
      <c r="BT30" s="172"/>
      <c r="BU30" s="173"/>
      <c r="BV30" s="173"/>
      <c r="BW30" s="1465"/>
      <c r="BX30" s="1496">
        <f t="shared" si="13"/>
        <v>0</v>
      </c>
      <c r="BY30" s="1497"/>
      <c r="BZ30" s="1504"/>
      <c r="CA30" s="1011"/>
    </row>
    <row r="31" spans="2:79" ht="13.9" customHeight="1" x14ac:dyDescent="0.2">
      <c r="B31" s="169">
        <v>22</v>
      </c>
      <c r="C31" s="1505" t="s">
        <v>1370</v>
      </c>
      <c r="D31" s="1503"/>
      <c r="E31" s="189" t="s">
        <v>16</v>
      </c>
      <c r="F31" s="836">
        <v>3</v>
      </c>
      <c r="G31" s="172"/>
      <c r="H31" s="173"/>
      <c r="I31" s="173"/>
      <c r="J31" s="191"/>
      <c r="K31" s="1496">
        <f t="shared" si="0"/>
        <v>0</v>
      </c>
      <c r="L31" s="172"/>
      <c r="M31" s="173"/>
      <c r="N31" s="173"/>
      <c r="O31" s="192"/>
      <c r="P31" s="1496">
        <f t="shared" si="1"/>
        <v>0</v>
      </c>
      <c r="Q31" s="172"/>
      <c r="R31" s="173"/>
      <c r="S31" s="173"/>
      <c r="T31" s="192"/>
      <c r="U31" s="1496">
        <f t="shared" si="2"/>
        <v>0</v>
      </c>
      <c r="V31" s="172"/>
      <c r="W31" s="173"/>
      <c r="X31" s="173"/>
      <c r="Y31" s="192"/>
      <c r="Z31" s="1496">
        <f t="shared" si="3"/>
        <v>0</v>
      </c>
      <c r="AA31" s="172"/>
      <c r="AB31" s="173"/>
      <c r="AC31" s="173"/>
      <c r="AD31" s="173"/>
      <c r="AE31" s="1496">
        <f t="shared" si="4"/>
        <v>0</v>
      </c>
      <c r="AF31" s="172"/>
      <c r="AG31" s="173"/>
      <c r="AH31" s="173"/>
      <c r="AI31" s="1465"/>
      <c r="AJ31" s="1496">
        <f t="shared" si="5"/>
        <v>0</v>
      </c>
      <c r="AK31" s="172"/>
      <c r="AL31" s="173"/>
      <c r="AM31" s="173"/>
      <c r="AN31" s="1465"/>
      <c r="AO31" s="1496">
        <f t="shared" si="6"/>
        <v>0</v>
      </c>
      <c r="AP31" s="172"/>
      <c r="AQ31" s="173"/>
      <c r="AR31" s="173"/>
      <c r="AS31" s="1465"/>
      <c r="AT31" s="1496">
        <f t="shared" si="7"/>
        <v>0</v>
      </c>
      <c r="AU31" s="172"/>
      <c r="AV31" s="173"/>
      <c r="AW31" s="173"/>
      <c r="AX31" s="1465"/>
      <c r="AY31" s="1496">
        <f t="shared" si="8"/>
        <v>0</v>
      </c>
      <c r="AZ31" s="172"/>
      <c r="BA31" s="173"/>
      <c r="BB31" s="173"/>
      <c r="BC31" s="1465"/>
      <c r="BD31" s="1496">
        <f t="shared" si="9"/>
        <v>0</v>
      </c>
      <c r="BE31" s="172"/>
      <c r="BF31" s="173"/>
      <c r="BG31" s="173"/>
      <c r="BH31" s="1465"/>
      <c r="BI31" s="1496">
        <f t="shared" si="10"/>
        <v>0</v>
      </c>
      <c r="BJ31" s="172"/>
      <c r="BK31" s="173"/>
      <c r="BL31" s="173"/>
      <c r="BM31" s="1465"/>
      <c r="BN31" s="1496">
        <f t="shared" si="11"/>
        <v>0</v>
      </c>
      <c r="BO31" s="172"/>
      <c r="BP31" s="173"/>
      <c r="BQ31" s="173"/>
      <c r="BR31" s="1465"/>
      <c r="BS31" s="1496">
        <f t="shared" si="12"/>
        <v>0</v>
      </c>
      <c r="BT31" s="172"/>
      <c r="BU31" s="173"/>
      <c r="BV31" s="173"/>
      <c r="BW31" s="1465"/>
      <c r="BX31" s="1496">
        <f t="shared" si="13"/>
        <v>0</v>
      </c>
      <c r="BY31" s="1497"/>
      <c r="BZ31" s="1504"/>
      <c r="CA31" s="1011"/>
    </row>
    <row r="32" spans="2:79" ht="13.9" customHeight="1" x14ac:dyDescent="0.2">
      <c r="B32" s="169">
        <v>23</v>
      </c>
      <c r="C32" s="1505" t="s">
        <v>1371</v>
      </c>
      <c r="D32" s="1503"/>
      <c r="E32" s="189" t="s">
        <v>16</v>
      </c>
      <c r="F32" s="836">
        <v>3</v>
      </c>
      <c r="G32" s="172"/>
      <c r="H32" s="173"/>
      <c r="I32" s="173"/>
      <c r="J32" s="191"/>
      <c r="K32" s="1496">
        <f t="shared" si="0"/>
        <v>0</v>
      </c>
      <c r="L32" s="172"/>
      <c r="M32" s="173"/>
      <c r="N32" s="173"/>
      <c r="O32" s="192"/>
      <c r="P32" s="1496">
        <f t="shared" si="1"/>
        <v>0</v>
      </c>
      <c r="Q32" s="172"/>
      <c r="R32" s="173"/>
      <c r="S32" s="173"/>
      <c r="T32" s="192"/>
      <c r="U32" s="1496">
        <f t="shared" si="2"/>
        <v>0</v>
      </c>
      <c r="V32" s="172"/>
      <c r="W32" s="173"/>
      <c r="X32" s="173"/>
      <c r="Y32" s="192"/>
      <c r="Z32" s="1496">
        <f t="shared" si="3"/>
        <v>0</v>
      </c>
      <c r="AA32" s="172"/>
      <c r="AB32" s="173"/>
      <c r="AC32" s="173"/>
      <c r="AD32" s="173"/>
      <c r="AE32" s="1496">
        <f t="shared" si="4"/>
        <v>0</v>
      </c>
      <c r="AF32" s="172"/>
      <c r="AG32" s="173"/>
      <c r="AH32" s="173"/>
      <c r="AI32" s="1465"/>
      <c r="AJ32" s="1496">
        <f t="shared" si="5"/>
        <v>0</v>
      </c>
      <c r="AK32" s="172"/>
      <c r="AL32" s="173"/>
      <c r="AM32" s="173"/>
      <c r="AN32" s="1465"/>
      <c r="AO32" s="1496">
        <f t="shared" si="6"/>
        <v>0</v>
      </c>
      <c r="AP32" s="172"/>
      <c r="AQ32" s="173"/>
      <c r="AR32" s="173"/>
      <c r="AS32" s="1465"/>
      <c r="AT32" s="1496">
        <f t="shared" si="7"/>
        <v>0</v>
      </c>
      <c r="AU32" s="172"/>
      <c r="AV32" s="173"/>
      <c r="AW32" s="173"/>
      <c r="AX32" s="1465"/>
      <c r="AY32" s="1496">
        <f t="shared" si="8"/>
        <v>0</v>
      </c>
      <c r="AZ32" s="172"/>
      <c r="BA32" s="173"/>
      <c r="BB32" s="173"/>
      <c r="BC32" s="1465"/>
      <c r="BD32" s="1496">
        <f t="shared" si="9"/>
        <v>0</v>
      </c>
      <c r="BE32" s="172"/>
      <c r="BF32" s="173"/>
      <c r="BG32" s="173"/>
      <c r="BH32" s="1465"/>
      <c r="BI32" s="1496">
        <f t="shared" si="10"/>
        <v>0</v>
      </c>
      <c r="BJ32" s="172"/>
      <c r="BK32" s="173"/>
      <c r="BL32" s="173"/>
      <c r="BM32" s="1465"/>
      <c r="BN32" s="1496">
        <f t="shared" si="11"/>
        <v>0</v>
      </c>
      <c r="BO32" s="172"/>
      <c r="BP32" s="173"/>
      <c r="BQ32" s="173"/>
      <c r="BR32" s="1465"/>
      <c r="BS32" s="1496">
        <f t="shared" si="12"/>
        <v>0</v>
      </c>
      <c r="BT32" s="172"/>
      <c r="BU32" s="173"/>
      <c r="BV32" s="173"/>
      <c r="BW32" s="1465"/>
      <c r="BX32" s="1496">
        <f t="shared" si="13"/>
        <v>0</v>
      </c>
      <c r="BY32" s="1497"/>
      <c r="BZ32" s="1504"/>
      <c r="CA32" s="1011"/>
    </row>
    <row r="33" spans="2:79" ht="13.9" customHeight="1" x14ac:dyDescent="0.2">
      <c r="B33" s="169">
        <v>24</v>
      </c>
      <c r="C33" s="1505" t="s">
        <v>1372</v>
      </c>
      <c r="D33" s="1503"/>
      <c r="E33" s="189" t="s">
        <v>16</v>
      </c>
      <c r="F33" s="836">
        <v>3</v>
      </c>
      <c r="G33" s="172"/>
      <c r="H33" s="173"/>
      <c r="I33" s="173"/>
      <c r="J33" s="191"/>
      <c r="K33" s="1496">
        <f t="shared" si="0"/>
        <v>0</v>
      </c>
      <c r="L33" s="172"/>
      <c r="M33" s="173"/>
      <c r="N33" s="173"/>
      <c r="O33" s="192"/>
      <c r="P33" s="1496">
        <f t="shared" si="1"/>
        <v>0</v>
      </c>
      <c r="Q33" s="172"/>
      <c r="R33" s="173"/>
      <c r="S33" s="173"/>
      <c r="T33" s="192"/>
      <c r="U33" s="1496">
        <f t="shared" si="2"/>
        <v>0</v>
      </c>
      <c r="V33" s="172"/>
      <c r="W33" s="173"/>
      <c r="X33" s="173"/>
      <c r="Y33" s="192"/>
      <c r="Z33" s="1496">
        <f t="shared" si="3"/>
        <v>0</v>
      </c>
      <c r="AA33" s="172"/>
      <c r="AB33" s="173"/>
      <c r="AC33" s="173"/>
      <c r="AD33" s="173"/>
      <c r="AE33" s="1496">
        <f t="shared" si="4"/>
        <v>0</v>
      </c>
      <c r="AF33" s="172"/>
      <c r="AG33" s="173"/>
      <c r="AH33" s="173"/>
      <c r="AI33" s="1465"/>
      <c r="AJ33" s="1496">
        <f t="shared" si="5"/>
        <v>0</v>
      </c>
      <c r="AK33" s="172"/>
      <c r="AL33" s="173"/>
      <c r="AM33" s="173"/>
      <c r="AN33" s="1465"/>
      <c r="AO33" s="1496">
        <f t="shared" si="6"/>
        <v>0</v>
      </c>
      <c r="AP33" s="172"/>
      <c r="AQ33" s="173"/>
      <c r="AR33" s="173"/>
      <c r="AS33" s="1465"/>
      <c r="AT33" s="1496">
        <f t="shared" si="7"/>
        <v>0</v>
      </c>
      <c r="AU33" s="172"/>
      <c r="AV33" s="173"/>
      <c r="AW33" s="173"/>
      <c r="AX33" s="1465"/>
      <c r="AY33" s="1496">
        <f t="shared" si="8"/>
        <v>0</v>
      </c>
      <c r="AZ33" s="172"/>
      <c r="BA33" s="173"/>
      <c r="BB33" s="173"/>
      <c r="BC33" s="1465"/>
      <c r="BD33" s="1496">
        <f t="shared" si="9"/>
        <v>0</v>
      </c>
      <c r="BE33" s="172"/>
      <c r="BF33" s="173"/>
      <c r="BG33" s="173"/>
      <c r="BH33" s="1465"/>
      <c r="BI33" s="1496">
        <f t="shared" si="10"/>
        <v>0</v>
      </c>
      <c r="BJ33" s="172"/>
      <c r="BK33" s="173"/>
      <c r="BL33" s="173"/>
      <c r="BM33" s="1465"/>
      <c r="BN33" s="1496">
        <f t="shared" si="11"/>
        <v>0</v>
      </c>
      <c r="BO33" s="172"/>
      <c r="BP33" s="173"/>
      <c r="BQ33" s="173"/>
      <c r="BR33" s="1465"/>
      <c r="BS33" s="1496">
        <f t="shared" si="12"/>
        <v>0</v>
      </c>
      <c r="BT33" s="172"/>
      <c r="BU33" s="173"/>
      <c r="BV33" s="173"/>
      <c r="BW33" s="1465"/>
      <c r="BX33" s="1496">
        <f t="shared" si="13"/>
        <v>0</v>
      </c>
      <c r="BY33" s="1497"/>
      <c r="BZ33" s="1504"/>
      <c r="CA33" s="1011"/>
    </row>
    <row r="34" spans="2:79" ht="13.9" customHeight="1" x14ac:dyDescent="0.2">
      <c r="B34" s="169">
        <v>25</v>
      </c>
      <c r="C34" s="1505" t="s">
        <v>1373</v>
      </c>
      <c r="D34" s="1503"/>
      <c r="E34" s="189" t="s">
        <v>16</v>
      </c>
      <c r="F34" s="836">
        <v>3</v>
      </c>
      <c r="G34" s="172"/>
      <c r="H34" s="173"/>
      <c r="I34" s="173"/>
      <c r="J34" s="191"/>
      <c r="K34" s="1496">
        <f t="shared" si="0"/>
        <v>0</v>
      </c>
      <c r="L34" s="172"/>
      <c r="M34" s="173"/>
      <c r="N34" s="173"/>
      <c r="O34" s="192"/>
      <c r="P34" s="1496">
        <f t="shared" si="1"/>
        <v>0</v>
      </c>
      <c r="Q34" s="172"/>
      <c r="R34" s="173"/>
      <c r="S34" s="173"/>
      <c r="T34" s="192"/>
      <c r="U34" s="1496">
        <f t="shared" si="2"/>
        <v>0</v>
      </c>
      <c r="V34" s="172"/>
      <c r="W34" s="173"/>
      <c r="X34" s="173"/>
      <c r="Y34" s="192"/>
      <c r="Z34" s="1496">
        <f t="shared" si="3"/>
        <v>0</v>
      </c>
      <c r="AA34" s="172"/>
      <c r="AB34" s="173"/>
      <c r="AC34" s="173"/>
      <c r="AD34" s="173"/>
      <c r="AE34" s="1496">
        <f t="shared" si="4"/>
        <v>0</v>
      </c>
      <c r="AF34" s="172"/>
      <c r="AG34" s="173"/>
      <c r="AH34" s="173"/>
      <c r="AI34" s="1465"/>
      <c r="AJ34" s="1496">
        <f t="shared" si="5"/>
        <v>0</v>
      </c>
      <c r="AK34" s="172"/>
      <c r="AL34" s="173"/>
      <c r="AM34" s="173"/>
      <c r="AN34" s="1465"/>
      <c r="AO34" s="1496">
        <f t="shared" si="6"/>
        <v>0</v>
      </c>
      <c r="AP34" s="172"/>
      <c r="AQ34" s="173"/>
      <c r="AR34" s="173"/>
      <c r="AS34" s="1465"/>
      <c r="AT34" s="1496">
        <f t="shared" si="7"/>
        <v>0</v>
      </c>
      <c r="AU34" s="172"/>
      <c r="AV34" s="173"/>
      <c r="AW34" s="173"/>
      <c r="AX34" s="1465"/>
      <c r="AY34" s="1496">
        <f t="shared" si="8"/>
        <v>0</v>
      </c>
      <c r="AZ34" s="172"/>
      <c r="BA34" s="173"/>
      <c r="BB34" s="173"/>
      <c r="BC34" s="1465"/>
      <c r="BD34" s="1496">
        <f t="shared" si="9"/>
        <v>0</v>
      </c>
      <c r="BE34" s="172"/>
      <c r="BF34" s="173"/>
      <c r="BG34" s="173"/>
      <c r="BH34" s="1465"/>
      <c r="BI34" s="1496">
        <f t="shared" si="10"/>
        <v>0</v>
      </c>
      <c r="BJ34" s="172"/>
      <c r="BK34" s="173"/>
      <c r="BL34" s="173"/>
      <c r="BM34" s="1465"/>
      <c r="BN34" s="1496">
        <f t="shared" si="11"/>
        <v>0</v>
      </c>
      <c r="BO34" s="172"/>
      <c r="BP34" s="173"/>
      <c r="BQ34" s="173"/>
      <c r="BR34" s="1465"/>
      <c r="BS34" s="1496">
        <f t="shared" si="12"/>
        <v>0</v>
      </c>
      <c r="BT34" s="172"/>
      <c r="BU34" s="173"/>
      <c r="BV34" s="173"/>
      <c r="BW34" s="1465"/>
      <c r="BX34" s="1496">
        <f t="shared" si="13"/>
        <v>0</v>
      </c>
      <c r="BY34" s="1497"/>
      <c r="BZ34" s="1504"/>
      <c r="CA34" s="1011"/>
    </row>
    <row r="35" spans="2:79" ht="13.9" customHeight="1" x14ac:dyDescent="0.2">
      <c r="B35" s="169">
        <v>26</v>
      </c>
      <c r="C35" s="1505" t="s">
        <v>1374</v>
      </c>
      <c r="D35" s="1503"/>
      <c r="E35" s="189" t="s">
        <v>16</v>
      </c>
      <c r="F35" s="836">
        <v>3</v>
      </c>
      <c r="G35" s="172"/>
      <c r="H35" s="173"/>
      <c r="I35" s="173"/>
      <c r="J35" s="191"/>
      <c r="K35" s="1496">
        <f t="shared" si="0"/>
        <v>0</v>
      </c>
      <c r="L35" s="172"/>
      <c r="M35" s="173"/>
      <c r="N35" s="173"/>
      <c r="O35" s="192"/>
      <c r="P35" s="1496">
        <f t="shared" si="1"/>
        <v>0</v>
      </c>
      <c r="Q35" s="172"/>
      <c r="R35" s="173"/>
      <c r="S35" s="173"/>
      <c r="T35" s="192"/>
      <c r="U35" s="1496">
        <f t="shared" si="2"/>
        <v>0</v>
      </c>
      <c r="V35" s="172"/>
      <c r="W35" s="173"/>
      <c r="X35" s="173"/>
      <c r="Y35" s="192"/>
      <c r="Z35" s="1496">
        <f t="shared" si="3"/>
        <v>0</v>
      </c>
      <c r="AA35" s="172"/>
      <c r="AB35" s="173"/>
      <c r="AC35" s="173"/>
      <c r="AD35" s="173"/>
      <c r="AE35" s="1496">
        <f t="shared" si="4"/>
        <v>0</v>
      </c>
      <c r="AF35" s="172"/>
      <c r="AG35" s="173"/>
      <c r="AH35" s="173"/>
      <c r="AI35" s="1465"/>
      <c r="AJ35" s="1496">
        <f t="shared" si="5"/>
        <v>0</v>
      </c>
      <c r="AK35" s="172"/>
      <c r="AL35" s="173"/>
      <c r="AM35" s="173"/>
      <c r="AN35" s="1465"/>
      <c r="AO35" s="1496">
        <f t="shared" si="6"/>
        <v>0</v>
      </c>
      <c r="AP35" s="172"/>
      <c r="AQ35" s="173"/>
      <c r="AR35" s="173"/>
      <c r="AS35" s="1465"/>
      <c r="AT35" s="1496">
        <f t="shared" si="7"/>
        <v>0</v>
      </c>
      <c r="AU35" s="172"/>
      <c r="AV35" s="173"/>
      <c r="AW35" s="173"/>
      <c r="AX35" s="1465"/>
      <c r="AY35" s="1496">
        <f t="shared" si="8"/>
        <v>0</v>
      </c>
      <c r="AZ35" s="172"/>
      <c r="BA35" s="173"/>
      <c r="BB35" s="173"/>
      <c r="BC35" s="1465"/>
      <c r="BD35" s="1496">
        <f t="shared" si="9"/>
        <v>0</v>
      </c>
      <c r="BE35" s="172"/>
      <c r="BF35" s="173"/>
      <c r="BG35" s="173"/>
      <c r="BH35" s="1465"/>
      <c r="BI35" s="1496">
        <f t="shared" si="10"/>
        <v>0</v>
      </c>
      <c r="BJ35" s="172"/>
      <c r="BK35" s="173"/>
      <c r="BL35" s="173"/>
      <c r="BM35" s="1465"/>
      <c r="BN35" s="1496">
        <f t="shared" si="11"/>
        <v>0</v>
      </c>
      <c r="BO35" s="172"/>
      <c r="BP35" s="173"/>
      <c r="BQ35" s="173"/>
      <c r="BR35" s="1465"/>
      <c r="BS35" s="1496">
        <f t="shared" si="12"/>
        <v>0</v>
      </c>
      <c r="BT35" s="172"/>
      <c r="BU35" s="173"/>
      <c r="BV35" s="173"/>
      <c r="BW35" s="1465"/>
      <c r="BX35" s="1496">
        <f t="shared" si="13"/>
        <v>0</v>
      </c>
      <c r="BY35" s="1497"/>
      <c r="BZ35" s="1504"/>
      <c r="CA35" s="1011"/>
    </row>
    <row r="36" spans="2:79" ht="13.9" customHeight="1" x14ac:dyDescent="0.2">
      <c r="B36" s="1461">
        <v>27</v>
      </c>
      <c r="C36" s="1505" t="s">
        <v>1375</v>
      </c>
      <c r="D36" s="1503"/>
      <c r="E36" s="189" t="s">
        <v>16</v>
      </c>
      <c r="F36" s="836">
        <v>3</v>
      </c>
      <c r="G36" s="172"/>
      <c r="H36" s="173"/>
      <c r="I36" s="173"/>
      <c r="J36" s="191"/>
      <c r="K36" s="1496">
        <f t="shared" si="0"/>
        <v>0</v>
      </c>
      <c r="L36" s="172"/>
      <c r="M36" s="173"/>
      <c r="N36" s="173"/>
      <c r="O36" s="192"/>
      <c r="P36" s="1496">
        <f t="shared" si="1"/>
        <v>0</v>
      </c>
      <c r="Q36" s="172"/>
      <c r="R36" s="173"/>
      <c r="S36" s="173"/>
      <c r="T36" s="192"/>
      <c r="U36" s="1496">
        <f t="shared" si="2"/>
        <v>0</v>
      </c>
      <c r="V36" s="172"/>
      <c r="W36" s="173"/>
      <c r="X36" s="173"/>
      <c r="Y36" s="192"/>
      <c r="Z36" s="1496">
        <f t="shared" si="3"/>
        <v>0</v>
      </c>
      <c r="AA36" s="172"/>
      <c r="AB36" s="173"/>
      <c r="AC36" s="173"/>
      <c r="AD36" s="173"/>
      <c r="AE36" s="1496">
        <f t="shared" si="4"/>
        <v>0</v>
      </c>
      <c r="AF36" s="172"/>
      <c r="AG36" s="173"/>
      <c r="AH36" s="173"/>
      <c r="AI36" s="1465"/>
      <c r="AJ36" s="1496">
        <f t="shared" si="5"/>
        <v>0</v>
      </c>
      <c r="AK36" s="172"/>
      <c r="AL36" s="173"/>
      <c r="AM36" s="173"/>
      <c r="AN36" s="1465"/>
      <c r="AO36" s="1496">
        <f t="shared" si="6"/>
        <v>0</v>
      </c>
      <c r="AP36" s="172"/>
      <c r="AQ36" s="173"/>
      <c r="AR36" s="173"/>
      <c r="AS36" s="1465"/>
      <c r="AT36" s="1496">
        <f t="shared" si="7"/>
        <v>0</v>
      </c>
      <c r="AU36" s="172"/>
      <c r="AV36" s="173"/>
      <c r="AW36" s="173"/>
      <c r="AX36" s="1465"/>
      <c r="AY36" s="1496">
        <f t="shared" si="8"/>
        <v>0</v>
      </c>
      <c r="AZ36" s="172"/>
      <c r="BA36" s="173"/>
      <c r="BB36" s="173"/>
      <c r="BC36" s="1465"/>
      <c r="BD36" s="1496">
        <f t="shared" si="9"/>
        <v>0</v>
      </c>
      <c r="BE36" s="172"/>
      <c r="BF36" s="173"/>
      <c r="BG36" s="173"/>
      <c r="BH36" s="1465"/>
      <c r="BI36" s="1496">
        <f t="shared" si="10"/>
        <v>0</v>
      </c>
      <c r="BJ36" s="172"/>
      <c r="BK36" s="173"/>
      <c r="BL36" s="173"/>
      <c r="BM36" s="1465"/>
      <c r="BN36" s="1496">
        <f t="shared" si="11"/>
        <v>0</v>
      </c>
      <c r="BO36" s="172"/>
      <c r="BP36" s="173"/>
      <c r="BQ36" s="173"/>
      <c r="BR36" s="1465"/>
      <c r="BS36" s="1496">
        <f t="shared" si="12"/>
        <v>0</v>
      </c>
      <c r="BT36" s="172"/>
      <c r="BU36" s="173"/>
      <c r="BV36" s="173"/>
      <c r="BW36" s="1465"/>
      <c r="BX36" s="1496">
        <f t="shared" si="13"/>
        <v>0</v>
      </c>
      <c r="BY36" s="1497"/>
      <c r="BZ36" s="1504"/>
      <c r="CA36" s="1011"/>
    </row>
    <row r="37" spans="2:79" ht="13.9" customHeight="1" x14ac:dyDescent="0.2">
      <c r="B37" s="1462">
        <v>28</v>
      </c>
      <c r="C37" s="1505" t="s">
        <v>1376</v>
      </c>
      <c r="D37" s="1503"/>
      <c r="E37" s="189" t="s">
        <v>16</v>
      </c>
      <c r="F37" s="836">
        <v>3</v>
      </c>
      <c r="G37" s="172"/>
      <c r="H37" s="173"/>
      <c r="I37" s="173"/>
      <c r="J37" s="191"/>
      <c r="K37" s="1496">
        <f t="shared" si="0"/>
        <v>0</v>
      </c>
      <c r="L37" s="172"/>
      <c r="M37" s="173"/>
      <c r="N37" s="173"/>
      <c r="O37" s="192"/>
      <c r="P37" s="1496">
        <f t="shared" si="1"/>
        <v>0</v>
      </c>
      <c r="Q37" s="172"/>
      <c r="R37" s="173"/>
      <c r="S37" s="173"/>
      <c r="T37" s="192"/>
      <c r="U37" s="1496">
        <f t="shared" si="2"/>
        <v>0</v>
      </c>
      <c r="V37" s="172"/>
      <c r="W37" s="173"/>
      <c r="X37" s="173"/>
      <c r="Y37" s="192"/>
      <c r="Z37" s="1496">
        <f t="shared" si="3"/>
        <v>0</v>
      </c>
      <c r="AA37" s="172"/>
      <c r="AB37" s="173"/>
      <c r="AC37" s="173"/>
      <c r="AD37" s="173"/>
      <c r="AE37" s="1496">
        <f t="shared" si="4"/>
        <v>0</v>
      </c>
      <c r="AF37" s="172"/>
      <c r="AG37" s="173"/>
      <c r="AH37" s="173"/>
      <c r="AI37" s="1465"/>
      <c r="AJ37" s="1496">
        <f t="shared" si="5"/>
        <v>0</v>
      </c>
      <c r="AK37" s="172"/>
      <c r="AL37" s="173"/>
      <c r="AM37" s="173"/>
      <c r="AN37" s="1465"/>
      <c r="AO37" s="1496">
        <f t="shared" si="6"/>
        <v>0</v>
      </c>
      <c r="AP37" s="172"/>
      <c r="AQ37" s="173"/>
      <c r="AR37" s="173"/>
      <c r="AS37" s="1465"/>
      <c r="AT37" s="1496">
        <f t="shared" si="7"/>
        <v>0</v>
      </c>
      <c r="AU37" s="172"/>
      <c r="AV37" s="173"/>
      <c r="AW37" s="173"/>
      <c r="AX37" s="1465"/>
      <c r="AY37" s="1496">
        <f t="shared" si="8"/>
        <v>0</v>
      </c>
      <c r="AZ37" s="172"/>
      <c r="BA37" s="173"/>
      <c r="BB37" s="173"/>
      <c r="BC37" s="1465"/>
      <c r="BD37" s="1496">
        <f t="shared" si="9"/>
        <v>0</v>
      </c>
      <c r="BE37" s="172"/>
      <c r="BF37" s="173"/>
      <c r="BG37" s="173"/>
      <c r="BH37" s="1465"/>
      <c r="BI37" s="1496">
        <f t="shared" si="10"/>
        <v>0</v>
      </c>
      <c r="BJ37" s="172"/>
      <c r="BK37" s="173"/>
      <c r="BL37" s="173"/>
      <c r="BM37" s="1465"/>
      <c r="BN37" s="1496">
        <f t="shared" si="11"/>
        <v>0</v>
      </c>
      <c r="BO37" s="172"/>
      <c r="BP37" s="173"/>
      <c r="BQ37" s="173"/>
      <c r="BR37" s="1465"/>
      <c r="BS37" s="1496">
        <f t="shared" si="12"/>
        <v>0</v>
      </c>
      <c r="BT37" s="172"/>
      <c r="BU37" s="173"/>
      <c r="BV37" s="173"/>
      <c r="BW37" s="1465"/>
      <c r="BX37" s="1496">
        <f t="shared" si="13"/>
        <v>0</v>
      </c>
      <c r="BY37" s="1497"/>
      <c r="BZ37" s="1504"/>
      <c r="CA37" s="1011"/>
    </row>
    <row r="38" spans="2:79" ht="13.9" customHeight="1" thickBot="1" x14ac:dyDescent="0.25">
      <c r="B38" s="1507">
        <v>29</v>
      </c>
      <c r="C38" s="1508" t="s">
        <v>1377</v>
      </c>
      <c r="D38" s="1509"/>
      <c r="E38" s="193" t="s">
        <v>16</v>
      </c>
      <c r="F38" s="1510">
        <v>3</v>
      </c>
      <c r="G38" s="1511"/>
      <c r="H38" s="1512"/>
      <c r="I38" s="1512"/>
      <c r="J38" s="1513"/>
      <c r="K38" s="1514">
        <f t="shared" si="0"/>
        <v>0</v>
      </c>
      <c r="L38" s="1511"/>
      <c r="M38" s="1512"/>
      <c r="N38" s="1512"/>
      <c r="O38" s="1515"/>
      <c r="P38" s="1514">
        <f t="shared" si="1"/>
        <v>0</v>
      </c>
      <c r="Q38" s="1511"/>
      <c r="R38" s="1512"/>
      <c r="S38" s="1512"/>
      <c r="T38" s="1515"/>
      <c r="U38" s="1514">
        <f t="shared" si="2"/>
        <v>0</v>
      </c>
      <c r="V38" s="1511"/>
      <c r="W38" s="1512"/>
      <c r="X38" s="1512"/>
      <c r="Y38" s="1515"/>
      <c r="Z38" s="1514">
        <f t="shared" si="3"/>
        <v>0</v>
      </c>
      <c r="AA38" s="1511"/>
      <c r="AB38" s="1512"/>
      <c r="AC38" s="1512"/>
      <c r="AD38" s="1512"/>
      <c r="AE38" s="1514">
        <f t="shared" si="4"/>
        <v>0</v>
      </c>
      <c r="AF38" s="1511"/>
      <c r="AG38" s="1512"/>
      <c r="AH38" s="1512"/>
      <c r="AI38" s="1516"/>
      <c r="AJ38" s="1514">
        <f t="shared" si="5"/>
        <v>0</v>
      </c>
      <c r="AK38" s="1511"/>
      <c r="AL38" s="1512"/>
      <c r="AM38" s="1512"/>
      <c r="AN38" s="1516"/>
      <c r="AO38" s="1514">
        <f t="shared" si="6"/>
        <v>0</v>
      </c>
      <c r="AP38" s="1511"/>
      <c r="AQ38" s="1512"/>
      <c r="AR38" s="1512"/>
      <c r="AS38" s="1516"/>
      <c r="AT38" s="1514">
        <f t="shared" si="7"/>
        <v>0</v>
      </c>
      <c r="AU38" s="1511"/>
      <c r="AV38" s="1512"/>
      <c r="AW38" s="1512"/>
      <c r="AX38" s="1516"/>
      <c r="AY38" s="1514">
        <f t="shared" si="8"/>
        <v>0</v>
      </c>
      <c r="AZ38" s="1511"/>
      <c r="BA38" s="1512"/>
      <c r="BB38" s="1512"/>
      <c r="BC38" s="1516"/>
      <c r="BD38" s="1514">
        <f t="shared" si="9"/>
        <v>0</v>
      </c>
      <c r="BE38" s="1511"/>
      <c r="BF38" s="1512"/>
      <c r="BG38" s="1512"/>
      <c r="BH38" s="1516"/>
      <c r="BI38" s="1514">
        <f t="shared" si="10"/>
        <v>0</v>
      </c>
      <c r="BJ38" s="1511"/>
      <c r="BK38" s="1512"/>
      <c r="BL38" s="1512"/>
      <c r="BM38" s="1516"/>
      <c r="BN38" s="1514">
        <f t="shared" si="11"/>
        <v>0</v>
      </c>
      <c r="BO38" s="1511"/>
      <c r="BP38" s="1512"/>
      <c r="BQ38" s="1512"/>
      <c r="BR38" s="1516"/>
      <c r="BS38" s="1514">
        <f t="shared" si="12"/>
        <v>0</v>
      </c>
      <c r="BT38" s="1511"/>
      <c r="BU38" s="1512"/>
      <c r="BV38" s="1512"/>
      <c r="BW38" s="1516"/>
      <c r="BX38" s="1514">
        <f t="shared" si="13"/>
        <v>0</v>
      </c>
      <c r="BY38" s="1497"/>
      <c r="BZ38" s="1504"/>
      <c r="CA38" s="1011"/>
    </row>
    <row r="39" spans="2:79" ht="13.9" customHeight="1" thickBot="1" x14ac:dyDescent="0.25">
      <c r="B39" s="1517">
        <v>30</v>
      </c>
      <c r="C39" s="1518" t="s">
        <v>1344</v>
      </c>
      <c r="D39" s="1519"/>
      <c r="E39" s="1520" t="s">
        <v>16</v>
      </c>
      <c r="F39" s="1521">
        <v>3</v>
      </c>
      <c r="G39" s="1522">
        <f>SUM(G9:G38)</f>
        <v>0</v>
      </c>
      <c r="H39" s="1523">
        <f>SUM(H9:H38)</f>
        <v>0</v>
      </c>
      <c r="I39" s="1523">
        <f>SUM(I9:I38)</f>
        <v>0</v>
      </c>
      <c r="J39" s="1523">
        <f>SUM(J9:J38)</f>
        <v>0</v>
      </c>
      <c r="K39" s="1524">
        <f t="shared" si="0"/>
        <v>0</v>
      </c>
      <c r="L39" s="1522">
        <f>SUM(L9:L38)</f>
        <v>0</v>
      </c>
      <c r="M39" s="1523">
        <f>SUM(M9:M38)</f>
        <v>0</v>
      </c>
      <c r="N39" s="1523">
        <f>SUM(N9:N38)</f>
        <v>0</v>
      </c>
      <c r="O39" s="1523">
        <f>SUM(O9:O38)</f>
        <v>0</v>
      </c>
      <c r="P39" s="1524">
        <f t="shared" si="1"/>
        <v>0</v>
      </c>
      <c r="Q39" s="1522">
        <f>SUM(Q9:Q38)</f>
        <v>0</v>
      </c>
      <c r="R39" s="1523">
        <f>SUM(R9:R38)</f>
        <v>0</v>
      </c>
      <c r="S39" s="1523">
        <f>SUM(S9:S38)</f>
        <v>0</v>
      </c>
      <c r="T39" s="1523">
        <f>SUM(T9:T38)</f>
        <v>0</v>
      </c>
      <c r="U39" s="1524">
        <f t="shared" si="2"/>
        <v>0</v>
      </c>
      <c r="V39" s="1522">
        <f>SUM(V9:V38)</f>
        <v>0</v>
      </c>
      <c r="W39" s="1523">
        <f>SUM(W9:W38)</f>
        <v>0</v>
      </c>
      <c r="X39" s="1523">
        <f>SUM(X9:X38)</f>
        <v>0</v>
      </c>
      <c r="Y39" s="1523">
        <f>SUM(Y9:Y38)</f>
        <v>0</v>
      </c>
      <c r="Z39" s="1524">
        <f t="shared" si="3"/>
        <v>0</v>
      </c>
      <c r="AA39" s="1522">
        <f>SUM(AA9:AA38)</f>
        <v>0</v>
      </c>
      <c r="AB39" s="1523">
        <f>SUM(AB9:AB38)</f>
        <v>0</v>
      </c>
      <c r="AC39" s="1523">
        <f>SUM(AC9:AC38)</f>
        <v>0</v>
      </c>
      <c r="AD39" s="1523">
        <f>SUM(AD9:AD38)</f>
        <v>0</v>
      </c>
      <c r="AE39" s="1524">
        <f t="shared" si="4"/>
        <v>0</v>
      </c>
      <c r="AF39" s="1522">
        <f>SUM(AF9:AF38)</f>
        <v>0</v>
      </c>
      <c r="AG39" s="1523">
        <f>SUM(AG9:AG38)</f>
        <v>0</v>
      </c>
      <c r="AH39" s="1523">
        <f>SUM(AH9:AH38)</f>
        <v>0</v>
      </c>
      <c r="AI39" s="1523">
        <f>SUM(AI9:AI38)</f>
        <v>0</v>
      </c>
      <c r="AJ39" s="1524">
        <f t="shared" si="5"/>
        <v>0</v>
      </c>
      <c r="AK39" s="1522">
        <f>SUM(AK9:AK38)</f>
        <v>0</v>
      </c>
      <c r="AL39" s="1523">
        <f>SUM(AL9:AL38)</f>
        <v>0</v>
      </c>
      <c r="AM39" s="1523">
        <f>SUM(AM9:AM38)</f>
        <v>0</v>
      </c>
      <c r="AN39" s="1523">
        <f>SUM(AN9:AN38)</f>
        <v>0</v>
      </c>
      <c r="AO39" s="1524">
        <f t="shared" si="6"/>
        <v>0</v>
      </c>
      <c r="AP39" s="1522">
        <f>SUM(AP9:AP38)</f>
        <v>0</v>
      </c>
      <c r="AQ39" s="1523">
        <f>SUM(AQ9:AQ38)</f>
        <v>0</v>
      </c>
      <c r="AR39" s="1523">
        <f>SUM(AR9:AR38)</f>
        <v>0</v>
      </c>
      <c r="AS39" s="1523">
        <f>SUM(AS9:AS38)</f>
        <v>0</v>
      </c>
      <c r="AT39" s="1524">
        <f t="shared" si="7"/>
        <v>0</v>
      </c>
      <c r="AU39" s="1522">
        <f>SUM(AU9:AU38)</f>
        <v>0</v>
      </c>
      <c r="AV39" s="1523">
        <f>SUM(AV9:AV38)</f>
        <v>0</v>
      </c>
      <c r="AW39" s="1523">
        <f>SUM(AW9:AW38)</f>
        <v>0</v>
      </c>
      <c r="AX39" s="1523">
        <f>SUM(AX9:AX38)</f>
        <v>0</v>
      </c>
      <c r="AY39" s="1524">
        <f t="shared" si="8"/>
        <v>0</v>
      </c>
      <c r="AZ39" s="1522">
        <f>SUM(AZ9:AZ38)</f>
        <v>0</v>
      </c>
      <c r="BA39" s="1523">
        <f>SUM(BA9:BA38)</f>
        <v>0</v>
      </c>
      <c r="BB39" s="1523">
        <f>SUM(BB9:BB38)</f>
        <v>0</v>
      </c>
      <c r="BC39" s="1523">
        <f>SUM(BC9:BC38)</f>
        <v>0</v>
      </c>
      <c r="BD39" s="1524">
        <f t="shared" si="9"/>
        <v>0</v>
      </c>
      <c r="BE39" s="1522">
        <f>SUM(BE9:BE38)</f>
        <v>0</v>
      </c>
      <c r="BF39" s="1523">
        <f>SUM(BF9:BF38)</f>
        <v>0</v>
      </c>
      <c r="BG39" s="1523">
        <f>SUM(BG9:BG38)</f>
        <v>0</v>
      </c>
      <c r="BH39" s="1523">
        <f>SUM(BH9:BH38)</f>
        <v>0</v>
      </c>
      <c r="BI39" s="1524">
        <f t="shared" si="10"/>
        <v>0</v>
      </c>
      <c r="BJ39" s="1522">
        <f>SUM(BJ9:BJ38)</f>
        <v>0</v>
      </c>
      <c r="BK39" s="1523">
        <f>SUM(BK9:BK38)</f>
        <v>0</v>
      </c>
      <c r="BL39" s="1523">
        <f>SUM(BL9:BL38)</f>
        <v>0</v>
      </c>
      <c r="BM39" s="1523">
        <f>SUM(BM9:BM38)</f>
        <v>0</v>
      </c>
      <c r="BN39" s="1524">
        <f t="shared" si="11"/>
        <v>0</v>
      </c>
      <c r="BO39" s="1522">
        <f>SUM(BO9:BO38)</f>
        <v>0</v>
      </c>
      <c r="BP39" s="1523">
        <f>SUM(BP9:BP38)</f>
        <v>0</v>
      </c>
      <c r="BQ39" s="1523">
        <f>SUM(BQ9:BQ38)</f>
        <v>0</v>
      </c>
      <c r="BR39" s="1523">
        <f>SUM(BR9:BR38)</f>
        <v>0</v>
      </c>
      <c r="BS39" s="1524">
        <f t="shared" si="12"/>
        <v>0</v>
      </c>
      <c r="BT39" s="1522">
        <f>SUM(BT9:BT38)</f>
        <v>0</v>
      </c>
      <c r="BU39" s="1523">
        <f>SUM(BU9:BU38)</f>
        <v>0</v>
      </c>
      <c r="BV39" s="1523">
        <f>SUM(BV9:BV38)</f>
        <v>0</v>
      </c>
      <c r="BW39" s="1523">
        <f>SUM(BW9:BW38)</f>
        <v>0</v>
      </c>
      <c r="BX39" s="1524">
        <f t="shared" si="13"/>
        <v>0</v>
      </c>
      <c r="BY39" s="1497"/>
      <c r="BZ39" s="1504"/>
      <c r="CA39" s="1011"/>
    </row>
    <row r="40" spans="2:79" x14ac:dyDescent="0.2">
      <c r="B40" s="606"/>
      <c r="C40" s="216"/>
      <c r="D40" s="607"/>
      <c r="E40" s="217"/>
      <c r="F40" s="218"/>
      <c r="G40" s="218"/>
      <c r="H40" s="218"/>
      <c r="I40" s="218"/>
      <c r="J40" s="218"/>
      <c r="K40" s="218"/>
      <c r="L40" s="218"/>
      <c r="M40" s="218"/>
      <c r="N40" s="218"/>
      <c r="O40" s="218"/>
      <c r="P40" s="218"/>
      <c r="Q40" s="218"/>
      <c r="R40" s="218"/>
      <c r="S40" s="218"/>
      <c r="T40" s="218"/>
      <c r="U40" s="608"/>
      <c r="V40" s="608"/>
      <c r="W40" s="608"/>
      <c r="X40" s="608"/>
      <c r="Y40" s="608"/>
      <c r="Z40" s="608"/>
      <c r="AA40" s="608"/>
      <c r="AB40" s="608"/>
      <c r="AC40" s="608"/>
      <c r="AD40" s="608"/>
      <c r="AE40" s="608"/>
      <c r="AF40" s="608"/>
      <c r="AG40" s="608"/>
      <c r="AH40" s="608"/>
      <c r="AI40" s="608"/>
      <c r="AJ40" s="608"/>
      <c r="AK40" s="580"/>
      <c r="AL40" s="580"/>
      <c r="AM40" s="580"/>
      <c r="AN40" s="580"/>
      <c r="AO40" s="580"/>
      <c r="AP40" s="580"/>
      <c r="AQ40" s="580"/>
      <c r="AR40" s="580"/>
      <c r="AS40" s="580"/>
      <c r="AT40" s="580"/>
      <c r="AU40" s="580"/>
      <c r="AV40" s="580"/>
      <c r="AW40" s="580"/>
      <c r="AX40" s="580"/>
      <c r="AY40" s="580"/>
      <c r="AZ40" s="580"/>
      <c r="BA40" s="580"/>
      <c r="BB40" s="580"/>
      <c r="BC40" s="580"/>
      <c r="BD40" s="580"/>
      <c r="BE40" s="580"/>
      <c r="BF40" s="580"/>
      <c r="BG40" s="580"/>
      <c r="BH40" s="580"/>
      <c r="BI40" s="580"/>
      <c r="BJ40" s="580"/>
      <c r="BK40" s="580"/>
      <c r="BL40" s="580"/>
      <c r="BM40" s="580"/>
      <c r="BN40" s="580"/>
      <c r="BO40" s="580"/>
      <c r="BP40" s="580"/>
      <c r="BQ40" s="580"/>
      <c r="BR40" s="580"/>
      <c r="BS40" s="580"/>
      <c r="BT40" s="580"/>
      <c r="BU40" s="580"/>
      <c r="BV40" s="580"/>
      <c r="BW40" s="580"/>
      <c r="BX40" s="580"/>
      <c r="BY40" s="580"/>
      <c r="BZ40" s="954"/>
      <c r="CA40" s="962"/>
    </row>
    <row r="41" spans="2:79" x14ac:dyDescent="0.2">
      <c r="B41" s="33" t="s">
        <v>23</v>
      </c>
      <c r="C41" s="902"/>
      <c r="D41" s="589"/>
      <c r="E41" s="589"/>
      <c r="F41" s="589"/>
      <c r="G41" s="901"/>
      <c r="H41" s="323"/>
      <c r="I41" s="323"/>
      <c r="J41" s="323"/>
      <c r="K41" s="323"/>
      <c r="L41" s="323"/>
      <c r="M41" s="323"/>
      <c r="N41" s="323"/>
      <c r="O41" s="323"/>
      <c r="P41" s="323"/>
      <c r="Q41" s="323"/>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965"/>
      <c r="CA41" s="962"/>
    </row>
    <row r="42" spans="2:79" x14ac:dyDescent="0.2">
      <c r="B42" s="36"/>
      <c r="C42" s="37" t="s">
        <v>24</v>
      </c>
      <c r="D42" s="589"/>
      <c r="E42" s="589"/>
      <c r="F42" s="589"/>
      <c r="G42" s="901"/>
      <c r="H42" s="323"/>
      <c r="I42" s="323"/>
      <c r="J42" s="323"/>
      <c r="K42" s="323"/>
      <c r="L42" s="323"/>
      <c r="M42" s="323"/>
      <c r="N42" s="323"/>
      <c r="O42" s="323"/>
      <c r="P42" s="323"/>
      <c r="Q42" s="323"/>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965"/>
      <c r="CA42" s="962"/>
    </row>
    <row r="43" spans="2:79" ht="15" customHeight="1" x14ac:dyDescent="0.2">
      <c r="B43" s="38"/>
      <c r="C43" s="37" t="s">
        <v>25</v>
      </c>
      <c r="D43" s="589"/>
      <c r="E43" s="589"/>
      <c r="F43" s="589"/>
      <c r="G43" s="901"/>
      <c r="H43" s="323"/>
      <c r="I43" s="323"/>
      <c r="J43" s="323"/>
      <c r="K43" s="323"/>
      <c r="L43" s="323"/>
      <c r="M43" s="323"/>
      <c r="N43" s="323"/>
      <c r="O43" s="323"/>
      <c r="P43" s="323"/>
      <c r="Q43" s="323"/>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965"/>
      <c r="CA43" s="962"/>
    </row>
    <row r="44" spans="2:79" ht="15" customHeight="1" x14ac:dyDescent="0.2">
      <c r="B44" s="39"/>
      <c r="C44" s="37" t="s">
        <v>26</v>
      </c>
      <c r="D44" s="589"/>
      <c r="E44" s="589"/>
      <c r="F44" s="589"/>
      <c r="G44" s="901"/>
      <c r="H44" s="323"/>
      <c r="I44" s="323"/>
      <c r="J44" s="323"/>
      <c r="K44" s="323"/>
      <c r="L44" s="323"/>
      <c r="M44" s="323"/>
      <c r="N44" s="323"/>
      <c r="O44" s="323"/>
      <c r="P44" s="323"/>
      <c r="Q44" s="323"/>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965"/>
      <c r="CA44" s="962"/>
    </row>
    <row r="45" spans="2:79" ht="15" customHeight="1" x14ac:dyDescent="0.2">
      <c r="B45" s="40"/>
      <c r="C45" s="37" t="s">
        <v>1298</v>
      </c>
      <c r="D45" s="589"/>
      <c r="E45" s="589"/>
      <c r="F45" s="589"/>
      <c r="G45" s="901"/>
      <c r="H45" s="323"/>
      <c r="I45" s="323"/>
      <c r="J45" s="323"/>
      <c r="K45" s="323"/>
      <c r="L45" s="323"/>
      <c r="M45" s="323"/>
      <c r="N45" s="323"/>
      <c r="O45" s="323"/>
      <c r="P45" s="323"/>
      <c r="Q45" s="323"/>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965"/>
      <c r="CA45" s="962"/>
    </row>
    <row r="46" spans="2:79" ht="15" customHeight="1" thickBot="1" x14ac:dyDescent="0.25">
      <c r="B46" s="68"/>
      <c r="C46" s="37"/>
      <c r="D46" s="589"/>
      <c r="E46" s="589"/>
      <c r="F46" s="589"/>
      <c r="G46" s="901"/>
      <c r="H46" s="323"/>
      <c r="I46" s="323"/>
      <c r="J46" s="323"/>
      <c r="K46" s="323"/>
      <c r="L46" s="323"/>
      <c r="M46" s="323"/>
      <c r="N46" s="323"/>
      <c r="O46" s="323"/>
      <c r="P46" s="323"/>
      <c r="Q46" s="323"/>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965"/>
      <c r="CA46" s="962"/>
    </row>
    <row r="47" spans="2:79" ht="15" customHeight="1" thickBot="1" x14ac:dyDescent="0.25">
      <c r="B47" s="1815" t="s">
        <v>157</v>
      </c>
      <c r="C47" s="1816"/>
      <c r="D47" s="1816"/>
      <c r="E47" s="1816"/>
      <c r="F47" s="1816"/>
      <c r="G47" s="1816"/>
      <c r="H47" s="1816"/>
      <c r="I47" s="1816"/>
      <c r="J47" s="1816"/>
      <c r="K47" s="1816"/>
      <c r="L47" s="1816"/>
      <c r="M47" s="1816"/>
      <c r="N47" s="1816"/>
      <c r="O47" s="1816"/>
      <c r="P47" s="1817"/>
      <c r="Q47" s="323"/>
      <c r="R47" s="47"/>
      <c r="S47" s="47"/>
      <c r="T47" s="47"/>
      <c r="U47" s="47"/>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965"/>
      <c r="CA47" s="962"/>
    </row>
    <row r="48" spans="2:79" ht="15" customHeight="1" thickBot="1" x14ac:dyDescent="0.25">
      <c r="B48" s="42"/>
      <c r="C48" s="43"/>
      <c r="D48" s="591"/>
      <c r="E48" s="44"/>
      <c r="F48" s="44"/>
      <c r="G48" s="44"/>
      <c r="H48" s="44"/>
      <c r="I48" s="44"/>
      <c r="J48" s="44"/>
      <c r="K48" s="44"/>
      <c r="L48" s="44"/>
      <c r="M48" s="44"/>
      <c r="N48" s="44"/>
      <c r="O48" s="44"/>
      <c r="P48" s="44"/>
      <c r="Q48" s="44"/>
      <c r="R48" s="44"/>
      <c r="S48" s="44"/>
      <c r="T48" s="44"/>
      <c r="U48" s="44"/>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965"/>
      <c r="CA48" s="962"/>
    </row>
    <row r="49" spans="2:79" ht="30" customHeight="1" thickBot="1" x14ac:dyDescent="0.25">
      <c r="B49" s="1808" t="s">
        <v>1367</v>
      </c>
      <c r="C49" s="1809"/>
      <c r="D49" s="1809"/>
      <c r="E49" s="1809"/>
      <c r="F49" s="1809"/>
      <c r="G49" s="1809"/>
      <c r="H49" s="1809"/>
      <c r="I49" s="1809"/>
      <c r="J49" s="1809"/>
      <c r="K49" s="1809"/>
      <c r="L49" s="1809"/>
      <c r="M49" s="1809"/>
      <c r="N49" s="1809"/>
      <c r="O49" s="1809"/>
      <c r="P49" s="1810"/>
      <c r="Q49" s="612"/>
      <c r="R49" s="612"/>
      <c r="S49" s="612"/>
      <c r="T49" s="612"/>
      <c r="U49" s="612"/>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965"/>
      <c r="CA49" s="962"/>
    </row>
    <row r="50" spans="2:79" ht="15" customHeight="1" thickBot="1" x14ac:dyDescent="0.25">
      <c r="B50" s="42"/>
      <c r="C50" s="43"/>
      <c r="D50" s="591"/>
      <c r="E50" s="44"/>
      <c r="F50" s="44"/>
      <c r="G50" s="44"/>
      <c r="H50" s="44"/>
      <c r="I50" s="44"/>
      <c r="J50" s="44"/>
      <c r="K50" s="44"/>
      <c r="L50" s="44"/>
      <c r="M50" s="44"/>
      <c r="N50" s="44"/>
      <c r="O50" s="44"/>
      <c r="P50" s="44"/>
      <c r="Q50" s="44"/>
      <c r="R50" s="44"/>
      <c r="S50" s="44"/>
      <c r="T50" s="44"/>
      <c r="U50" s="44"/>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965"/>
      <c r="CA50" s="962"/>
    </row>
    <row r="51" spans="2:79" ht="15" customHeight="1" x14ac:dyDescent="0.2">
      <c r="B51" s="177" t="s">
        <v>28</v>
      </c>
      <c r="C51" s="1830" t="s">
        <v>139</v>
      </c>
      <c r="D51" s="1831"/>
      <c r="E51" s="1831"/>
      <c r="F51" s="1831"/>
      <c r="G51" s="1831"/>
      <c r="H51" s="1831"/>
      <c r="I51" s="1831"/>
      <c r="J51" s="1831"/>
      <c r="K51" s="1831"/>
      <c r="L51" s="1831"/>
      <c r="M51" s="1831"/>
      <c r="N51" s="1831"/>
      <c r="O51" s="1831"/>
      <c r="P51" s="1832"/>
      <c r="Q51" s="613"/>
      <c r="R51" s="613"/>
      <c r="S51" s="613"/>
      <c r="T51" s="613"/>
      <c r="U51" s="613"/>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965"/>
      <c r="CA51" s="962"/>
    </row>
    <row r="52" spans="2:79" ht="15" customHeight="1" x14ac:dyDescent="0.2">
      <c r="B52" s="178">
        <v>1</v>
      </c>
      <c r="C52" s="1824" t="s">
        <v>1359</v>
      </c>
      <c r="D52" s="1825"/>
      <c r="E52" s="1825"/>
      <c r="F52" s="1825"/>
      <c r="G52" s="1825"/>
      <c r="H52" s="1825"/>
      <c r="I52" s="1825"/>
      <c r="J52" s="1825"/>
      <c r="K52" s="1825"/>
      <c r="L52" s="1825"/>
      <c r="M52" s="1825"/>
      <c r="N52" s="1825"/>
      <c r="O52" s="1825"/>
      <c r="P52" s="1826"/>
      <c r="Q52" s="614"/>
      <c r="R52" s="614"/>
      <c r="S52" s="614"/>
      <c r="T52" s="614"/>
      <c r="U52" s="614"/>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965"/>
      <c r="CA52" s="962"/>
    </row>
    <row r="53" spans="2:79" ht="15" customHeight="1" x14ac:dyDescent="0.2">
      <c r="B53" s="178">
        <v>1.1000000000000001</v>
      </c>
      <c r="C53" s="1824" t="s">
        <v>1299</v>
      </c>
      <c r="D53" s="1825"/>
      <c r="E53" s="1825"/>
      <c r="F53" s="1825"/>
      <c r="G53" s="1825"/>
      <c r="H53" s="1825"/>
      <c r="I53" s="1825"/>
      <c r="J53" s="1825"/>
      <c r="K53" s="1825"/>
      <c r="L53" s="1825"/>
      <c r="M53" s="1825"/>
      <c r="N53" s="1825"/>
      <c r="O53" s="1825"/>
      <c r="P53" s="1826"/>
      <c r="Q53" s="614"/>
      <c r="R53" s="614"/>
      <c r="S53" s="614"/>
      <c r="T53" s="614"/>
      <c r="U53" s="614"/>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965"/>
      <c r="CA53" s="962"/>
    </row>
    <row r="54" spans="2:79" ht="15" customHeight="1" x14ac:dyDescent="0.2">
      <c r="B54" s="180">
        <v>2</v>
      </c>
      <c r="C54" s="1824" t="s">
        <v>1353</v>
      </c>
      <c r="D54" s="1825"/>
      <c r="E54" s="1825"/>
      <c r="F54" s="1825"/>
      <c r="G54" s="1825"/>
      <c r="H54" s="1825"/>
      <c r="I54" s="1825"/>
      <c r="J54" s="1825"/>
      <c r="K54" s="1825"/>
      <c r="L54" s="1825"/>
      <c r="M54" s="1825"/>
      <c r="N54" s="1825"/>
      <c r="O54" s="1825"/>
      <c r="P54" s="1826"/>
      <c r="Q54" s="614"/>
      <c r="R54" s="614"/>
      <c r="S54" s="614"/>
      <c r="T54" s="614"/>
      <c r="U54" s="614"/>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965"/>
      <c r="CA54" s="962"/>
    </row>
    <row r="55" spans="2:79" ht="15" customHeight="1" x14ac:dyDescent="0.2">
      <c r="B55" s="180">
        <v>3</v>
      </c>
      <c r="C55" s="1824" t="s">
        <v>1360</v>
      </c>
      <c r="D55" s="1825"/>
      <c r="E55" s="1825"/>
      <c r="F55" s="1825"/>
      <c r="G55" s="1825"/>
      <c r="H55" s="1825"/>
      <c r="I55" s="1825"/>
      <c r="J55" s="1825"/>
      <c r="K55" s="1825"/>
      <c r="L55" s="1825"/>
      <c r="M55" s="1825"/>
      <c r="N55" s="1825"/>
      <c r="O55" s="1825"/>
      <c r="P55" s="1826"/>
      <c r="Q55" s="614"/>
      <c r="R55" s="614"/>
      <c r="S55" s="614"/>
      <c r="T55" s="614"/>
      <c r="U55" s="614"/>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965"/>
      <c r="CA55" s="962"/>
    </row>
    <row r="56" spans="2:79" ht="30" customHeight="1" x14ac:dyDescent="0.2">
      <c r="B56" s="180">
        <v>4</v>
      </c>
      <c r="C56" s="1824" t="s">
        <v>1354</v>
      </c>
      <c r="D56" s="1825"/>
      <c r="E56" s="1825"/>
      <c r="F56" s="1825"/>
      <c r="G56" s="1825"/>
      <c r="H56" s="1825"/>
      <c r="I56" s="1825"/>
      <c r="J56" s="1825"/>
      <c r="K56" s="1825"/>
      <c r="L56" s="1825"/>
      <c r="M56" s="1825"/>
      <c r="N56" s="1825"/>
      <c r="O56" s="1825"/>
      <c r="P56" s="1826"/>
      <c r="Q56" s="614"/>
      <c r="R56" s="614"/>
      <c r="S56" s="614"/>
      <c r="T56" s="614"/>
      <c r="U56" s="614"/>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965"/>
      <c r="CA56" s="962"/>
    </row>
    <row r="57" spans="2:79" ht="15" customHeight="1" x14ac:dyDescent="0.2">
      <c r="B57" s="180">
        <v>5</v>
      </c>
      <c r="C57" s="1824" t="s">
        <v>140</v>
      </c>
      <c r="D57" s="1825"/>
      <c r="E57" s="1825"/>
      <c r="F57" s="1825"/>
      <c r="G57" s="1825"/>
      <c r="H57" s="1825"/>
      <c r="I57" s="1825"/>
      <c r="J57" s="1825"/>
      <c r="K57" s="1825"/>
      <c r="L57" s="1825"/>
      <c r="M57" s="1825"/>
      <c r="N57" s="1825"/>
      <c r="O57" s="1825"/>
      <c r="P57" s="1826"/>
      <c r="Q57" s="614"/>
      <c r="R57" s="614"/>
      <c r="S57" s="614"/>
      <c r="T57" s="614"/>
      <c r="U57" s="614"/>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965"/>
      <c r="CA57" s="962"/>
    </row>
    <row r="58" spans="2:79" ht="15" customHeight="1" x14ac:dyDescent="0.2">
      <c r="B58" s="180">
        <v>6</v>
      </c>
      <c r="C58" s="1824" t="s">
        <v>141</v>
      </c>
      <c r="D58" s="1825"/>
      <c r="E58" s="1825"/>
      <c r="F58" s="1825"/>
      <c r="G58" s="1825"/>
      <c r="H58" s="1825"/>
      <c r="I58" s="1825"/>
      <c r="J58" s="1825"/>
      <c r="K58" s="1825"/>
      <c r="L58" s="1825"/>
      <c r="M58" s="1825"/>
      <c r="N58" s="1825"/>
      <c r="O58" s="1825"/>
      <c r="P58" s="1826"/>
      <c r="Q58" s="614"/>
      <c r="R58" s="614"/>
      <c r="S58" s="614"/>
      <c r="T58" s="614"/>
      <c r="U58" s="614"/>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965"/>
      <c r="CA58" s="962"/>
    </row>
    <row r="59" spans="2:79" ht="15" customHeight="1" x14ac:dyDescent="0.2">
      <c r="B59" s="180">
        <v>7</v>
      </c>
      <c r="C59" s="1824" t="s">
        <v>142</v>
      </c>
      <c r="D59" s="1825"/>
      <c r="E59" s="1825"/>
      <c r="F59" s="1825"/>
      <c r="G59" s="1825"/>
      <c r="H59" s="1825"/>
      <c r="I59" s="1825"/>
      <c r="J59" s="1825"/>
      <c r="K59" s="1825"/>
      <c r="L59" s="1825"/>
      <c r="M59" s="1825"/>
      <c r="N59" s="1825"/>
      <c r="O59" s="1825"/>
      <c r="P59" s="1826"/>
      <c r="Q59" s="614"/>
      <c r="R59" s="614"/>
      <c r="S59" s="614"/>
      <c r="T59" s="614"/>
      <c r="U59" s="614"/>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965"/>
      <c r="CA59" s="962"/>
    </row>
    <row r="60" spans="2:79" ht="15" customHeight="1" x14ac:dyDescent="0.2">
      <c r="B60" s="180">
        <v>8</v>
      </c>
      <c r="C60" s="1824" t="s">
        <v>143</v>
      </c>
      <c r="D60" s="1825"/>
      <c r="E60" s="1825"/>
      <c r="F60" s="1825"/>
      <c r="G60" s="1825"/>
      <c r="H60" s="1825"/>
      <c r="I60" s="1825"/>
      <c r="J60" s="1825"/>
      <c r="K60" s="1825"/>
      <c r="L60" s="1825"/>
      <c r="M60" s="1825"/>
      <c r="N60" s="1825"/>
      <c r="O60" s="1825"/>
      <c r="P60" s="1826"/>
      <c r="Q60" s="614"/>
      <c r="R60" s="614"/>
      <c r="S60" s="614"/>
      <c r="T60" s="614"/>
      <c r="U60" s="614"/>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965"/>
      <c r="CA60" s="962"/>
    </row>
    <row r="61" spans="2:79" ht="30" customHeight="1" x14ac:dyDescent="0.2">
      <c r="B61" s="180">
        <v>9</v>
      </c>
      <c r="C61" s="1824" t="s">
        <v>1355</v>
      </c>
      <c r="D61" s="1825"/>
      <c r="E61" s="1825"/>
      <c r="F61" s="1825"/>
      <c r="G61" s="1825"/>
      <c r="H61" s="1825"/>
      <c r="I61" s="1825"/>
      <c r="J61" s="1825"/>
      <c r="K61" s="1825"/>
      <c r="L61" s="1825"/>
      <c r="M61" s="1825"/>
      <c r="N61" s="1825"/>
      <c r="O61" s="1825"/>
      <c r="P61" s="1826"/>
      <c r="Q61" s="614"/>
      <c r="R61" s="614"/>
      <c r="S61" s="614"/>
      <c r="T61" s="614"/>
      <c r="U61" s="614"/>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965"/>
      <c r="CA61" s="962"/>
    </row>
    <row r="62" spans="2:79" ht="15" customHeight="1" x14ac:dyDescent="0.2">
      <c r="B62" s="180">
        <v>10</v>
      </c>
      <c r="C62" s="1824" t="s">
        <v>1356</v>
      </c>
      <c r="D62" s="1825"/>
      <c r="E62" s="1825"/>
      <c r="F62" s="1825"/>
      <c r="G62" s="1825"/>
      <c r="H62" s="1825"/>
      <c r="I62" s="1825"/>
      <c r="J62" s="1825"/>
      <c r="K62" s="1825"/>
      <c r="L62" s="1825"/>
      <c r="M62" s="1825"/>
      <c r="N62" s="1825"/>
      <c r="O62" s="1825"/>
      <c r="P62" s="1826"/>
      <c r="Q62" s="614"/>
      <c r="R62" s="614"/>
      <c r="S62" s="614"/>
      <c r="T62" s="614"/>
      <c r="U62" s="614"/>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965"/>
      <c r="CA62" s="962"/>
    </row>
    <row r="63" spans="2:79" ht="15" customHeight="1" x14ac:dyDescent="0.2">
      <c r="B63" s="180">
        <v>11</v>
      </c>
      <c r="C63" s="1824" t="s">
        <v>1357</v>
      </c>
      <c r="D63" s="1825"/>
      <c r="E63" s="1825"/>
      <c r="F63" s="1825"/>
      <c r="G63" s="1825"/>
      <c r="H63" s="1825"/>
      <c r="I63" s="1825"/>
      <c r="J63" s="1825"/>
      <c r="K63" s="1825"/>
      <c r="L63" s="1825"/>
      <c r="M63" s="1825"/>
      <c r="N63" s="1825"/>
      <c r="O63" s="1825"/>
      <c r="P63" s="1826"/>
      <c r="Q63" s="614"/>
      <c r="R63" s="614"/>
      <c r="S63" s="614"/>
      <c r="T63" s="614"/>
      <c r="U63" s="614"/>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row>
    <row r="64" spans="2:79" ht="15" customHeight="1" x14ac:dyDescent="0.2">
      <c r="B64" s="180">
        <v>12</v>
      </c>
      <c r="C64" s="1824" t="s">
        <v>1358</v>
      </c>
      <c r="D64" s="1825"/>
      <c r="E64" s="1825"/>
      <c r="F64" s="1825"/>
      <c r="G64" s="1825"/>
      <c r="H64" s="1825"/>
      <c r="I64" s="1825"/>
      <c r="J64" s="1825"/>
      <c r="K64" s="1825"/>
      <c r="L64" s="1825"/>
      <c r="M64" s="1825"/>
      <c r="N64" s="1825"/>
      <c r="O64" s="1825"/>
      <c r="P64" s="1826"/>
      <c r="Q64" s="614"/>
      <c r="R64" s="614"/>
      <c r="S64" s="614"/>
      <c r="T64" s="614"/>
      <c r="U64" s="614"/>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row>
    <row r="65" spans="2:78" ht="15" customHeight="1" x14ac:dyDescent="0.2">
      <c r="B65" s="180">
        <v>13</v>
      </c>
      <c r="C65" s="1824" t="s">
        <v>1300</v>
      </c>
      <c r="D65" s="1825"/>
      <c r="E65" s="1825"/>
      <c r="F65" s="1825"/>
      <c r="G65" s="1825"/>
      <c r="H65" s="1825"/>
      <c r="I65" s="1825"/>
      <c r="J65" s="1825"/>
      <c r="K65" s="1825"/>
      <c r="L65" s="1825"/>
      <c r="M65" s="1825"/>
      <c r="N65" s="1825"/>
      <c r="O65" s="1825"/>
      <c r="P65" s="1826"/>
      <c r="Q65" s="614"/>
      <c r="R65" s="614"/>
      <c r="S65" s="614"/>
      <c r="T65" s="614"/>
      <c r="U65" s="614"/>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row>
    <row r="66" spans="2:78" ht="15" customHeight="1" x14ac:dyDescent="0.2">
      <c r="B66" s="180">
        <v>14</v>
      </c>
      <c r="C66" s="1824" t="s">
        <v>1301</v>
      </c>
      <c r="D66" s="1825"/>
      <c r="E66" s="1825"/>
      <c r="F66" s="1825"/>
      <c r="G66" s="1825"/>
      <c r="H66" s="1825"/>
      <c r="I66" s="1825"/>
      <c r="J66" s="1825"/>
      <c r="K66" s="1825"/>
      <c r="L66" s="1825"/>
      <c r="M66" s="1825"/>
      <c r="N66" s="1825"/>
      <c r="O66" s="1825"/>
      <c r="P66" s="1826"/>
      <c r="Q66" s="614"/>
      <c r="R66" s="614"/>
      <c r="S66" s="614"/>
      <c r="T66" s="614"/>
      <c r="U66" s="614"/>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row>
    <row r="67" spans="2:78" ht="15" customHeight="1" x14ac:dyDescent="0.2">
      <c r="B67" s="180">
        <v>15</v>
      </c>
      <c r="C67" s="1824" t="s">
        <v>1302</v>
      </c>
      <c r="D67" s="1825"/>
      <c r="E67" s="1825"/>
      <c r="F67" s="1825"/>
      <c r="G67" s="1825"/>
      <c r="H67" s="1825"/>
      <c r="I67" s="1825"/>
      <c r="J67" s="1825"/>
      <c r="K67" s="1825"/>
      <c r="L67" s="1825"/>
      <c r="M67" s="1825"/>
      <c r="N67" s="1825"/>
      <c r="O67" s="1825"/>
      <c r="P67" s="1826"/>
      <c r="Q67" s="614"/>
      <c r="R67" s="614"/>
      <c r="S67" s="614"/>
      <c r="T67" s="614"/>
      <c r="U67" s="614"/>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row>
    <row r="68" spans="2:78" ht="15" customHeight="1" x14ac:dyDescent="0.2">
      <c r="B68" s="180">
        <v>16</v>
      </c>
      <c r="C68" s="1824" t="s">
        <v>1361</v>
      </c>
      <c r="D68" s="1825"/>
      <c r="E68" s="1825"/>
      <c r="F68" s="1825"/>
      <c r="G68" s="1825"/>
      <c r="H68" s="1825"/>
      <c r="I68" s="1825"/>
      <c r="J68" s="1825"/>
      <c r="K68" s="1825"/>
      <c r="L68" s="1825"/>
      <c r="M68" s="1825"/>
      <c r="N68" s="1825"/>
      <c r="O68" s="1825"/>
      <c r="P68" s="1826"/>
      <c r="Q68" s="614"/>
      <c r="R68" s="614"/>
      <c r="S68" s="614"/>
      <c r="T68" s="614"/>
      <c r="U68" s="614"/>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row>
    <row r="69" spans="2:78" ht="15" customHeight="1" x14ac:dyDescent="0.2">
      <c r="B69" s="180">
        <v>17</v>
      </c>
      <c r="C69" s="1824" t="s">
        <v>1365</v>
      </c>
      <c r="D69" s="1825"/>
      <c r="E69" s="1825"/>
      <c r="F69" s="1825"/>
      <c r="G69" s="1825"/>
      <c r="H69" s="1825"/>
      <c r="I69" s="1825"/>
      <c r="J69" s="1825"/>
      <c r="K69" s="1825"/>
      <c r="L69" s="1825"/>
      <c r="M69" s="1825"/>
      <c r="N69" s="1825"/>
      <c r="O69" s="1825"/>
      <c r="P69" s="1826"/>
      <c r="Q69" s="614"/>
      <c r="R69" s="614"/>
      <c r="S69" s="614"/>
      <c r="T69" s="614"/>
      <c r="U69" s="614"/>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row>
    <row r="70" spans="2:78" ht="15" customHeight="1" x14ac:dyDescent="0.2">
      <c r="B70" s="180">
        <v>18</v>
      </c>
      <c r="C70" s="1824" t="s">
        <v>1366</v>
      </c>
      <c r="D70" s="1825"/>
      <c r="E70" s="1825"/>
      <c r="F70" s="1825"/>
      <c r="G70" s="1825"/>
      <c r="H70" s="1825"/>
      <c r="I70" s="1825"/>
      <c r="J70" s="1825"/>
      <c r="K70" s="1825"/>
      <c r="L70" s="1825"/>
      <c r="M70" s="1825"/>
      <c r="N70" s="1825"/>
      <c r="O70" s="1825"/>
      <c r="P70" s="1826"/>
      <c r="Q70" s="614"/>
      <c r="R70" s="614"/>
      <c r="S70" s="614"/>
      <c r="T70" s="614"/>
      <c r="U70" s="614"/>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row>
    <row r="71" spans="2:78" ht="15" customHeight="1" x14ac:dyDescent="0.2">
      <c r="B71" s="180">
        <v>19</v>
      </c>
      <c r="C71" s="1824" t="s">
        <v>1494</v>
      </c>
      <c r="D71" s="1825"/>
      <c r="E71" s="1825"/>
      <c r="F71" s="1825"/>
      <c r="G71" s="1825"/>
      <c r="H71" s="1825"/>
      <c r="I71" s="1825"/>
      <c r="J71" s="1825"/>
      <c r="K71" s="1825"/>
      <c r="L71" s="1825"/>
      <c r="M71" s="1825"/>
      <c r="N71" s="1825"/>
      <c r="O71" s="1825"/>
      <c r="P71" s="1826"/>
      <c r="Q71" s="614"/>
      <c r="R71" s="614"/>
      <c r="S71" s="614"/>
      <c r="T71" s="614"/>
      <c r="U71" s="614"/>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row>
    <row r="72" spans="2:78" ht="25.5" x14ac:dyDescent="0.2">
      <c r="B72" s="180" t="s">
        <v>1303</v>
      </c>
      <c r="C72" s="1824" t="s">
        <v>1362</v>
      </c>
      <c r="D72" s="1825"/>
      <c r="E72" s="1825"/>
      <c r="F72" s="1825"/>
      <c r="G72" s="1825"/>
      <c r="H72" s="1825"/>
      <c r="I72" s="1825"/>
      <c r="J72" s="1825"/>
      <c r="K72" s="1825"/>
      <c r="L72" s="1825"/>
      <c r="M72" s="1825"/>
      <c r="N72" s="1825"/>
      <c r="O72" s="1825"/>
      <c r="P72" s="1826"/>
      <c r="Q72" s="614"/>
      <c r="R72" s="614"/>
      <c r="S72" s="614"/>
      <c r="T72" s="614"/>
      <c r="U72" s="614"/>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row>
    <row r="73" spans="2:78" ht="15" customHeight="1" thickBot="1" x14ac:dyDescent="0.25">
      <c r="B73" s="181">
        <v>30</v>
      </c>
      <c r="C73" s="1844" t="s">
        <v>1363</v>
      </c>
      <c r="D73" s="1845"/>
      <c r="E73" s="1845"/>
      <c r="F73" s="1845"/>
      <c r="G73" s="1845"/>
      <c r="H73" s="1845"/>
      <c r="I73" s="1845"/>
      <c r="J73" s="1845"/>
      <c r="K73" s="1845"/>
      <c r="L73" s="1845"/>
      <c r="M73" s="1845"/>
      <c r="N73" s="1845"/>
      <c r="O73" s="1845"/>
      <c r="P73" s="1846"/>
      <c r="Q73" s="614"/>
      <c r="R73" s="614"/>
      <c r="S73" s="614"/>
      <c r="T73" s="614"/>
      <c r="U73" s="614"/>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row>
  </sheetData>
  <mergeCells count="54">
    <mergeCell ref="AF3:AJ3"/>
    <mergeCell ref="G3:K3"/>
    <mergeCell ref="L3:P3"/>
    <mergeCell ref="Q3:U3"/>
    <mergeCell ref="V3:Z3"/>
    <mergeCell ref="AA3:AE3"/>
    <mergeCell ref="BO3:BS3"/>
    <mergeCell ref="BT3:BX3"/>
    <mergeCell ref="B6:F6"/>
    <mergeCell ref="G6:K6"/>
    <mergeCell ref="L6:P6"/>
    <mergeCell ref="Q6:U6"/>
    <mergeCell ref="V6:Z6"/>
    <mergeCell ref="AA6:AE6"/>
    <mergeCell ref="AF6:AJ6"/>
    <mergeCell ref="AK6:AO6"/>
    <mergeCell ref="AK3:AO3"/>
    <mergeCell ref="AP3:AT3"/>
    <mergeCell ref="AU3:AY3"/>
    <mergeCell ref="AZ3:BD3"/>
    <mergeCell ref="BE3:BI3"/>
    <mergeCell ref="BJ3:BN3"/>
    <mergeCell ref="C53:P53"/>
    <mergeCell ref="AP6:AT6"/>
    <mergeCell ref="AU6:AY6"/>
    <mergeCell ref="AZ6:BD6"/>
    <mergeCell ref="BE6:BI6"/>
    <mergeCell ref="BT6:BX6"/>
    <mergeCell ref="B47:P47"/>
    <mergeCell ref="B49:P49"/>
    <mergeCell ref="C51:P51"/>
    <mergeCell ref="C52:P52"/>
    <mergeCell ref="BJ6:BN6"/>
    <mergeCell ref="BO6:BS6"/>
    <mergeCell ref="C65:P65"/>
    <mergeCell ref="C54:P54"/>
    <mergeCell ref="C55:P55"/>
    <mergeCell ref="C56:P56"/>
    <mergeCell ref="C57:P57"/>
    <mergeCell ref="C58:P58"/>
    <mergeCell ref="C59:P59"/>
    <mergeCell ref="C60:P60"/>
    <mergeCell ref="C61:P61"/>
    <mergeCell ref="C62:P62"/>
    <mergeCell ref="C63:P63"/>
    <mergeCell ref="C64:P64"/>
    <mergeCell ref="C72:P72"/>
    <mergeCell ref="C73:P73"/>
    <mergeCell ref="C66:P66"/>
    <mergeCell ref="C67:P67"/>
    <mergeCell ref="C68:P68"/>
    <mergeCell ref="C69:P69"/>
    <mergeCell ref="C70:P70"/>
    <mergeCell ref="C71:P71"/>
  </mergeCells>
  <pageMargins left="0.70866141732283472" right="0.70866141732283472" top="0.74803149606299213" bottom="0.74803149606299213" header="0.31496062992125984" footer="0.31496062992125984"/>
  <pageSetup paperSize="9" scale="14"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AB62"/>
  <sheetViews>
    <sheetView zoomScale="80" zoomScaleNormal="80" workbookViewId="0"/>
  </sheetViews>
  <sheetFormatPr defaultColWidth="9.75" defaultRowHeight="14.25" x14ac:dyDescent="0.2"/>
  <cols>
    <col min="1" max="1" width="1.75" style="2" customWidth="1"/>
    <col min="2" max="2" width="4.75" style="2" customWidth="1"/>
    <col min="3" max="3" width="51" style="2" bestFit="1" customWidth="1"/>
    <col min="4" max="4" width="11.75" style="2" customWidth="1"/>
    <col min="5" max="6" width="5.75" style="2" customWidth="1"/>
    <col min="7" max="14" width="9.75" style="2"/>
    <col min="15" max="16" width="9.75" style="2" customWidth="1"/>
    <col min="17" max="20" width="9.75" style="2"/>
    <col min="21" max="25" width="9.75" style="914"/>
    <col min="26" max="26" width="2.75" style="2" customWidth="1"/>
    <col min="27" max="27" width="26.875" style="2" bestFit="1" customWidth="1"/>
    <col min="28" max="28" width="17.375" style="2" customWidth="1"/>
    <col min="29" max="16384" width="9.75" style="2"/>
  </cols>
  <sheetData>
    <row r="1" spans="2:28" ht="20.25" x14ac:dyDescent="0.2">
      <c r="B1" s="74" t="s">
        <v>1306</v>
      </c>
      <c r="C1" s="74"/>
      <c r="D1" s="74"/>
      <c r="E1" s="74"/>
      <c r="F1" s="74"/>
      <c r="G1" s="74"/>
      <c r="H1" s="74"/>
      <c r="I1" s="74"/>
      <c r="J1" s="74"/>
      <c r="K1" s="74"/>
      <c r="L1" s="74"/>
      <c r="M1" s="74"/>
      <c r="N1" s="74"/>
      <c r="O1" s="74"/>
      <c r="P1" s="74"/>
      <c r="Q1" s="74"/>
      <c r="R1" s="74"/>
      <c r="S1" s="74"/>
      <c r="T1" s="77"/>
      <c r="U1" s="77"/>
      <c r="V1" s="77"/>
      <c r="W1" s="77"/>
      <c r="X1" s="77"/>
      <c r="Y1" s="77" t="s">
        <v>0</v>
      </c>
      <c r="Z1" s="615"/>
      <c r="AA1" s="78" t="s">
        <v>1</v>
      </c>
      <c r="AB1" s="78"/>
    </row>
    <row r="2" spans="2:28" ht="15" thickBot="1" x14ac:dyDescent="0.25">
      <c r="B2" s="592"/>
      <c r="C2" s="605"/>
      <c r="D2" s="605"/>
      <c r="E2" s="45"/>
      <c r="F2" s="45"/>
      <c r="G2" s="45"/>
      <c r="H2" s="45"/>
      <c r="I2" s="45"/>
      <c r="J2" s="45"/>
      <c r="K2" s="45"/>
      <c r="L2" s="45"/>
      <c r="M2" s="580"/>
      <c r="N2" s="45"/>
      <c r="O2" s="45"/>
      <c r="P2" s="45"/>
      <c r="Q2" s="45"/>
      <c r="R2" s="45"/>
      <c r="S2" s="45"/>
      <c r="T2" s="45"/>
      <c r="U2" s="45"/>
      <c r="V2" s="45"/>
      <c r="W2" s="45"/>
      <c r="X2" s="45"/>
      <c r="Y2" s="45"/>
      <c r="Z2" s="45"/>
      <c r="AA2" s="45"/>
      <c r="AB2" s="45"/>
    </row>
    <row r="3" spans="2:28" ht="15" thickBot="1" x14ac:dyDescent="0.25">
      <c r="B3" s="156" t="s">
        <v>2</v>
      </c>
      <c r="C3" s="157"/>
      <c r="D3" s="158" t="s">
        <v>3</v>
      </c>
      <c r="E3" s="158" t="s">
        <v>4</v>
      </c>
      <c r="F3" s="195" t="s">
        <v>5</v>
      </c>
      <c r="G3" s="163" t="s">
        <v>105</v>
      </c>
      <c r="H3" s="158" t="s">
        <v>106</v>
      </c>
      <c r="I3" s="182" t="s">
        <v>107</v>
      </c>
      <c r="J3" s="182" t="s">
        <v>158</v>
      </c>
      <c r="K3" s="182" t="s">
        <v>108</v>
      </c>
      <c r="L3" s="182" t="s">
        <v>109</v>
      </c>
      <c r="M3" s="182" t="s">
        <v>159</v>
      </c>
      <c r="N3" s="182" t="s">
        <v>6</v>
      </c>
      <c r="O3" s="182" t="s">
        <v>7</v>
      </c>
      <c r="P3" s="182" t="s">
        <v>8</v>
      </c>
      <c r="Q3" s="182" t="s">
        <v>9</v>
      </c>
      <c r="R3" s="182" t="s">
        <v>10</v>
      </c>
      <c r="S3" s="182" t="s">
        <v>11</v>
      </c>
      <c r="T3" s="534" t="s">
        <v>12</v>
      </c>
      <c r="U3" s="182" t="s">
        <v>495</v>
      </c>
      <c r="V3" s="182" t="s">
        <v>496</v>
      </c>
      <c r="W3" s="182" t="s">
        <v>497</v>
      </c>
      <c r="X3" s="182" t="s">
        <v>498</v>
      </c>
      <c r="Y3" s="1339" t="s">
        <v>499</v>
      </c>
      <c r="Z3" s="580"/>
      <c r="AA3" s="833" t="s">
        <v>839</v>
      </c>
      <c r="AB3" s="427" t="s">
        <v>14</v>
      </c>
    </row>
    <row r="4" spans="2:28" ht="15" thickBot="1" x14ac:dyDescent="0.25">
      <c r="B4" s="45"/>
      <c r="C4" s="45"/>
      <c r="D4" s="602"/>
      <c r="E4" s="45"/>
      <c r="F4" s="45"/>
      <c r="G4" s="45"/>
      <c r="H4" s="45"/>
      <c r="I4" s="45"/>
      <c r="J4" s="45"/>
      <c r="K4" s="45"/>
      <c r="L4" s="45"/>
      <c r="M4" s="580"/>
      <c r="N4" s="580"/>
      <c r="O4" s="580"/>
      <c r="P4" s="580"/>
      <c r="Q4" s="580"/>
      <c r="R4" s="580"/>
      <c r="S4" s="580"/>
      <c r="T4" s="580"/>
      <c r="U4" s="580"/>
      <c r="V4" s="580"/>
      <c r="W4" s="580"/>
      <c r="X4" s="580"/>
      <c r="Y4" s="580"/>
      <c r="Z4" s="580"/>
      <c r="AA4" s="580"/>
      <c r="AB4" s="580"/>
    </row>
    <row r="5" spans="2:28" ht="13.9" customHeight="1" x14ac:dyDescent="0.2">
      <c r="B5" s="165">
        <v>1</v>
      </c>
      <c r="C5" s="197" t="s">
        <v>1495</v>
      </c>
      <c r="D5" s="198" t="s">
        <v>160</v>
      </c>
      <c r="E5" s="199" t="s">
        <v>161</v>
      </c>
      <c r="F5" s="835">
        <v>3</v>
      </c>
      <c r="G5" s="200"/>
      <c r="H5" s="201"/>
      <c r="I5" s="201"/>
      <c r="J5" s="201"/>
      <c r="K5" s="201"/>
      <c r="L5" s="201"/>
      <c r="M5" s="201"/>
      <c r="N5" s="201"/>
      <c r="O5" s="201"/>
      <c r="P5" s="201"/>
      <c r="Q5" s="201"/>
      <c r="R5" s="201"/>
      <c r="S5" s="201"/>
      <c r="T5" s="1348"/>
      <c r="U5" s="201"/>
      <c r="V5" s="201"/>
      <c r="W5" s="201"/>
      <c r="X5" s="201"/>
      <c r="Y5" s="1350"/>
      <c r="Z5" s="580"/>
      <c r="AA5" s="941"/>
      <c r="AB5" s="942"/>
    </row>
    <row r="6" spans="2:28" ht="13.9" customHeight="1" x14ac:dyDescent="0.2">
      <c r="B6" s="169">
        <v>2</v>
      </c>
      <c r="C6" s="202" t="s">
        <v>1496</v>
      </c>
      <c r="D6" s="203" t="s">
        <v>162</v>
      </c>
      <c r="E6" s="204" t="s">
        <v>161</v>
      </c>
      <c r="F6" s="836">
        <v>3</v>
      </c>
      <c r="G6" s="205"/>
      <c r="H6" s="206"/>
      <c r="I6" s="206"/>
      <c r="J6" s="206"/>
      <c r="K6" s="206"/>
      <c r="L6" s="206"/>
      <c r="M6" s="206"/>
      <c r="N6" s="206"/>
      <c r="O6" s="206"/>
      <c r="P6" s="206"/>
      <c r="Q6" s="206"/>
      <c r="R6" s="206"/>
      <c r="S6" s="206"/>
      <c r="T6" s="547"/>
      <c r="U6" s="206"/>
      <c r="V6" s="206"/>
      <c r="W6" s="206"/>
      <c r="X6" s="206"/>
      <c r="Y6" s="1351"/>
      <c r="Z6" s="580"/>
      <c r="AA6" s="943"/>
      <c r="AB6" s="944"/>
    </row>
    <row r="7" spans="2:28" x14ac:dyDescent="0.2">
      <c r="B7" s="169">
        <v>3</v>
      </c>
      <c r="C7" s="202" t="s">
        <v>1497</v>
      </c>
      <c r="D7" s="1593" t="s">
        <v>163</v>
      </c>
      <c r="E7" s="204" t="s">
        <v>161</v>
      </c>
      <c r="F7" s="836">
        <v>3</v>
      </c>
      <c r="G7" s="205"/>
      <c r="H7" s="206"/>
      <c r="I7" s="206"/>
      <c r="J7" s="206"/>
      <c r="K7" s="206"/>
      <c r="L7" s="206"/>
      <c r="M7" s="206"/>
      <c r="N7" s="206"/>
      <c r="O7" s="206"/>
      <c r="P7" s="206"/>
      <c r="Q7" s="206"/>
      <c r="R7" s="206"/>
      <c r="S7" s="206"/>
      <c r="T7" s="547"/>
      <c r="U7" s="206"/>
      <c r="V7" s="206"/>
      <c r="W7" s="206"/>
      <c r="X7" s="206"/>
      <c r="Y7" s="1351"/>
      <c r="Z7" s="580"/>
      <c r="AA7" s="943"/>
      <c r="AB7" s="944"/>
    </row>
    <row r="8" spans="2:28" x14ac:dyDescent="0.2">
      <c r="B8" s="169">
        <v>4</v>
      </c>
      <c r="C8" s="202" t="s">
        <v>1498</v>
      </c>
      <c r="D8" s="1593" t="s">
        <v>164</v>
      </c>
      <c r="E8" s="204" t="s">
        <v>161</v>
      </c>
      <c r="F8" s="836">
        <v>3</v>
      </c>
      <c r="G8" s="205"/>
      <c r="H8" s="206"/>
      <c r="I8" s="206"/>
      <c r="J8" s="206"/>
      <c r="K8" s="206"/>
      <c r="L8" s="206"/>
      <c r="M8" s="206"/>
      <c r="N8" s="206"/>
      <c r="O8" s="206"/>
      <c r="P8" s="206"/>
      <c r="Q8" s="206"/>
      <c r="R8" s="206"/>
      <c r="S8" s="206"/>
      <c r="T8" s="547"/>
      <c r="U8" s="206"/>
      <c r="V8" s="206"/>
      <c r="W8" s="206"/>
      <c r="X8" s="206"/>
      <c r="Y8" s="1351"/>
      <c r="Z8" s="580"/>
      <c r="AA8" s="943"/>
      <c r="AB8" s="944"/>
    </row>
    <row r="9" spans="2:28" x14ac:dyDescent="0.2">
      <c r="B9" s="169">
        <v>5</v>
      </c>
      <c r="C9" s="202" t="s">
        <v>1499</v>
      </c>
      <c r="D9" s="1593" t="s">
        <v>165</v>
      </c>
      <c r="E9" s="204" t="s">
        <v>161</v>
      </c>
      <c r="F9" s="836">
        <v>3</v>
      </c>
      <c r="G9" s="205"/>
      <c r="H9" s="206"/>
      <c r="I9" s="206"/>
      <c r="J9" s="206"/>
      <c r="K9" s="206"/>
      <c r="L9" s="206"/>
      <c r="M9" s="206"/>
      <c r="N9" s="206"/>
      <c r="O9" s="206"/>
      <c r="P9" s="206"/>
      <c r="Q9" s="206"/>
      <c r="R9" s="206"/>
      <c r="S9" s="206"/>
      <c r="T9" s="547"/>
      <c r="U9" s="206"/>
      <c r="V9" s="206"/>
      <c r="W9" s="206"/>
      <c r="X9" s="206"/>
      <c r="Y9" s="1351"/>
      <c r="Z9" s="580"/>
      <c r="AA9" s="943"/>
      <c r="AB9" s="944"/>
    </row>
    <row r="10" spans="2:28" x14ac:dyDescent="0.2">
      <c r="B10" s="169">
        <v>6</v>
      </c>
      <c r="C10" s="202" t="s">
        <v>1500</v>
      </c>
      <c r="D10" s="1593" t="s">
        <v>166</v>
      </c>
      <c r="E10" s="204" t="s">
        <v>161</v>
      </c>
      <c r="F10" s="836">
        <v>3</v>
      </c>
      <c r="G10" s="205"/>
      <c r="H10" s="206"/>
      <c r="I10" s="206"/>
      <c r="J10" s="206"/>
      <c r="K10" s="206"/>
      <c r="L10" s="206"/>
      <c r="M10" s="206"/>
      <c r="N10" s="206"/>
      <c r="O10" s="206"/>
      <c r="P10" s="206"/>
      <c r="Q10" s="206"/>
      <c r="R10" s="206"/>
      <c r="S10" s="206"/>
      <c r="T10" s="547"/>
      <c r="U10" s="206"/>
      <c r="V10" s="206"/>
      <c r="W10" s="206"/>
      <c r="X10" s="206"/>
      <c r="Y10" s="1351"/>
      <c r="Z10" s="580"/>
      <c r="AA10" s="943"/>
      <c r="AB10" s="944"/>
    </row>
    <row r="11" spans="2:28" x14ac:dyDescent="0.2">
      <c r="B11" s="169">
        <v>7</v>
      </c>
      <c r="C11" s="202" t="s">
        <v>1501</v>
      </c>
      <c r="D11" s="1593" t="s">
        <v>167</v>
      </c>
      <c r="E11" s="204" t="s">
        <v>161</v>
      </c>
      <c r="F11" s="836">
        <v>3</v>
      </c>
      <c r="G11" s="1677"/>
      <c r="H11" s="1357"/>
      <c r="I11" s="1357"/>
      <c r="J11" s="1357"/>
      <c r="K11" s="1357"/>
      <c r="L11" s="1357"/>
      <c r="M11" s="1357"/>
      <c r="N11" s="1357"/>
      <c r="O11" s="1357"/>
      <c r="P11" s="1357"/>
      <c r="Q11" s="1357"/>
      <c r="R11" s="1357"/>
      <c r="S11" s="1357"/>
      <c r="T11" s="1678"/>
      <c r="U11" s="1357"/>
      <c r="V11" s="1357"/>
      <c r="W11" s="1357"/>
      <c r="X11" s="1357"/>
      <c r="Y11" s="1358"/>
      <c r="Z11" s="580"/>
      <c r="AA11" s="943"/>
      <c r="AB11" s="944"/>
    </row>
    <row r="12" spans="2:28" s="914" customFormat="1" ht="15" thickBot="1" x14ac:dyDescent="0.25">
      <c r="B12" s="169">
        <v>8</v>
      </c>
      <c r="C12" s="202" t="s">
        <v>1457</v>
      </c>
      <c r="D12" s="1593" t="s">
        <v>1455</v>
      </c>
      <c r="E12" s="204" t="s">
        <v>161</v>
      </c>
      <c r="F12" s="836">
        <v>3</v>
      </c>
      <c r="G12" s="1679">
        <f>G10+G11</f>
        <v>0</v>
      </c>
      <c r="H12" s="1676">
        <f t="shared" ref="H12:Y12" si="0">H10+H11</f>
        <v>0</v>
      </c>
      <c r="I12" s="1676">
        <f t="shared" si="0"/>
        <v>0</v>
      </c>
      <c r="J12" s="1676">
        <f t="shared" si="0"/>
        <v>0</v>
      </c>
      <c r="K12" s="1676">
        <f t="shared" si="0"/>
        <v>0</v>
      </c>
      <c r="L12" s="1676">
        <f t="shared" si="0"/>
        <v>0</v>
      </c>
      <c r="M12" s="1676">
        <f t="shared" si="0"/>
        <v>0</v>
      </c>
      <c r="N12" s="1676">
        <f t="shared" si="0"/>
        <v>0</v>
      </c>
      <c r="O12" s="1676">
        <f t="shared" si="0"/>
        <v>0</v>
      </c>
      <c r="P12" s="1676">
        <f t="shared" si="0"/>
        <v>0</v>
      </c>
      <c r="Q12" s="1676">
        <f t="shared" si="0"/>
        <v>0</v>
      </c>
      <c r="R12" s="1676">
        <f t="shared" si="0"/>
        <v>0</v>
      </c>
      <c r="S12" s="1676">
        <f t="shared" si="0"/>
        <v>0</v>
      </c>
      <c r="T12" s="1676">
        <f t="shared" si="0"/>
        <v>0</v>
      </c>
      <c r="U12" s="1680">
        <f t="shared" si="0"/>
        <v>0</v>
      </c>
      <c r="V12" s="1680">
        <f t="shared" si="0"/>
        <v>0</v>
      </c>
      <c r="W12" s="1680">
        <f t="shared" si="0"/>
        <v>0</v>
      </c>
      <c r="X12" s="1680">
        <f t="shared" si="0"/>
        <v>0</v>
      </c>
      <c r="Y12" s="1681">
        <f t="shared" si="0"/>
        <v>0</v>
      </c>
      <c r="Z12" s="580"/>
      <c r="AA12" s="943" t="s">
        <v>1456</v>
      </c>
      <c r="AB12" s="944"/>
    </row>
    <row r="13" spans="2:28" x14ac:dyDescent="0.2">
      <c r="B13" s="169">
        <v>9</v>
      </c>
      <c r="C13" s="202" t="s">
        <v>1502</v>
      </c>
      <c r="D13" s="203" t="s">
        <v>168</v>
      </c>
      <c r="E13" s="204" t="s">
        <v>161</v>
      </c>
      <c r="F13" s="836">
        <v>3</v>
      </c>
      <c r="G13" s="205"/>
      <c r="H13" s="206"/>
      <c r="I13" s="206"/>
      <c r="J13" s="206"/>
      <c r="K13" s="206"/>
      <c r="L13" s="206"/>
      <c r="M13" s="206"/>
      <c r="N13" s="206"/>
      <c r="O13" s="206"/>
      <c r="P13" s="206"/>
      <c r="Q13" s="206"/>
      <c r="R13" s="206"/>
      <c r="S13" s="206"/>
      <c r="T13" s="547"/>
      <c r="U13" s="1359"/>
      <c r="V13" s="1360"/>
      <c r="W13" s="1360"/>
      <c r="X13" s="1360"/>
      <c r="Y13" s="1360"/>
      <c r="Z13" s="580"/>
      <c r="AA13" s="943"/>
      <c r="AB13" s="944"/>
    </row>
    <row r="14" spans="2:28" x14ac:dyDescent="0.2">
      <c r="B14" s="169">
        <v>10</v>
      </c>
      <c r="C14" s="202" t="s">
        <v>1503</v>
      </c>
      <c r="D14" s="203" t="s">
        <v>1250</v>
      </c>
      <c r="E14" s="204" t="s">
        <v>161</v>
      </c>
      <c r="F14" s="836">
        <v>3</v>
      </c>
      <c r="G14" s="205"/>
      <c r="H14" s="206"/>
      <c r="I14" s="206"/>
      <c r="J14" s="206"/>
      <c r="K14" s="206"/>
      <c r="L14" s="206"/>
      <c r="M14" s="206"/>
      <c r="N14" s="206"/>
      <c r="O14" s="206"/>
      <c r="P14" s="206"/>
      <c r="Q14" s="206"/>
      <c r="R14" s="206"/>
      <c r="S14" s="206"/>
      <c r="T14" s="547"/>
      <c r="U14" s="1361"/>
      <c r="V14" s="1356"/>
      <c r="W14" s="1356"/>
      <c r="X14" s="1356"/>
      <c r="Y14" s="1356"/>
      <c r="Z14" s="580"/>
      <c r="AA14" s="943"/>
      <c r="AB14" s="944"/>
    </row>
    <row r="15" spans="2:28" x14ac:dyDescent="0.2">
      <c r="B15" s="169">
        <v>11</v>
      </c>
      <c r="C15" s="202" t="s">
        <v>169</v>
      </c>
      <c r="D15" s="203" t="s">
        <v>170</v>
      </c>
      <c r="E15" s="204" t="s">
        <v>161</v>
      </c>
      <c r="F15" s="836">
        <v>3</v>
      </c>
      <c r="G15" s="205"/>
      <c r="H15" s="206"/>
      <c r="I15" s="206"/>
      <c r="J15" s="206"/>
      <c r="K15" s="206"/>
      <c r="L15" s="206"/>
      <c r="M15" s="206"/>
      <c r="N15" s="206"/>
      <c r="O15" s="206"/>
      <c r="P15" s="206"/>
      <c r="Q15" s="206"/>
      <c r="R15" s="206"/>
      <c r="S15" s="206"/>
      <c r="T15" s="547"/>
      <c r="U15" s="1361"/>
      <c r="V15" s="1356"/>
      <c r="W15" s="1356"/>
      <c r="X15" s="1356"/>
      <c r="Y15" s="1356"/>
      <c r="Z15" s="580"/>
      <c r="AA15" s="943"/>
      <c r="AB15" s="944"/>
    </row>
    <row r="16" spans="2:28" x14ac:dyDescent="0.2">
      <c r="B16" s="169">
        <v>12</v>
      </c>
      <c r="C16" s="202" t="s">
        <v>171</v>
      </c>
      <c r="D16" s="203" t="s">
        <v>172</v>
      </c>
      <c r="E16" s="204" t="s">
        <v>161</v>
      </c>
      <c r="F16" s="836">
        <v>3</v>
      </c>
      <c r="G16" s="205"/>
      <c r="H16" s="206"/>
      <c r="I16" s="206"/>
      <c r="J16" s="206"/>
      <c r="K16" s="206"/>
      <c r="L16" s="206"/>
      <c r="M16" s="206"/>
      <c r="N16" s="206"/>
      <c r="O16" s="206"/>
      <c r="P16" s="206"/>
      <c r="Q16" s="206"/>
      <c r="R16" s="206"/>
      <c r="S16" s="206"/>
      <c r="T16" s="547"/>
      <c r="U16" s="1361"/>
      <c r="V16" s="1356"/>
      <c r="W16" s="1356"/>
      <c r="X16" s="1356"/>
      <c r="Y16" s="1356"/>
      <c r="Z16" s="580"/>
      <c r="AA16" s="943"/>
      <c r="AB16" s="944"/>
    </row>
    <row r="17" spans="2:28" x14ac:dyDescent="0.2">
      <c r="B17" s="169">
        <v>13</v>
      </c>
      <c r="C17" s="202" t="s">
        <v>1504</v>
      </c>
      <c r="D17" s="203" t="s">
        <v>166</v>
      </c>
      <c r="E17" s="204" t="s">
        <v>161</v>
      </c>
      <c r="F17" s="836">
        <v>3</v>
      </c>
      <c r="G17" s="205"/>
      <c r="H17" s="206"/>
      <c r="I17" s="206"/>
      <c r="J17" s="206"/>
      <c r="K17" s="206"/>
      <c r="L17" s="206"/>
      <c r="M17" s="206"/>
      <c r="N17" s="206"/>
      <c r="O17" s="206"/>
      <c r="P17" s="206"/>
      <c r="Q17" s="206"/>
      <c r="R17" s="206"/>
      <c r="S17" s="206"/>
      <c r="T17" s="547"/>
      <c r="U17" s="1361"/>
      <c r="V17" s="1356"/>
      <c r="W17" s="1356"/>
      <c r="X17" s="1356"/>
      <c r="Y17" s="1356"/>
      <c r="Z17" s="580"/>
      <c r="AA17" s="943"/>
      <c r="AB17" s="944"/>
    </row>
    <row r="18" spans="2:28" ht="15" thickBot="1" x14ac:dyDescent="0.25">
      <c r="B18" s="169">
        <v>14</v>
      </c>
      <c r="C18" s="208" t="s">
        <v>1505</v>
      </c>
      <c r="D18" s="203" t="s">
        <v>167</v>
      </c>
      <c r="E18" s="204" t="s">
        <v>161</v>
      </c>
      <c r="F18" s="836">
        <v>3</v>
      </c>
      <c r="G18" s="205"/>
      <c r="H18" s="206"/>
      <c r="I18" s="206"/>
      <c r="J18" s="206"/>
      <c r="K18" s="206"/>
      <c r="L18" s="206"/>
      <c r="M18" s="206"/>
      <c r="N18" s="206"/>
      <c r="O18" s="206"/>
      <c r="P18" s="206"/>
      <c r="Q18" s="206"/>
      <c r="R18" s="206"/>
      <c r="S18" s="206"/>
      <c r="T18" s="547"/>
      <c r="U18" s="1362"/>
      <c r="V18" s="1363"/>
      <c r="W18" s="1363"/>
      <c r="X18" s="1363"/>
      <c r="Y18" s="1363"/>
      <c r="Z18" s="580"/>
      <c r="AA18" s="943"/>
      <c r="AB18" s="944"/>
    </row>
    <row r="19" spans="2:28" ht="15" thickBot="1" x14ac:dyDescent="0.25">
      <c r="B19" s="169">
        <v>15</v>
      </c>
      <c r="C19" s="202" t="s">
        <v>173</v>
      </c>
      <c r="D19" s="203" t="s">
        <v>174</v>
      </c>
      <c r="E19" s="204" t="s">
        <v>161</v>
      </c>
      <c r="F19" s="836">
        <v>3</v>
      </c>
      <c r="G19" s="205"/>
      <c r="H19" s="206"/>
      <c r="I19" s="206"/>
      <c r="J19" s="206"/>
      <c r="K19" s="206"/>
      <c r="L19" s="206"/>
      <c r="M19" s="206"/>
      <c r="N19" s="206"/>
      <c r="O19" s="206"/>
      <c r="P19" s="206"/>
      <c r="Q19" s="206"/>
      <c r="R19" s="206"/>
      <c r="S19" s="206"/>
      <c r="T19" s="547"/>
      <c r="U19" s="1364"/>
      <c r="V19" s="1364"/>
      <c r="W19" s="1364"/>
      <c r="X19" s="1364"/>
      <c r="Y19" s="1365"/>
      <c r="Z19" s="580"/>
      <c r="AA19" s="943"/>
      <c r="AB19" s="944"/>
    </row>
    <row r="20" spans="2:28" x14ac:dyDescent="0.2">
      <c r="B20" s="169">
        <v>16</v>
      </c>
      <c r="C20" s="202" t="s">
        <v>1506</v>
      </c>
      <c r="D20" s="203" t="s">
        <v>175</v>
      </c>
      <c r="E20" s="204" t="s">
        <v>161</v>
      </c>
      <c r="F20" s="836">
        <v>3</v>
      </c>
      <c r="G20" s="205"/>
      <c r="H20" s="206"/>
      <c r="I20" s="206"/>
      <c r="J20" s="206"/>
      <c r="K20" s="206"/>
      <c r="L20" s="206"/>
      <c r="M20" s="206"/>
      <c r="N20" s="206"/>
      <c r="O20" s="206"/>
      <c r="P20" s="206"/>
      <c r="Q20" s="206"/>
      <c r="R20" s="206"/>
      <c r="S20" s="206"/>
      <c r="T20" s="547"/>
      <c r="U20" s="1359"/>
      <c r="V20" s="1360"/>
      <c r="W20" s="1360"/>
      <c r="X20" s="1360"/>
      <c r="Y20" s="1360"/>
      <c r="Z20" s="580"/>
      <c r="AA20" s="943"/>
      <c r="AB20" s="944"/>
    </row>
    <row r="21" spans="2:28" x14ac:dyDescent="0.2">
      <c r="B21" s="169">
        <v>17</v>
      </c>
      <c r="C21" s="202" t="s">
        <v>1507</v>
      </c>
      <c r="D21" s="203" t="s">
        <v>176</v>
      </c>
      <c r="E21" s="204" t="s">
        <v>161</v>
      </c>
      <c r="F21" s="836">
        <v>3</v>
      </c>
      <c r="G21" s="205"/>
      <c r="H21" s="206"/>
      <c r="I21" s="206"/>
      <c r="J21" s="206"/>
      <c r="K21" s="206"/>
      <c r="L21" s="206"/>
      <c r="M21" s="206"/>
      <c r="N21" s="206"/>
      <c r="O21" s="206"/>
      <c r="P21" s="206"/>
      <c r="Q21" s="206"/>
      <c r="R21" s="206"/>
      <c r="S21" s="206"/>
      <c r="T21" s="547"/>
      <c r="U21" s="1361"/>
      <c r="V21" s="1356"/>
      <c r="W21" s="1356"/>
      <c r="X21" s="1356"/>
      <c r="Y21" s="1356"/>
      <c r="Z21" s="580"/>
      <c r="AA21" s="943"/>
      <c r="AB21" s="944"/>
    </row>
    <row r="22" spans="2:28" ht="15" thickBot="1" x14ac:dyDescent="0.25">
      <c r="B22" s="209">
        <v>18</v>
      </c>
      <c r="C22" s="210" t="s">
        <v>177</v>
      </c>
      <c r="D22" s="211" t="s">
        <v>1251</v>
      </c>
      <c r="E22" s="212" t="s">
        <v>178</v>
      </c>
      <c r="F22" s="837">
        <v>0</v>
      </c>
      <c r="G22" s="214"/>
      <c r="H22" s="215"/>
      <c r="I22" s="215"/>
      <c r="J22" s="215"/>
      <c r="K22" s="215"/>
      <c r="L22" s="215"/>
      <c r="M22" s="215"/>
      <c r="N22" s="215"/>
      <c r="O22" s="215"/>
      <c r="P22" s="215"/>
      <c r="Q22" s="215"/>
      <c r="R22" s="215"/>
      <c r="S22" s="215"/>
      <c r="T22" s="1349"/>
      <c r="U22" s="1366"/>
      <c r="V22" s="1367"/>
      <c r="W22" s="1367"/>
      <c r="X22" s="1367"/>
      <c r="Y22" s="1367"/>
      <c r="Z22" s="580"/>
      <c r="AA22" s="945"/>
      <c r="AB22" s="946"/>
    </row>
    <row r="23" spans="2:28" x14ac:dyDescent="0.2">
      <c r="B23" s="606"/>
      <c r="C23" s="216"/>
      <c r="D23" s="607"/>
      <c r="E23" s="217"/>
      <c r="F23" s="218"/>
      <c r="G23" s="218"/>
      <c r="H23" s="218"/>
      <c r="I23" s="608"/>
      <c r="J23" s="608"/>
      <c r="K23" s="608"/>
      <c r="L23" s="608"/>
      <c r="M23" s="580"/>
      <c r="N23" s="580"/>
      <c r="O23" s="580"/>
      <c r="P23" s="580"/>
      <c r="Q23" s="580"/>
      <c r="R23" s="580"/>
      <c r="S23" s="580"/>
      <c r="T23" s="580"/>
      <c r="U23" s="580"/>
      <c r="V23" s="580"/>
      <c r="W23" s="580"/>
      <c r="X23" s="580"/>
      <c r="Y23" s="580"/>
      <c r="Z23" s="580"/>
      <c r="AA23" s="631"/>
      <c r="AB23" s="962"/>
    </row>
    <row r="24" spans="2:28" x14ac:dyDescent="0.2">
      <c r="B24" s="33" t="s">
        <v>23</v>
      </c>
      <c r="C24" s="34"/>
      <c r="D24" s="216"/>
      <c r="E24" s="217"/>
      <c r="F24" s="218"/>
      <c r="G24" s="218"/>
      <c r="H24" s="218"/>
      <c r="I24" s="321"/>
      <c r="J24" s="321"/>
      <c r="K24" s="321"/>
      <c r="L24" s="321"/>
      <c r="M24" s="322"/>
      <c r="N24" s="322"/>
      <c r="O24" s="322"/>
      <c r="P24" s="322"/>
      <c r="Q24" s="322"/>
      <c r="R24" s="322"/>
      <c r="S24" s="322"/>
      <c r="T24" s="322"/>
      <c r="U24" s="322"/>
      <c r="V24" s="322"/>
      <c r="W24" s="322"/>
      <c r="X24" s="322"/>
      <c r="Y24" s="322"/>
      <c r="Z24" s="322"/>
      <c r="AA24" s="322"/>
    </row>
    <row r="25" spans="2:28" x14ac:dyDescent="0.2">
      <c r="B25" s="36"/>
      <c r="C25" s="37" t="s">
        <v>24</v>
      </c>
      <c r="D25" s="216"/>
      <c r="E25" s="217"/>
      <c r="F25" s="218"/>
      <c r="G25" s="218"/>
      <c r="H25" s="218"/>
      <c r="I25" s="321"/>
      <c r="J25" s="321"/>
      <c r="K25" s="321"/>
      <c r="L25" s="321"/>
      <c r="M25" s="322"/>
      <c r="N25" s="322"/>
      <c r="O25" s="322"/>
      <c r="P25" s="322"/>
      <c r="Q25" s="322"/>
      <c r="R25" s="322"/>
      <c r="S25" s="322"/>
      <c r="T25" s="322"/>
      <c r="U25" s="322"/>
      <c r="V25" s="322"/>
      <c r="W25" s="322"/>
      <c r="X25" s="322"/>
      <c r="Y25" s="322"/>
      <c r="Z25" s="322"/>
      <c r="AA25" s="322"/>
    </row>
    <row r="26" spans="2:28" x14ac:dyDescent="0.2">
      <c r="B26" s="38"/>
      <c r="C26" s="37" t="s">
        <v>25</v>
      </c>
      <c r="D26" s="219"/>
      <c r="E26" s="220"/>
      <c r="F26" s="220"/>
      <c r="G26" s="323"/>
      <c r="H26" s="323"/>
      <c r="I26" s="323"/>
      <c r="J26" s="323"/>
      <c r="K26" s="323"/>
      <c r="L26" s="323"/>
      <c r="M26" s="324"/>
      <c r="N26" s="323"/>
      <c r="O26" s="323"/>
      <c r="P26" s="323"/>
      <c r="Q26" s="323"/>
      <c r="R26" s="323"/>
      <c r="S26" s="323"/>
      <c r="T26" s="323"/>
      <c r="U26" s="323"/>
      <c r="V26" s="323"/>
      <c r="W26" s="323"/>
      <c r="X26" s="323"/>
      <c r="Y26" s="323"/>
      <c r="Z26" s="323"/>
      <c r="AA26" s="323"/>
    </row>
    <row r="27" spans="2:28" x14ac:dyDescent="0.2">
      <c r="B27" s="39"/>
      <c r="C27" s="37" t="s">
        <v>26</v>
      </c>
      <c r="D27" s="221"/>
      <c r="E27" s="220"/>
      <c r="F27" s="220"/>
      <c r="G27" s="323"/>
      <c r="H27" s="323"/>
      <c r="I27" s="323"/>
      <c r="J27" s="323"/>
      <c r="K27" s="323"/>
      <c r="L27" s="323"/>
      <c r="M27" s="324"/>
      <c r="N27" s="323"/>
      <c r="O27" s="323"/>
      <c r="P27" s="323"/>
      <c r="Q27" s="323"/>
      <c r="R27" s="323"/>
      <c r="S27" s="323"/>
      <c r="T27" s="323"/>
      <c r="U27" s="323"/>
      <c r="V27" s="323"/>
      <c r="W27" s="323"/>
      <c r="X27" s="323"/>
      <c r="Y27" s="323"/>
      <c r="Z27" s="323"/>
      <c r="AA27" s="323"/>
    </row>
    <row r="28" spans="2:28" x14ac:dyDescent="0.2">
      <c r="B28" s="40"/>
      <c r="C28" s="37" t="s">
        <v>27</v>
      </c>
      <c r="D28" s="219"/>
      <c r="E28" s="220"/>
      <c r="F28" s="220"/>
      <c r="G28" s="323"/>
      <c r="H28" s="323"/>
      <c r="I28" s="323"/>
      <c r="J28" s="323"/>
      <c r="K28" s="323"/>
      <c r="L28" s="323"/>
      <c r="M28" s="324"/>
      <c r="N28" s="323"/>
      <c r="O28" s="323"/>
      <c r="P28" s="323"/>
      <c r="Q28" s="323"/>
      <c r="R28" s="323"/>
      <c r="S28" s="323"/>
      <c r="T28" s="323"/>
      <c r="U28" s="323"/>
      <c r="V28" s="323"/>
      <c r="W28" s="323"/>
      <c r="X28" s="323"/>
      <c r="Y28" s="323"/>
      <c r="Z28" s="323"/>
      <c r="AA28" s="323"/>
    </row>
    <row r="29" spans="2:28" ht="15" thickBot="1" x14ac:dyDescent="0.25">
      <c r="B29" s="326"/>
      <c r="C29" s="325"/>
      <c r="D29" s="325"/>
      <c r="E29" s="326"/>
      <c r="F29" s="326"/>
      <c r="G29" s="326"/>
      <c r="H29" s="326"/>
      <c r="I29" s="326"/>
      <c r="J29" s="326"/>
      <c r="K29" s="326"/>
      <c r="L29" s="326"/>
      <c r="M29" s="324"/>
      <c r="N29" s="326"/>
      <c r="O29" s="326"/>
      <c r="P29" s="326"/>
      <c r="Q29" s="326"/>
      <c r="R29" s="326"/>
      <c r="S29" s="326"/>
      <c r="T29" s="326"/>
      <c r="U29" s="326"/>
      <c r="V29" s="326"/>
      <c r="W29" s="326"/>
      <c r="X29" s="326"/>
      <c r="Y29" s="326"/>
      <c r="Z29" s="326"/>
      <c r="AA29" s="326"/>
    </row>
    <row r="30" spans="2:28" ht="16.5" thickBot="1" x14ac:dyDescent="0.25">
      <c r="B30" s="1815" t="s">
        <v>179</v>
      </c>
      <c r="C30" s="1816"/>
      <c r="D30" s="1816"/>
      <c r="E30" s="1816"/>
      <c r="F30" s="1816"/>
      <c r="G30" s="1816"/>
      <c r="H30" s="1816"/>
      <c r="I30" s="1816"/>
      <c r="J30" s="1816"/>
      <c r="K30" s="1816"/>
      <c r="L30" s="1816"/>
      <c r="M30" s="1816"/>
      <c r="N30" s="1816"/>
      <c r="O30" s="1816"/>
      <c r="P30" s="1816"/>
      <c r="Q30" s="1816"/>
      <c r="R30" s="1816"/>
      <c r="S30" s="1816"/>
      <c r="T30" s="1817"/>
      <c r="U30" s="1352"/>
      <c r="V30" s="1352"/>
      <c r="W30" s="1352"/>
      <c r="X30" s="1352"/>
      <c r="Y30" s="1352"/>
      <c r="Z30" s="326"/>
      <c r="AA30" s="326"/>
    </row>
    <row r="31" spans="2:28" ht="15" thickBot="1" x14ac:dyDescent="0.25">
      <c r="B31" s="45"/>
      <c r="C31" s="46"/>
      <c r="D31" s="46"/>
      <c r="E31" s="45"/>
      <c r="F31" s="45"/>
      <c r="G31" s="45"/>
      <c r="H31" s="45"/>
      <c r="I31" s="45"/>
      <c r="J31" s="326"/>
      <c r="K31" s="45"/>
      <c r="L31" s="45"/>
      <c r="M31" s="45"/>
      <c r="N31" s="326"/>
      <c r="O31" s="326"/>
      <c r="P31" s="326"/>
      <c r="Q31" s="326"/>
      <c r="R31" s="326"/>
      <c r="S31" s="326"/>
      <c r="T31" s="326"/>
      <c r="U31" s="326"/>
      <c r="V31" s="326"/>
      <c r="W31" s="326"/>
      <c r="X31" s="326"/>
      <c r="Y31" s="326"/>
      <c r="Z31" s="326"/>
      <c r="AA31" s="326"/>
    </row>
    <row r="32" spans="2:28" ht="30" customHeight="1" thickBot="1" x14ac:dyDescent="0.25">
      <c r="B32" s="1860" t="s">
        <v>1248</v>
      </c>
      <c r="C32" s="1861"/>
      <c r="D32" s="1861"/>
      <c r="E32" s="1861"/>
      <c r="F32" s="1861"/>
      <c r="G32" s="1861"/>
      <c r="H32" s="1861"/>
      <c r="I32" s="1861"/>
      <c r="J32" s="1861"/>
      <c r="K32" s="1861"/>
      <c r="L32" s="1861"/>
      <c r="M32" s="1861"/>
      <c r="N32" s="1861"/>
      <c r="O32" s="1861"/>
      <c r="P32" s="1861"/>
      <c r="Q32" s="1861"/>
      <c r="R32" s="1861"/>
      <c r="S32" s="1861"/>
      <c r="T32" s="1862"/>
      <c r="U32" s="1353"/>
      <c r="V32" s="1353"/>
      <c r="W32" s="1353"/>
      <c r="X32" s="1353"/>
      <c r="Y32" s="1353"/>
      <c r="Z32" s="326"/>
      <c r="AA32" s="326"/>
    </row>
    <row r="33" spans="2:27" ht="15" thickBot="1" x14ac:dyDescent="0.25">
      <c r="B33" s="45"/>
      <c r="C33" s="46"/>
      <c r="D33" s="46"/>
      <c r="E33" s="45"/>
      <c r="F33" s="45"/>
      <c r="G33" s="45"/>
      <c r="H33" s="45"/>
      <c r="I33" s="45"/>
      <c r="J33" s="326"/>
      <c r="K33" s="45"/>
      <c r="L33" s="45"/>
      <c r="M33" s="45"/>
      <c r="N33" s="326"/>
      <c r="O33" s="326"/>
      <c r="P33" s="326"/>
      <c r="Q33" s="326"/>
      <c r="R33" s="326"/>
      <c r="S33" s="326"/>
      <c r="T33" s="326"/>
      <c r="U33" s="326"/>
      <c r="V33" s="326"/>
      <c r="W33" s="326"/>
      <c r="X33" s="326"/>
      <c r="Y33" s="326"/>
      <c r="Z33" s="326"/>
      <c r="AA33" s="326"/>
    </row>
    <row r="34" spans="2:27" x14ac:dyDescent="0.2">
      <c r="B34" s="222" t="s">
        <v>28</v>
      </c>
      <c r="C34" s="1863" t="s">
        <v>139</v>
      </c>
      <c r="D34" s="1863"/>
      <c r="E34" s="1863"/>
      <c r="F34" s="1863"/>
      <c r="G34" s="1863"/>
      <c r="H34" s="1863"/>
      <c r="I34" s="1863"/>
      <c r="J34" s="1863"/>
      <c r="K34" s="1863"/>
      <c r="L34" s="1863"/>
      <c r="M34" s="1863"/>
      <c r="N34" s="1863"/>
      <c r="O34" s="1863"/>
      <c r="P34" s="1863"/>
      <c r="Q34" s="1863"/>
      <c r="R34" s="1863"/>
      <c r="S34" s="1863"/>
      <c r="T34" s="1864"/>
      <c r="U34" s="1354"/>
      <c r="V34" s="1354"/>
      <c r="W34" s="1354"/>
      <c r="X34" s="1354"/>
      <c r="Y34" s="1354"/>
      <c r="Z34" s="609"/>
      <c r="AA34" s="609"/>
    </row>
    <row r="35" spans="2:27" ht="15" customHeight="1" x14ac:dyDescent="0.2">
      <c r="B35" s="238">
        <v>1</v>
      </c>
      <c r="C35" s="1854" t="s">
        <v>1508</v>
      </c>
      <c r="D35" s="1855"/>
      <c r="E35" s="1855"/>
      <c r="F35" s="1855"/>
      <c r="G35" s="1855"/>
      <c r="H35" s="1855"/>
      <c r="I35" s="1855"/>
      <c r="J35" s="1855"/>
      <c r="K35" s="1855"/>
      <c r="L35" s="1855"/>
      <c r="M35" s="1855"/>
      <c r="N35" s="1855"/>
      <c r="O35" s="1855"/>
      <c r="P35" s="1855"/>
      <c r="Q35" s="1855"/>
      <c r="R35" s="1855"/>
      <c r="S35" s="1855"/>
      <c r="T35" s="1856"/>
      <c r="U35" s="1355"/>
      <c r="V35" s="1355"/>
      <c r="W35" s="1355"/>
      <c r="X35" s="1355"/>
      <c r="Y35" s="1355"/>
      <c r="Z35" s="326"/>
      <c r="AA35" s="326"/>
    </row>
    <row r="36" spans="2:27" ht="15" customHeight="1" x14ac:dyDescent="0.2">
      <c r="B36" s="153">
        <v>2</v>
      </c>
      <c r="C36" s="1854" t="s">
        <v>1509</v>
      </c>
      <c r="D36" s="1855"/>
      <c r="E36" s="1855"/>
      <c r="F36" s="1855"/>
      <c r="G36" s="1855"/>
      <c r="H36" s="1855"/>
      <c r="I36" s="1855"/>
      <c r="J36" s="1855"/>
      <c r="K36" s="1855"/>
      <c r="L36" s="1855"/>
      <c r="M36" s="1855"/>
      <c r="N36" s="1855"/>
      <c r="O36" s="1855"/>
      <c r="P36" s="1855"/>
      <c r="Q36" s="1855"/>
      <c r="R36" s="1855"/>
      <c r="S36" s="1855"/>
      <c r="T36" s="1856"/>
      <c r="U36" s="1355"/>
      <c r="V36" s="1355"/>
      <c r="W36" s="1355"/>
      <c r="X36" s="1355"/>
      <c r="Y36" s="1355"/>
      <c r="Z36" s="326"/>
      <c r="AA36" s="326"/>
    </row>
    <row r="37" spans="2:27" ht="15" customHeight="1" x14ac:dyDescent="0.2">
      <c r="B37" s="153">
        <v>3</v>
      </c>
      <c r="C37" s="1854" t="s">
        <v>1511</v>
      </c>
      <c r="D37" s="1855"/>
      <c r="E37" s="1855"/>
      <c r="F37" s="1855"/>
      <c r="G37" s="1855"/>
      <c r="H37" s="1855"/>
      <c r="I37" s="1855"/>
      <c r="J37" s="1855"/>
      <c r="K37" s="1855"/>
      <c r="L37" s="1855"/>
      <c r="M37" s="1855"/>
      <c r="N37" s="1855"/>
      <c r="O37" s="1855"/>
      <c r="P37" s="1855"/>
      <c r="Q37" s="1855"/>
      <c r="R37" s="1855"/>
      <c r="S37" s="1855"/>
      <c r="T37" s="1856"/>
      <c r="U37" s="1355"/>
      <c r="V37" s="1355"/>
      <c r="W37" s="1355"/>
      <c r="X37" s="1355"/>
      <c r="Y37" s="1355"/>
      <c r="Z37" s="326"/>
      <c r="AA37" s="326"/>
    </row>
    <row r="38" spans="2:27" ht="15" customHeight="1" x14ac:dyDescent="0.2">
      <c r="B38" s="153">
        <v>4</v>
      </c>
      <c r="C38" s="1854" t="s">
        <v>1518</v>
      </c>
      <c r="D38" s="1855"/>
      <c r="E38" s="1855"/>
      <c r="F38" s="1855"/>
      <c r="G38" s="1855"/>
      <c r="H38" s="1855"/>
      <c r="I38" s="1855"/>
      <c r="J38" s="1855"/>
      <c r="K38" s="1855"/>
      <c r="L38" s="1855"/>
      <c r="M38" s="1855"/>
      <c r="N38" s="1855"/>
      <c r="O38" s="1855"/>
      <c r="P38" s="1855"/>
      <c r="Q38" s="1855"/>
      <c r="R38" s="1855"/>
      <c r="S38" s="1855"/>
      <c r="T38" s="1856"/>
      <c r="U38" s="1355"/>
      <c r="V38" s="1355"/>
      <c r="W38" s="1355"/>
      <c r="X38" s="1355"/>
      <c r="Y38" s="1355"/>
      <c r="Z38" s="326"/>
      <c r="AA38" s="326"/>
    </row>
    <row r="39" spans="2:27" ht="15" customHeight="1" x14ac:dyDescent="0.2">
      <c r="B39" s="153">
        <v>5</v>
      </c>
      <c r="C39" s="1854" t="s">
        <v>1512</v>
      </c>
      <c r="D39" s="1855"/>
      <c r="E39" s="1855"/>
      <c r="F39" s="1855"/>
      <c r="G39" s="1855"/>
      <c r="H39" s="1855"/>
      <c r="I39" s="1855"/>
      <c r="J39" s="1855"/>
      <c r="K39" s="1855"/>
      <c r="L39" s="1855"/>
      <c r="M39" s="1855"/>
      <c r="N39" s="1855"/>
      <c r="O39" s="1855"/>
      <c r="P39" s="1855"/>
      <c r="Q39" s="1855"/>
      <c r="R39" s="1855"/>
      <c r="S39" s="1855"/>
      <c r="T39" s="1856"/>
      <c r="U39" s="1355"/>
      <c r="V39" s="1355"/>
      <c r="W39" s="1355"/>
      <c r="X39" s="1355"/>
      <c r="Y39" s="1355"/>
      <c r="Z39" s="326"/>
      <c r="AA39" s="326"/>
    </row>
    <row r="40" spans="2:27" ht="30" customHeight="1" x14ac:dyDescent="0.2">
      <c r="B40" s="153">
        <v>6</v>
      </c>
      <c r="C40" s="1854" t="s">
        <v>1513</v>
      </c>
      <c r="D40" s="1855"/>
      <c r="E40" s="1855"/>
      <c r="F40" s="1855"/>
      <c r="G40" s="1855"/>
      <c r="H40" s="1855"/>
      <c r="I40" s="1855"/>
      <c r="J40" s="1855"/>
      <c r="K40" s="1855"/>
      <c r="L40" s="1855"/>
      <c r="M40" s="1855"/>
      <c r="N40" s="1855"/>
      <c r="O40" s="1855"/>
      <c r="P40" s="1855"/>
      <c r="Q40" s="1855"/>
      <c r="R40" s="1855"/>
      <c r="S40" s="1855"/>
      <c r="T40" s="1856"/>
      <c r="U40" s="1355"/>
      <c r="V40" s="1355"/>
      <c r="W40" s="1355"/>
      <c r="X40" s="1355"/>
      <c r="Y40" s="1355"/>
      <c r="Z40" s="326"/>
      <c r="AA40" s="326"/>
    </row>
    <row r="41" spans="2:27" ht="30" customHeight="1" x14ac:dyDescent="0.2">
      <c r="B41" s="153">
        <v>7</v>
      </c>
      <c r="C41" s="1854" t="s">
        <v>1519</v>
      </c>
      <c r="D41" s="1855"/>
      <c r="E41" s="1855"/>
      <c r="F41" s="1855"/>
      <c r="G41" s="1855"/>
      <c r="H41" s="1855"/>
      <c r="I41" s="1855"/>
      <c r="J41" s="1855"/>
      <c r="K41" s="1855"/>
      <c r="L41" s="1855"/>
      <c r="M41" s="1855"/>
      <c r="N41" s="1855"/>
      <c r="O41" s="1855"/>
      <c r="P41" s="1855"/>
      <c r="Q41" s="1855"/>
      <c r="R41" s="1855"/>
      <c r="S41" s="1855"/>
      <c r="T41" s="1856"/>
      <c r="U41" s="1355"/>
      <c r="V41" s="1355"/>
      <c r="W41" s="1355"/>
      <c r="X41" s="1355"/>
      <c r="Y41" s="1355"/>
      <c r="Z41" s="326"/>
      <c r="AA41" s="326"/>
    </row>
    <row r="42" spans="2:27" s="914" customFormat="1" ht="30" customHeight="1" x14ac:dyDescent="0.2">
      <c r="B42" s="153">
        <v>8</v>
      </c>
      <c r="C42" s="1854" t="s">
        <v>1458</v>
      </c>
      <c r="D42" s="1855"/>
      <c r="E42" s="1855"/>
      <c r="F42" s="1855"/>
      <c r="G42" s="1855"/>
      <c r="H42" s="1855"/>
      <c r="I42" s="1855"/>
      <c r="J42" s="1855"/>
      <c r="K42" s="1855"/>
      <c r="L42" s="1855"/>
      <c r="M42" s="1855"/>
      <c r="N42" s="1855"/>
      <c r="O42" s="1855"/>
      <c r="P42" s="1855"/>
      <c r="Q42" s="1855"/>
      <c r="R42" s="1855"/>
      <c r="S42" s="1855"/>
      <c r="T42" s="1856"/>
      <c r="U42" s="1355"/>
      <c r="V42" s="1355"/>
      <c r="W42" s="1355"/>
      <c r="X42" s="1355"/>
      <c r="Y42" s="1355"/>
      <c r="Z42" s="326"/>
      <c r="AA42" s="326"/>
    </row>
    <row r="43" spans="2:27" ht="15" customHeight="1" x14ac:dyDescent="0.2">
      <c r="B43" s="153">
        <v>9</v>
      </c>
      <c r="C43" s="1854" t="s">
        <v>1520</v>
      </c>
      <c r="D43" s="1855"/>
      <c r="E43" s="1855"/>
      <c r="F43" s="1855"/>
      <c r="G43" s="1855"/>
      <c r="H43" s="1855"/>
      <c r="I43" s="1855"/>
      <c r="J43" s="1855"/>
      <c r="K43" s="1855"/>
      <c r="L43" s="1855"/>
      <c r="M43" s="1855"/>
      <c r="N43" s="1855"/>
      <c r="O43" s="1855"/>
      <c r="P43" s="1855"/>
      <c r="Q43" s="1855"/>
      <c r="R43" s="1855"/>
      <c r="S43" s="1855"/>
      <c r="T43" s="1856"/>
      <c r="U43" s="1355"/>
      <c r="V43" s="1355"/>
      <c r="W43" s="1355"/>
      <c r="X43" s="1355"/>
      <c r="Y43" s="1355"/>
      <c r="Z43" s="326"/>
      <c r="AA43" s="326"/>
    </row>
    <row r="44" spans="2:27" ht="15" customHeight="1" x14ac:dyDescent="0.2">
      <c r="B44" s="153">
        <v>10</v>
      </c>
      <c r="C44" s="1854" t="s">
        <v>1514</v>
      </c>
      <c r="D44" s="1855"/>
      <c r="E44" s="1855"/>
      <c r="F44" s="1855"/>
      <c r="G44" s="1855"/>
      <c r="H44" s="1855"/>
      <c r="I44" s="1855"/>
      <c r="J44" s="1855"/>
      <c r="K44" s="1855"/>
      <c r="L44" s="1855"/>
      <c r="M44" s="1855"/>
      <c r="N44" s="1855"/>
      <c r="O44" s="1855"/>
      <c r="P44" s="1855"/>
      <c r="Q44" s="1855"/>
      <c r="R44" s="1855"/>
      <c r="S44" s="1855"/>
      <c r="T44" s="1856"/>
      <c r="U44" s="1355"/>
      <c r="V44" s="1355"/>
      <c r="W44" s="1355"/>
      <c r="X44" s="1355"/>
      <c r="Y44" s="1355"/>
      <c r="Z44" s="326"/>
      <c r="AA44" s="326"/>
    </row>
    <row r="45" spans="2:27" ht="30" customHeight="1" x14ac:dyDescent="0.2">
      <c r="B45" s="153">
        <v>11</v>
      </c>
      <c r="C45" s="1854" t="s">
        <v>1521</v>
      </c>
      <c r="D45" s="1855"/>
      <c r="E45" s="1855"/>
      <c r="F45" s="1855"/>
      <c r="G45" s="1855"/>
      <c r="H45" s="1855"/>
      <c r="I45" s="1855"/>
      <c r="J45" s="1855"/>
      <c r="K45" s="1855"/>
      <c r="L45" s="1855"/>
      <c r="M45" s="1855"/>
      <c r="N45" s="1855"/>
      <c r="O45" s="1855"/>
      <c r="P45" s="1855"/>
      <c r="Q45" s="1855"/>
      <c r="R45" s="1855"/>
      <c r="S45" s="1855"/>
      <c r="T45" s="1856"/>
      <c r="U45" s="1355"/>
      <c r="V45" s="1355"/>
      <c r="W45" s="1355"/>
      <c r="X45" s="1355"/>
      <c r="Y45" s="1355"/>
      <c r="Z45" s="326"/>
      <c r="AA45" s="326"/>
    </row>
    <row r="46" spans="2:27" ht="30" customHeight="1" x14ac:dyDescent="0.2">
      <c r="B46" s="153">
        <v>12</v>
      </c>
      <c r="C46" s="1854" t="s">
        <v>1522</v>
      </c>
      <c r="D46" s="1855"/>
      <c r="E46" s="1855"/>
      <c r="F46" s="1855"/>
      <c r="G46" s="1855"/>
      <c r="H46" s="1855"/>
      <c r="I46" s="1855"/>
      <c r="J46" s="1855"/>
      <c r="K46" s="1855"/>
      <c r="L46" s="1855"/>
      <c r="M46" s="1855"/>
      <c r="N46" s="1855"/>
      <c r="O46" s="1855"/>
      <c r="P46" s="1855"/>
      <c r="Q46" s="1855"/>
      <c r="R46" s="1855"/>
      <c r="S46" s="1855"/>
      <c r="T46" s="1856"/>
      <c r="U46" s="1355"/>
      <c r="V46" s="1355"/>
      <c r="W46" s="1355"/>
      <c r="X46" s="1355"/>
      <c r="Y46" s="1355"/>
      <c r="Z46" s="326"/>
      <c r="AA46" s="326"/>
    </row>
    <row r="47" spans="2:27" ht="30" customHeight="1" x14ac:dyDescent="0.2">
      <c r="B47" s="153">
        <v>13</v>
      </c>
      <c r="C47" s="1854" t="s">
        <v>1515</v>
      </c>
      <c r="D47" s="1855"/>
      <c r="E47" s="1855"/>
      <c r="F47" s="1855"/>
      <c r="G47" s="1855"/>
      <c r="H47" s="1855"/>
      <c r="I47" s="1855"/>
      <c r="J47" s="1855"/>
      <c r="K47" s="1855"/>
      <c r="L47" s="1855"/>
      <c r="M47" s="1855"/>
      <c r="N47" s="1855"/>
      <c r="O47" s="1855"/>
      <c r="P47" s="1855"/>
      <c r="Q47" s="1855"/>
      <c r="R47" s="1855"/>
      <c r="S47" s="1855"/>
      <c r="T47" s="1856"/>
      <c r="U47" s="1355"/>
      <c r="V47" s="1355"/>
      <c r="W47" s="1355"/>
      <c r="X47" s="1355"/>
      <c r="Y47" s="1355"/>
      <c r="Z47" s="326"/>
      <c r="AA47" s="326"/>
    </row>
    <row r="48" spans="2:27" ht="30" customHeight="1" x14ac:dyDescent="0.2">
      <c r="B48" s="153">
        <v>14</v>
      </c>
      <c r="C48" s="1854" t="s">
        <v>1523</v>
      </c>
      <c r="D48" s="1855"/>
      <c r="E48" s="1855"/>
      <c r="F48" s="1855"/>
      <c r="G48" s="1855"/>
      <c r="H48" s="1855"/>
      <c r="I48" s="1855"/>
      <c r="J48" s="1855"/>
      <c r="K48" s="1855"/>
      <c r="L48" s="1855"/>
      <c r="M48" s="1855"/>
      <c r="N48" s="1855"/>
      <c r="O48" s="1855"/>
      <c r="P48" s="1855"/>
      <c r="Q48" s="1855"/>
      <c r="R48" s="1855"/>
      <c r="S48" s="1855"/>
      <c r="T48" s="1856"/>
      <c r="U48" s="1355"/>
      <c r="V48" s="1355"/>
      <c r="W48" s="1355"/>
      <c r="X48" s="1355"/>
      <c r="Y48" s="1355"/>
      <c r="Z48" s="326"/>
      <c r="AA48" s="326"/>
    </row>
    <row r="49" spans="2:27" ht="30" customHeight="1" x14ac:dyDescent="0.2">
      <c r="B49" s="153">
        <v>15</v>
      </c>
      <c r="C49" s="1854" t="s">
        <v>1510</v>
      </c>
      <c r="D49" s="1855"/>
      <c r="E49" s="1855"/>
      <c r="F49" s="1855"/>
      <c r="G49" s="1855"/>
      <c r="H49" s="1855"/>
      <c r="I49" s="1855"/>
      <c r="J49" s="1855"/>
      <c r="K49" s="1855"/>
      <c r="L49" s="1855"/>
      <c r="M49" s="1855"/>
      <c r="N49" s="1855"/>
      <c r="O49" s="1855"/>
      <c r="P49" s="1855"/>
      <c r="Q49" s="1855"/>
      <c r="R49" s="1855"/>
      <c r="S49" s="1855"/>
      <c r="T49" s="1856"/>
      <c r="U49" s="1355"/>
      <c r="V49" s="1355"/>
      <c r="W49" s="1355"/>
      <c r="X49" s="1355"/>
      <c r="Y49" s="1355"/>
      <c r="Z49" s="326"/>
      <c r="AA49" s="326"/>
    </row>
    <row r="50" spans="2:27" ht="15" customHeight="1" x14ac:dyDescent="0.2">
      <c r="B50" s="153">
        <v>16</v>
      </c>
      <c r="C50" s="1854" t="s">
        <v>1516</v>
      </c>
      <c r="D50" s="1855"/>
      <c r="E50" s="1855"/>
      <c r="F50" s="1855"/>
      <c r="G50" s="1855"/>
      <c r="H50" s="1855"/>
      <c r="I50" s="1855"/>
      <c r="J50" s="1855"/>
      <c r="K50" s="1855"/>
      <c r="L50" s="1855"/>
      <c r="M50" s="1855"/>
      <c r="N50" s="1855"/>
      <c r="O50" s="1855"/>
      <c r="P50" s="1855"/>
      <c r="Q50" s="1855"/>
      <c r="R50" s="1855"/>
      <c r="S50" s="1855"/>
      <c r="T50" s="1856"/>
      <c r="U50" s="1355"/>
      <c r="V50" s="1355"/>
      <c r="W50" s="1355"/>
      <c r="X50" s="1355"/>
      <c r="Y50" s="1355"/>
      <c r="Z50" s="45"/>
      <c r="AA50" s="45"/>
    </row>
    <row r="51" spans="2:27" ht="15" customHeight="1" x14ac:dyDescent="0.2">
      <c r="B51" s="153">
        <v>17</v>
      </c>
      <c r="C51" s="1854" t="s">
        <v>1517</v>
      </c>
      <c r="D51" s="1855"/>
      <c r="E51" s="1855"/>
      <c r="F51" s="1855"/>
      <c r="G51" s="1855"/>
      <c r="H51" s="1855"/>
      <c r="I51" s="1855"/>
      <c r="J51" s="1855"/>
      <c r="K51" s="1855"/>
      <c r="L51" s="1855"/>
      <c r="M51" s="1855"/>
      <c r="N51" s="1855"/>
      <c r="O51" s="1855"/>
      <c r="P51" s="1855"/>
      <c r="Q51" s="1855"/>
      <c r="R51" s="1855"/>
      <c r="S51" s="1855"/>
      <c r="T51" s="1856"/>
      <c r="U51" s="1355"/>
      <c r="V51" s="1355"/>
      <c r="W51" s="1355"/>
      <c r="X51" s="1355"/>
      <c r="Y51" s="1355"/>
      <c r="Z51" s="45"/>
      <c r="AA51" s="45"/>
    </row>
    <row r="52" spans="2:27" ht="15" customHeight="1" thickBot="1" x14ac:dyDescent="0.25">
      <c r="B52" s="239">
        <v>18</v>
      </c>
      <c r="C52" s="1857" t="s">
        <v>180</v>
      </c>
      <c r="D52" s="1858"/>
      <c r="E52" s="1858"/>
      <c r="F52" s="1858"/>
      <c r="G52" s="1858"/>
      <c r="H52" s="1858"/>
      <c r="I52" s="1858"/>
      <c r="J52" s="1858"/>
      <c r="K52" s="1858"/>
      <c r="L52" s="1858"/>
      <c r="M52" s="1858"/>
      <c r="N52" s="1858"/>
      <c r="O52" s="1858"/>
      <c r="P52" s="1858"/>
      <c r="Q52" s="1858"/>
      <c r="R52" s="1858"/>
      <c r="S52" s="1858"/>
      <c r="T52" s="1859"/>
      <c r="U52" s="1355"/>
      <c r="V52" s="1355"/>
      <c r="W52" s="1355"/>
      <c r="X52" s="1355"/>
      <c r="Y52" s="1355"/>
      <c r="Z52" s="45"/>
      <c r="AA52" s="45"/>
    </row>
    <row r="53" spans="2:27" ht="15" customHeight="1" x14ac:dyDescent="0.2">
      <c r="B53" s="70"/>
      <c r="C53" s="73"/>
      <c r="D53" s="73"/>
      <c r="E53" s="73"/>
      <c r="F53" s="73"/>
      <c r="G53" s="73"/>
      <c r="H53" s="73"/>
      <c r="I53" s="73"/>
      <c r="J53" s="73"/>
      <c r="K53" s="73"/>
      <c r="L53" s="73"/>
      <c r="M53" s="73"/>
      <c r="N53" s="73"/>
      <c r="O53" s="51"/>
      <c r="P53" s="51"/>
    </row>
    <row r="54" spans="2:27" ht="15" customHeight="1" x14ac:dyDescent="0.2">
      <c r="B54" s="70"/>
      <c r="C54" s="73"/>
      <c r="D54" s="73"/>
      <c r="E54" s="73"/>
      <c r="F54" s="73"/>
      <c r="G54" s="73"/>
      <c r="H54" s="73"/>
      <c r="I54" s="73"/>
      <c r="J54" s="73"/>
      <c r="K54" s="73"/>
      <c r="L54" s="73"/>
      <c r="M54" s="73"/>
      <c r="N54" s="73"/>
      <c r="O54" s="51"/>
      <c r="P54" s="51"/>
    </row>
    <row r="55" spans="2:27" ht="15" customHeight="1" x14ac:dyDescent="0.2">
      <c r="B55" s="70"/>
      <c r="C55" s="73"/>
      <c r="D55" s="73"/>
      <c r="E55" s="73"/>
      <c r="F55" s="73"/>
      <c r="G55" s="73"/>
      <c r="H55" s="73"/>
      <c r="I55" s="73"/>
      <c r="J55" s="73"/>
      <c r="K55" s="73"/>
      <c r="L55" s="73"/>
      <c r="M55" s="73"/>
      <c r="N55" s="73"/>
      <c r="O55" s="51"/>
      <c r="P55" s="51"/>
    </row>
    <row r="56" spans="2:27" ht="15" customHeight="1" x14ac:dyDescent="0.2">
      <c r="B56" s="70"/>
      <c r="C56" s="73"/>
      <c r="D56" s="73"/>
      <c r="E56" s="73"/>
      <c r="F56" s="73"/>
      <c r="G56" s="73"/>
      <c r="H56" s="73"/>
      <c r="I56" s="73"/>
      <c r="J56" s="73"/>
      <c r="K56" s="73"/>
      <c r="L56" s="73"/>
      <c r="M56" s="73"/>
      <c r="N56" s="73"/>
      <c r="O56" s="51"/>
      <c r="P56" s="51"/>
    </row>
    <row r="57" spans="2:27" ht="15" customHeight="1" x14ac:dyDescent="0.2">
      <c r="B57" s="70"/>
      <c r="C57" s="73"/>
      <c r="D57" s="73"/>
      <c r="E57" s="73"/>
      <c r="F57" s="73"/>
      <c r="G57" s="73"/>
      <c r="H57" s="73"/>
      <c r="I57" s="73"/>
      <c r="J57" s="73"/>
      <c r="K57" s="73"/>
      <c r="L57" s="73"/>
      <c r="M57" s="73"/>
      <c r="N57" s="73"/>
      <c r="O57" s="51"/>
      <c r="P57" s="51"/>
    </row>
    <row r="58" spans="2:27" ht="15" customHeight="1" x14ac:dyDescent="0.2">
      <c r="B58" s="70"/>
      <c r="C58" s="73"/>
      <c r="D58" s="73"/>
      <c r="E58" s="73"/>
      <c r="F58" s="73"/>
      <c r="G58" s="73"/>
      <c r="H58" s="73"/>
      <c r="I58" s="73"/>
      <c r="J58" s="73"/>
      <c r="K58" s="73"/>
      <c r="L58" s="73"/>
      <c r="M58" s="73"/>
      <c r="N58" s="73"/>
      <c r="O58" s="51"/>
      <c r="P58" s="51"/>
    </row>
    <row r="59" spans="2:27" ht="15" customHeight="1" x14ac:dyDescent="0.2">
      <c r="B59" s="70"/>
      <c r="C59" s="73"/>
      <c r="D59" s="73"/>
      <c r="E59" s="73"/>
      <c r="F59" s="73"/>
      <c r="G59" s="73"/>
      <c r="H59" s="73"/>
      <c r="I59" s="73"/>
      <c r="J59" s="73"/>
      <c r="K59" s="73"/>
      <c r="L59" s="73"/>
      <c r="M59" s="73"/>
      <c r="N59" s="73"/>
      <c r="O59" s="51"/>
      <c r="P59" s="51"/>
    </row>
    <row r="60" spans="2:27" ht="15" customHeight="1" x14ac:dyDescent="0.2">
      <c r="B60" s="70"/>
      <c r="C60" s="73"/>
      <c r="D60" s="73"/>
      <c r="E60" s="73"/>
      <c r="F60" s="73"/>
      <c r="G60" s="73"/>
      <c r="H60" s="73"/>
      <c r="I60" s="73"/>
      <c r="J60" s="73"/>
      <c r="K60" s="73"/>
      <c r="L60" s="73"/>
      <c r="M60" s="73"/>
      <c r="N60" s="73"/>
      <c r="O60" s="51"/>
      <c r="P60" s="51"/>
    </row>
    <row r="61" spans="2:27" ht="15" customHeight="1" x14ac:dyDescent="0.2">
      <c r="B61" s="70"/>
      <c r="C61" s="73"/>
      <c r="D61" s="73"/>
      <c r="E61" s="73"/>
      <c r="F61" s="73"/>
      <c r="G61" s="73"/>
      <c r="H61" s="73"/>
      <c r="I61" s="73"/>
      <c r="J61" s="73"/>
      <c r="K61" s="73"/>
      <c r="L61" s="73"/>
      <c r="M61" s="73"/>
      <c r="N61" s="73"/>
      <c r="O61" s="51"/>
      <c r="P61" s="51"/>
    </row>
    <row r="62" spans="2:27" ht="15" customHeight="1" x14ac:dyDescent="0.2">
      <c r="B62" s="70"/>
      <c r="C62" s="73"/>
      <c r="D62" s="73"/>
      <c r="E62" s="73"/>
      <c r="F62" s="73"/>
      <c r="G62" s="73"/>
      <c r="H62" s="73"/>
      <c r="I62" s="73"/>
      <c r="J62" s="73"/>
      <c r="K62" s="73"/>
      <c r="L62" s="73"/>
      <c r="M62" s="73"/>
      <c r="N62" s="73"/>
      <c r="O62" s="51"/>
      <c r="P62" s="51"/>
    </row>
  </sheetData>
  <mergeCells count="21">
    <mergeCell ref="C44:T44"/>
    <mergeCell ref="B30:T30"/>
    <mergeCell ref="B32:T32"/>
    <mergeCell ref="C34:T34"/>
    <mergeCell ref="C35:T35"/>
    <mergeCell ref="C36:T36"/>
    <mergeCell ref="C37:T37"/>
    <mergeCell ref="C38:T38"/>
    <mergeCell ref="C39:T39"/>
    <mergeCell ref="C40:T40"/>
    <mergeCell ref="C41:T41"/>
    <mergeCell ref="C43:T43"/>
    <mergeCell ref="C42:T42"/>
    <mergeCell ref="C51:T51"/>
    <mergeCell ref="C52:T52"/>
    <mergeCell ref="C45:T45"/>
    <mergeCell ref="C46:T46"/>
    <mergeCell ref="C47:T47"/>
    <mergeCell ref="C48:T48"/>
    <mergeCell ref="C49:T49"/>
    <mergeCell ref="C50:T50"/>
  </mergeCells>
  <pageMargins left="0.70866141732283472" right="0.70866141732283472" top="0.74803149606299213" bottom="0.74803149606299213" header="0.31496062992125984" footer="0.31496062992125984"/>
  <pageSetup paperSize="9" scale="38"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W63"/>
  <sheetViews>
    <sheetView zoomScale="80" zoomScaleNormal="80" workbookViewId="0"/>
  </sheetViews>
  <sheetFormatPr defaultColWidth="9.75" defaultRowHeight="14.25" x14ac:dyDescent="0.2"/>
  <cols>
    <col min="1" max="1" width="1.75" style="2" customWidth="1"/>
    <col min="2" max="2" width="4.75" style="2" customWidth="1"/>
    <col min="3" max="3" width="76.375" style="2" bestFit="1" customWidth="1"/>
    <col min="4" max="4" width="11.75" style="2" customWidth="1"/>
    <col min="5" max="6" width="5.75" style="2" customWidth="1"/>
    <col min="7" max="14" width="9.75" style="2"/>
    <col min="15" max="16" width="9.75" style="2" customWidth="1"/>
    <col min="17" max="20" width="9.75" style="2"/>
    <col min="21" max="21" width="2.75" style="2" customWidth="1"/>
    <col min="22" max="22" width="25.625" style="2" bestFit="1" customWidth="1"/>
    <col min="23" max="23" width="17.375" style="2" customWidth="1"/>
    <col min="24" max="16384" width="9.75" style="2"/>
  </cols>
  <sheetData>
    <row r="1" spans="2:23" ht="20.25" x14ac:dyDescent="0.2">
      <c r="B1" s="74" t="s">
        <v>1307</v>
      </c>
      <c r="C1" s="74"/>
      <c r="D1" s="75"/>
      <c r="E1" s="74"/>
      <c r="F1" s="74"/>
      <c r="G1" s="74"/>
      <c r="H1" s="74"/>
      <c r="I1" s="74"/>
      <c r="J1" s="74"/>
      <c r="K1" s="74"/>
      <c r="L1" s="74"/>
      <c r="M1" s="74"/>
      <c r="N1" s="74"/>
      <c r="O1" s="74"/>
      <c r="P1" s="74"/>
      <c r="Q1" s="74"/>
      <c r="R1" s="74"/>
      <c r="S1" s="74"/>
      <c r="T1" s="77" t="s">
        <v>0</v>
      </c>
      <c r="U1" s="615"/>
      <c r="V1" s="78" t="s">
        <v>1</v>
      </c>
      <c r="W1" s="78"/>
    </row>
    <row r="2" spans="2:23" ht="15" thickBot="1" x14ac:dyDescent="0.25">
      <c r="B2" s="592"/>
      <c r="C2" s="605"/>
      <c r="D2" s="604"/>
      <c r="E2" s="45"/>
      <c r="F2" s="45"/>
      <c r="G2" s="45"/>
      <c r="H2" s="45"/>
      <c r="I2" s="45"/>
      <c r="J2" s="45"/>
      <c r="K2" s="45"/>
      <c r="L2" s="45"/>
      <c r="M2" s="45"/>
      <c r="N2" s="45"/>
      <c r="O2" s="45"/>
      <c r="P2" s="45"/>
      <c r="Q2" s="45"/>
      <c r="R2" s="45"/>
      <c r="S2" s="45"/>
      <c r="T2" s="45"/>
      <c r="U2" s="45"/>
      <c r="V2" s="45"/>
      <c r="W2" s="45"/>
    </row>
    <row r="3" spans="2:23" ht="15" thickBot="1" x14ac:dyDescent="0.25">
      <c r="B3" s="156" t="s">
        <v>2</v>
      </c>
      <c r="C3" s="157"/>
      <c r="D3" s="158" t="s">
        <v>3</v>
      </c>
      <c r="E3" s="158" t="s">
        <v>4</v>
      </c>
      <c r="F3" s="195" t="s">
        <v>5</v>
      </c>
      <c r="G3" s="163" t="s">
        <v>105</v>
      </c>
      <c r="H3" s="158" t="s">
        <v>106</v>
      </c>
      <c r="I3" s="182" t="s">
        <v>107</v>
      </c>
      <c r="J3" s="182" t="s">
        <v>158</v>
      </c>
      <c r="K3" s="182" t="s">
        <v>108</v>
      </c>
      <c r="L3" s="182" t="s">
        <v>109</v>
      </c>
      <c r="M3" s="182" t="s">
        <v>159</v>
      </c>
      <c r="N3" s="182" t="s">
        <v>6</v>
      </c>
      <c r="O3" s="182" t="s">
        <v>7</v>
      </c>
      <c r="P3" s="182" t="s">
        <v>8</v>
      </c>
      <c r="Q3" s="182" t="s">
        <v>9</v>
      </c>
      <c r="R3" s="182" t="s">
        <v>10</v>
      </c>
      <c r="S3" s="182" t="s">
        <v>11</v>
      </c>
      <c r="T3" s="196" t="s">
        <v>12</v>
      </c>
      <c r="U3" s="580"/>
      <c r="V3" s="833" t="s">
        <v>839</v>
      </c>
      <c r="W3" s="427" t="s">
        <v>14</v>
      </c>
    </row>
    <row r="4" spans="2:23" ht="15" thickBot="1" x14ac:dyDescent="0.25">
      <c r="B4" s="45"/>
      <c r="C4" s="45"/>
      <c r="D4" s="602"/>
      <c r="E4" s="45"/>
      <c r="F4" s="45"/>
      <c r="G4" s="45"/>
      <c r="H4" s="45"/>
      <c r="I4" s="45"/>
      <c r="J4" s="45"/>
      <c r="K4" s="45"/>
      <c r="L4" s="45"/>
      <c r="M4" s="580"/>
      <c r="N4" s="580"/>
      <c r="O4" s="580"/>
      <c r="P4" s="580"/>
      <c r="Q4" s="580"/>
      <c r="R4" s="580"/>
      <c r="S4" s="580"/>
      <c r="T4" s="580"/>
      <c r="U4" s="580"/>
      <c r="V4" s="580"/>
      <c r="W4" s="580"/>
    </row>
    <row r="5" spans="2:23" x14ac:dyDescent="0.2">
      <c r="B5" s="165">
        <v>1</v>
      </c>
      <c r="C5" s="197" t="s">
        <v>181</v>
      </c>
      <c r="D5" s="198" t="s">
        <v>182</v>
      </c>
      <c r="E5" s="199" t="s">
        <v>183</v>
      </c>
      <c r="F5" s="835">
        <v>0</v>
      </c>
      <c r="G5" s="223"/>
      <c r="H5" s="224"/>
      <c r="I5" s="224"/>
      <c r="J5" s="224"/>
      <c r="K5" s="224"/>
      <c r="L5" s="224"/>
      <c r="M5" s="224"/>
      <c r="N5" s="224"/>
      <c r="O5" s="224"/>
      <c r="P5" s="224"/>
      <c r="Q5" s="224"/>
      <c r="R5" s="224"/>
      <c r="S5" s="224"/>
      <c r="T5" s="225"/>
      <c r="U5" s="580"/>
      <c r="V5" s="966"/>
      <c r="W5" s="942"/>
    </row>
    <row r="6" spans="2:23" ht="13.9" customHeight="1" x14ac:dyDescent="0.2">
      <c r="B6" s="169">
        <v>2</v>
      </c>
      <c r="C6" s="202" t="s">
        <v>184</v>
      </c>
      <c r="D6" s="203"/>
      <c r="E6" s="204" t="s">
        <v>185</v>
      </c>
      <c r="F6" s="836">
        <v>2</v>
      </c>
      <c r="G6" s="226"/>
      <c r="H6" s="227"/>
      <c r="I6" s="227"/>
      <c r="J6" s="227"/>
      <c r="K6" s="227"/>
      <c r="L6" s="227"/>
      <c r="M6" s="227"/>
      <c r="N6" s="227"/>
      <c r="O6" s="227"/>
      <c r="P6" s="227"/>
      <c r="Q6" s="227"/>
      <c r="R6" s="227"/>
      <c r="S6" s="227"/>
      <c r="T6" s="228"/>
      <c r="U6" s="580"/>
      <c r="V6" s="949"/>
      <c r="W6" s="944"/>
    </row>
    <row r="7" spans="2:23" ht="13.9" customHeight="1" x14ac:dyDescent="0.2">
      <c r="B7" s="169">
        <v>3</v>
      </c>
      <c r="C7" s="202" t="s">
        <v>186</v>
      </c>
      <c r="D7" s="203"/>
      <c r="E7" s="204" t="s">
        <v>185</v>
      </c>
      <c r="F7" s="836">
        <v>2</v>
      </c>
      <c r="G7" s="226"/>
      <c r="H7" s="227"/>
      <c r="I7" s="227"/>
      <c r="J7" s="227"/>
      <c r="K7" s="227"/>
      <c r="L7" s="227"/>
      <c r="M7" s="227"/>
      <c r="N7" s="227"/>
      <c r="O7" s="227"/>
      <c r="P7" s="227"/>
      <c r="Q7" s="227"/>
      <c r="R7" s="227"/>
      <c r="S7" s="227"/>
      <c r="T7" s="228"/>
      <c r="U7" s="580"/>
      <c r="V7" s="949"/>
      <c r="W7" s="944"/>
    </row>
    <row r="8" spans="2:23" ht="13.9" customHeight="1" x14ac:dyDescent="0.2">
      <c r="B8" s="169">
        <v>4</v>
      </c>
      <c r="C8" s="202" t="s">
        <v>187</v>
      </c>
      <c r="D8" s="203"/>
      <c r="E8" s="204" t="s">
        <v>185</v>
      </c>
      <c r="F8" s="836">
        <v>2</v>
      </c>
      <c r="G8" s="226"/>
      <c r="H8" s="227"/>
      <c r="I8" s="227"/>
      <c r="J8" s="227"/>
      <c r="K8" s="227"/>
      <c r="L8" s="227"/>
      <c r="M8" s="227"/>
      <c r="N8" s="227"/>
      <c r="O8" s="227"/>
      <c r="P8" s="227"/>
      <c r="Q8" s="227"/>
      <c r="R8" s="227"/>
      <c r="S8" s="227"/>
      <c r="T8" s="228"/>
      <c r="U8" s="580"/>
      <c r="V8" s="949"/>
      <c r="W8" s="944"/>
    </row>
    <row r="9" spans="2:23" ht="13.9" customHeight="1" x14ac:dyDescent="0.2">
      <c r="B9" s="169">
        <v>5</v>
      </c>
      <c r="C9" s="202" t="s">
        <v>188</v>
      </c>
      <c r="D9" s="203"/>
      <c r="E9" s="204" t="s">
        <v>185</v>
      </c>
      <c r="F9" s="836">
        <v>2</v>
      </c>
      <c r="G9" s="226"/>
      <c r="H9" s="227"/>
      <c r="I9" s="227"/>
      <c r="J9" s="227"/>
      <c r="K9" s="227"/>
      <c r="L9" s="227"/>
      <c r="M9" s="227"/>
      <c r="N9" s="227"/>
      <c r="O9" s="227"/>
      <c r="P9" s="227"/>
      <c r="Q9" s="227"/>
      <c r="R9" s="227"/>
      <c r="S9" s="227"/>
      <c r="T9" s="228"/>
      <c r="U9" s="580"/>
      <c r="V9" s="949"/>
      <c r="W9" s="944"/>
    </row>
    <row r="10" spans="2:23" ht="13.9" customHeight="1" x14ac:dyDescent="0.2">
      <c r="B10" s="169">
        <v>6</v>
      </c>
      <c r="C10" s="202" t="s">
        <v>1037</v>
      </c>
      <c r="D10" s="203"/>
      <c r="E10" s="204" t="s">
        <v>189</v>
      </c>
      <c r="F10" s="836">
        <v>0</v>
      </c>
      <c r="G10" s="229"/>
      <c r="H10" s="230"/>
      <c r="I10" s="230"/>
      <c r="J10" s="230"/>
      <c r="K10" s="230"/>
      <c r="L10" s="230"/>
      <c r="M10" s="230"/>
      <c r="N10" s="230"/>
      <c r="O10" s="230"/>
      <c r="P10" s="230"/>
      <c r="Q10" s="230"/>
      <c r="R10" s="230"/>
      <c r="S10" s="230"/>
      <c r="T10" s="231"/>
      <c r="U10" s="580"/>
      <c r="V10" s="949"/>
      <c r="W10" s="944"/>
    </row>
    <row r="11" spans="2:23" ht="13.9" customHeight="1" x14ac:dyDescent="0.2">
      <c r="B11" s="169">
        <v>7</v>
      </c>
      <c r="C11" s="202" t="s">
        <v>1525</v>
      </c>
      <c r="D11" s="203"/>
      <c r="E11" s="204" t="s">
        <v>189</v>
      </c>
      <c r="F11" s="836">
        <v>0</v>
      </c>
      <c r="G11" s="229"/>
      <c r="H11" s="230"/>
      <c r="I11" s="230"/>
      <c r="J11" s="230"/>
      <c r="K11" s="230"/>
      <c r="L11" s="230"/>
      <c r="M11" s="230"/>
      <c r="N11" s="230"/>
      <c r="O11" s="230"/>
      <c r="P11" s="230"/>
      <c r="Q11" s="230"/>
      <c r="R11" s="230"/>
      <c r="S11" s="230"/>
      <c r="T11" s="231"/>
      <c r="U11" s="580"/>
      <c r="V11" s="949"/>
      <c r="W11" s="944"/>
    </row>
    <row r="12" spans="2:23" ht="13.9" customHeight="1" x14ac:dyDescent="0.2">
      <c r="B12" s="169">
        <v>8</v>
      </c>
      <c r="C12" s="202" t="s">
        <v>1038</v>
      </c>
      <c r="D12" s="203"/>
      <c r="E12" s="204" t="s">
        <v>189</v>
      </c>
      <c r="F12" s="836">
        <v>0</v>
      </c>
      <c r="G12" s="229"/>
      <c r="H12" s="230"/>
      <c r="I12" s="230"/>
      <c r="J12" s="230"/>
      <c r="K12" s="230"/>
      <c r="L12" s="230"/>
      <c r="M12" s="230"/>
      <c r="N12" s="230"/>
      <c r="O12" s="230"/>
      <c r="P12" s="230"/>
      <c r="Q12" s="230"/>
      <c r="R12" s="230"/>
      <c r="S12" s="230"/>
      <c r="T12" s="231"/>
      <c r="U12" s="580"/>
      <c r="V12" s="949"/>
      <c r="W12" s="944"/>
    </row>
    <row r="13" spans="2:23" x14ac:dyDescent="0.2">
      <c r="B13" s="169">
        <v>9</v>
      </c>
      <c r="C13" s="202" t="s">
        <v>190</v>
      </c>
      <c r="D13" s="203"/>
      <c r="E13" s="204" t="s">
        <v>19</v>
      </c>
      <c r="F13" s="836">
        <v>2</v>
      </c>
      <c r="G13" s="232"/>
      <c r="H13" s="233"/>
      <c r="I13" s="233"/>
      <c r="J13" s="233"/>
      <c r="K13" s="233"/>
      <c r="L13" s="233"/>
      <c r="M13" s="233"/>
      <c r="N13" s="233"/>
      <c r="O13" s="233"/>
      <c r="P13" s="233"/>
      <c r="Q13" s="233"/>
      <c r="R13" s="233"/>
      <c r="S13" s="233"/>
      <c r="T13" s="234"/>
      <c r="U13" s="580"/>
      <c r="V13" s="949"/>
      <c r="W13" s="944"/>
    </row>
    <row r="14" spans="2:23" x14ac:dyDescent="0.2">
      <c r="B14" s="169">
        <v>10</v>
      </c>
      <c r="C14" s="202" t="s">
        <v>1526</v>
      </c>
      <c r="D14" s="203"/>
      <c r="E14" s="204" t="s">
        <v>19</v>
      </c>
      <c r="F14" s="836">
        <v>2</v>
      </c>
      <c r="G14" s="232"/>
      <c r="H14" s="233"/>
      <c r="I14" s="233"/>
      <c r="J14" s="233"/>
      <c r="K14" s="233"/>
      <c r="L14" s="233"/>
      <c r="M14" s="233"/>
      <c r="N14" s="233"/>
      <c r="O14" s="233"/>
      <c r="P14" s="233"/>
      <c r="Q14" s="233"/>
      <c r="R14" s="233"/>
      <c r="S14" s="233"/>
      <c r="T14" s="234"/>
      <c r="U14" s="580"/>
      <c r="V14" s="949"/>
      <c r="W14" s="944"/>
    </row>
    <row r="15" spans="2:23" ht="15" thickBot="1" x14ac:dyDescent="0.25">
      <c r="B15" s="209">
        <v>11</v>
      </c>
      <c r="C15" s="210" t="s">
        <v>1527</v>
      </c>
      <c r="D15" s="211"/>
      <c r="E15" s="212" t="s">
        <v>191</v>
      </c>
      <c r="F15" s="837">
        <v>3</v>
      </c>
      <c r="G15" s="235"/>
      <c r="H15" s="236"/>
      <c r="I15" s="236"/>
      <c r="J15" s="236"/>
      <c r="K15" s="236"/>
      <c r="L15" s="236"/>
      <c r="M15" s="236"/>
      <c r="N15" s="236"/>
      <c r="O15" s="236"/>
      <c r="P15" s="236"/>
      <c r="Q15" s="236"/>
      <c r="R15" s="236"/>
      <c r="S15" s="236"/>
      <c r="T15" s="237"/>
      <c r="U15" s="580"/>
      <c r="V15" s="967"/>
      <c r="W15" s="946"/>
    </row>
    <row r="16" spans="2:23" x14ac:dyDescent="0.2">
      <c r="B16" s="606"/>
      <c r="C16" s="216"/>
      <c r="D16" s="607"/>
      <c r="E16" s="217"/>
      <c r="F16" s="218"/>
      <c r="G16" s="218"/>
      <c r="H16" s="218"/>
      <c r="I16" s="608"/>
      <c r="J16" s="608"/>
      <c r="K16" s="608"/>
      <c r="L16" s="608"/>
      <c r="M16" s="580"/>
      <c r="N16" s="580"/>
      <c r="O16" s="580"/>
      <c r="P16" s="580"/>
      <c r="Q16" s="580"/>
      <c r="R16" s="580"/>
      <c r="S16" s="580"/>
      <c r="T16" s="580"/>
      <c r="U16" s="580"/>
      <c r="V16" s="954"/>
      <c r="W16" s="962"/>
    </row>
    <row r="17" spans="2:22" x14ac:dyDescent="0.2">
      <c r="B17" s="33" t="s">
        <v>23</v>
      </c>
      <c r="C17" s="34"/>
      <c r="D17" s="216"/>
      <c r="E17" s="217"/>
      <c r="F17" s="218"/>
      <c r="G17" s="218"/>
      <c r="H17" s="218"/>
      <c r="I17" s="321"/>
      <c r="J17" s="321"/>
      <c r="K17" s="321"/>
      <c r="L17" s="321"/>
      <c r="M17" s="322"/>
      <c r="N17" s="322"/>
      <c r="O17" s="322"/>
      <c r="P17" s="322"/>
      <c r="Q17" s="322"/>
      <c r="R17" s="322"/>
      <c r="S17" s="322"/>
      <c r="T17" s="322"/>
      <c r="U17" s="322"/>
      <c r="V17" s="322"/>
    </row>
    <row r="18" spans="2:22" x14ac:dyDescent="0.2">
      <c r="B18" s="36"/>
      <c r="C18" s="37" t="s">
        <v>24</v>
      </c>
      <c r="D18" s="216"/>
      <c r="E18" s="217"/>
      <c r="F18" s="218"/>
      <c r="G18" s="218"/>
      <c r="H18" s="218"/>
      <c r="I18" s="321"/>
      <c r="J18" s="321"/>
      <c r="K18" s="321"/>
      <c r="L18" s="321"/>
      <c r="M18" s="322"/>
      <c r="N18" s="322"/>
      <c r="O18" s="322"/>
      <c r="P18" s="322"/>
      <c r="Q18" s="322"/>
      <c r="R18" s="322"/>
      <c r="S18" s="322"/>
      <c r="T18" s="322"/>
      <c r="U18" s="322"/>
      <c r="V18" s="322"/>
    </row>
    <row r="19" spans="2:22" x14ac:dyDescent="0.2">
      <c r="B19" s="38"/>
      <c r="C19" s="37" t="s">
        <v>25</v>
      </c>
      <c r="D19" s="219"/>
      <c r="E19" s="220"/>
      <c r="F19" s="220"/>
      <c r="G19" s="323"/>
      <c r="H19" s="323"/>
      <c r="I19" s="323"/>
      <c r="J19" s="323"/>
      <c r="K19" s="323"/>
      <c r="L19" s="323"/>
      <c r="M19" s="324"/>
      <c r="N19" s="323"/>
      <c r="O19" s="323"/>
      <c r="P19" s="323"/>
      <c r="Q19" s="323"/>
      <c r="R19" s="323"/>
      <c r="S19" s="323"/>
      <c r="T19" s="323"/>
      <c r="U19" s="322"/>
      <c r="V19" s="322"/>
    </row>
    <row r="20" spans="2:22" x14ac:dyDescent="0.2">
      <c r="B20" s="39"/>
      <c r="C20" s="37" t="s">
        <v>26</v>
      </c>
      <c r="D20" s="221"/>
      <c r="E20" s="220"/>
      <c r="F20" s="220"/>
      <c r="G20" s="323"/>
      <c r="H20" s="323"/>
      <c r="I20" s="323"/>
      <c r="J20" s="323"/>
      <c r="K20" s="323"/>
      <c r="L20" s="323"/>
      <c r="M20" s="324"/>
      <c r="N20" s="323"/>
      <c r="O20" s="323"/>
      <c r="P20" s="323"/>
      <c r="Q20" s="323"/>
      <c r="R20" s="323"/>
      <c r="S20" s="323"/>
      <c r="T20" s="323"/>
      <c r="U20" s="322"/>
      <c r="V20" s="322"/>
    </row>
    <row r="21" spans="2:22" x14ac:dyDescent="0.2">
      <c r="B21" s="40"/>
      <c r="C21" s="37" t="s">
        <v>27</v>
      </c>
      <c r="D21" s="219"/>
      <c r="E21" s="220"/>
      <c r="F21" s="220"/>
      <c r="G21" s="323"/>
      <c r="H21" s="323"/>
      <c r="I21" s="323"/>
      <c r="J21" s="323"/>
      <c r="K21" s="323"/>
      <c r="L21" s="323"/>
      <c r="M21" s="324"/>
      <c r="N21" s="323"/>
      <c r="O21" s="323"/>
      <c r="P21" s="323"/>
      <c r="Q21" s="323"/>
      <c r="R21" s="323"/>
      <c r="S21" s="323"/>
      <c r="T21" s="323"/>
      <c r="U21" s="322"/>
      <c r="V21" s="322"/>
    </row>
    <row r="22" spans="2:22" ht="15" thickBot="1" x14ac:dyDescent="0.25">
      <c r="B22" s="326"/>
      <c r="C22" s="325"/>
      <c r="D22" s="325"/>
      <c r="E22" s="326"/>
      <c r="F22" s="326"/>
      <c r="G22" s="326"/>
      <c r="H22" s="326"/>
      <c r="I22" s="326"/>
      <c r="J22" s="326"/>
      <c r="K22" s="326"/>
      <c r="L22" s="326"/>
      <c r="M22" s="324"/>
      <c r="N22" s="326"/>
      <c r="O22" s="326"/>
      <c r="P22" s="326"/>
      <c r="Q22" s="326"/>
      <c r="R22" s="326"/>
      <c r="S22" s="326"/>
      <c r="T22" s="326"/>
      <c r="U22" s="322"/>
      <c r="V22" s="322"/>
    </row>
    <row r="23" spans="2:22" ht="16.5" thickBot="1" x14ac:dyDescent="0.25">
      <c r="B23" s="1815" t="s">
        <v>192</v>
      </c>
      <c r="C23" s="1816"/>
      <c r="D23" s="1816"/>
      <c r="E23" s="1816"/>
      <c r="F23" s="1816"/>
      <c r="G23" s="1816"/>
      <c r="H23" s="1816"/>
      <c r="I23" s="1816"/>
      <c r="J23" s="1816"/>
      <c r="K23" s="1816"/>
      <c r="L23" s="1816"/>
      <c r="M23" s="1816"/>
      <c r="N23" s="1816"/>
      <c r="O23" s="1816"/>
      <c r="P23" s="1816"/>
      <c r="Q23" s="1816"/>
      <c r="R23" s="1817"/>
      <c r="S23" s="42"/>
      <c r="T23" s="42"/>
      <c r="U23" s="323"/>
      <c r="V23" s="323"/>
    </row>
    <row r="24" spans="2:22" ht="15" thickBot="1" x14ac:dyDescent="0.25">
      <c r="B24" s="45"/>
      <c r="C24" s="46"/>
      <c r="D24" s="46"/>
      <c r="E24" s="45"/>
      <c r="F24" s="45"/>
      <c r="G24" s="45"/>
      <c r="H24" s="45"/>
      <c r="I24" s="45"/>
      <c r="J24" s="326"/>
      <c r="K24" s="45"/>
      <c r="L24" s="45"/>
      <c r="M24" s="45"/>
      <c r="N24" s="326"/>
      <c r="O24" s="326"/>
      <c r="P24" s="326"/>
      <c r="Q24" s="326"/>
      <c r="R24" s="326"/>
      <c r="S24" s="616"/>
      <c r="T24" s="616"/>
      <c r="U24" s="323"/>
      <c r="V24" s="323"/>
    </row>
    <row r="25" spans="2:22" ht="135" customHeight="1" thickBot="1" x14ac:dyDescent="0.25">
      <c r="B25" s="1860" t="s">
        <v>1524</v>
      </c>
      <c r="C25" s="1861"/>
      <c r="D25" s="1861"/>
      <c r="E25" s="1861"/>
      <c r="F25" s="1861"/>
      <c r="G25" s="1861"/>
      <c r="H25" s="1861"/>
      <c r="I25" s="1861"/>
      <c r="J25" s="1861"/>
      <c r="K25" s="1861"/>
      <c r="L25" s="1861"/>
      <c r="M25" s="1861"/>
      <c r="N25" s="1861"/>
      <c r="O25" s="1861"/>
      <c r="P25" s="1861"/>
      <c r="Q25" s="1861"/>
      <c r="R25" s="1862"/>
      <c r="S25" s="617"/>
      <c r="T25" s="617"/>
      <c r="U25" s="323"/>
      <c r="V25" s="323"/>
    </row>
    <row r="26" spans="2:22" ht="15" thickBot="1" x14ac:dyDescent="0.25">
      <c r="B26" s="327"/>
      <c r="C26" s="328"/>
      <c r="D26" s="329"/>
      <c r="E26" s="323"/>
      <c r="F26" s="323"/>
      <c r="G26" s="323"/>
      <c r="H26" s="323"/>
      <c r="I26" s="323"/>
      <c r="J26" s="323"/>
      <c r="K26" s="323"/>
      <c r="L26" s="323"/>
      <c r="M26" s="323"/>
      <c r="N26" s="323"/>
      <c r="O26" s="323"/>
      <c r="P26" s="323"/>
      <c r="Q26" s="323"/>
      <c r="R26" s="323"/>
      <c r="S26" s="220"/>
      <c r="T26" s="220"/>
      <c r="U26" s="323"/>
      <c r="V26" s="323"/>
    </row>
    <row r="27" spans="2:22" x14ac:dyDescent="0.2">
      <c r="B27" s="48" t="s">
        <v>28</v>
      </c>
      <c r="C27" s="1865" t="s">
        <v>139</v>
      </c>
      <c r="D27" s="1866"/>
      <c r="E27" s="1866"/>
      <c r="F27" s="1866"/>
      <c r="G27" s="1866"/>
      <c r="H27" s="1866"/>
      <c r="I27" s="1866"/>
      <c r="J27" s="1866"/>
      <c r="K27" s="1866"/>
      <c r="L27" s="1866"/>
      <c r="M27" s="1866"/>
      <c r="N27" s="1866"/>
      <c r="O27" s="1866"/>
      <c r="P27" s="1866"/>
      <c r="Q27" s="1866"/>
      <c r="R27" s="1867"/>
      <c r="S27" s="618"/>
      <c r="T27" s="618"/>
      <c r="U27" s="609"/>
      <c r="V27" s="609"/>
    </row>
    <row r="28" spans="2:22" ht="45" customHeight="1" x14ac:dyDescent="0.2">
      <c r="B28" s="238">
        <v>1</v>
      </c>
      <c r="C28" s="1854" t="s">
        <v>193</v>
      </c>
      <c r="D28" s="1855"/>
      <c r="E28" s="1855"/>
      <c r="F28" s="1855"/>
      <c r="G28" s="1855"/>
      <c r="H28" s="1855"/>
      <c r="I28" s="1855"/>
      <c r="J28" s="1855"/>
      <c r="K28" s="1855"/>
      <c r="L28" s="1855"/>
      <c r="M28" s="1855"/>
      <c r="N28" s="1855"/>
      <c r="O28" s="1855"/>
      <c r="P28" s="1855"/>
      <c r="Q28" s="1855"/>
      <c r="R28" s="1856"/>
      <c r="S28" s="619"/>
      <c r="T28" s="619"/>
      <c r="U28" s="326"/>
      <c r="V28" s="326"/>
    </row>
    <row r="29" spans="2:22" ht="45" customHeight="1" x14ac:dyDescent="0.2">
      <c r="B29" s="153">
        <v>2</v>
      </c>
      <c r="C29" s="1854" t="s">
        <v>194</v>
      </c>
      <c r="D29" s="1855"/>
      <c r="E29" s="1855"/>
      <c r="F29" s="1855"/>
      <c r="G29" s="1855"/>
      <c r="H29" s="1855"/>
      <c r="I29" s="1855"/>
      <c r="J29" s="1855"/>
      <c r="K29" s="1855"/>
      <c r="L29" s="1855"/>
      <c r="M29" s="1855"/>
      <c r="N29" s="1855"/>
      <c r="O29" s="1855"/>
      <c r="P29" s="1855"/>
      <c r="Q29" s="1855"/>
      <c r="R29" s="1856"/>
      <c r="S29" s="619"/>
      <c r="T29" s="619"/>
      <c r="U29" s="326"/>
      <c r="V29" s="326"/>
    </row>
    <row r="30" spans="2:22" ht="30" customHeight="1" x14ac:dyDescent="0.2">
      <c r="B30" s="153">
        <v>3</v>
      </c>
      <c r="C30" s="1854" t="s">
        <v>1267</v>
      </c>
      <c r="D30" s="1855"/>
      <c r="E30" s="1855"/>
      <c r="F30" s="1855"/>
      <c r="G30" s="1855"/>
      <c r="H30" s="1855"/>
      <c r="I30" s="1855"/>
      <c r="J30" s="1855"/>
      <c r="K30" s="1855"/>
      <c r="L30" s="1855"/>
      <c r="M30" s="1855"/>
      <c r="N30" s="1855"/>
      <c r="O30" s="1855"/>
      <c r="P30" s="1855"/>
      <c r="Q30" s="1855"/>
      <c r="R30" s="1856"/>
      <c r="S30" s="619"/>
      <c r="T30" s="619"/>
      <c r="U30" s="326"/>
      <c r="V30" s="326"/>
    </row>
    <row r="31" spans="2:22" ht="45" customHeight="1" x14ac:dyDescent="0.2">
      <c r="B31" s="153">
        <v>4</v>
      </c>
      <c r="C31" s="1854" t="s">
        <v>1268</v>
      </c>
      <c r="D31" s="1855"/>
      <c r="E31" s="1855"/>
      <c r="F31" s="1855"/>
      <c r="G31" s="1855"/>
      <c r="H31" s="1855"/>
      <c r="I31" s="1855"/>
      <c r="J31" s="1855"/>
      <c r="K31" s="1855"/>
      <c r="L31" s="1855"/>
      <c r="M31" s="1855"/>
      <c r="N31" s="1855"/>
      <c r="O31" s="1855"/>
      <c r="P31" s="1855"/>
      <c r="Q31" s="1855"/>
      <c r="R31" s="1856"/>
      <c r="S31" s="619"/>
      <c r="T31" s="619"/>
      <c r="U31" s="326"/>
      <c r="V31" s="326"/>
    </row>
    <row r="32" spans="2:22" ht="30" customHeight="1" x14ac:dyDescent="0.2">
      <c r="B32" s="153">
        <v>5</v>
      </c>
      <c r="C32" s="1854" t="s">
        <v>1269</v>
      </c>
      <c r="D32" s="1855"/>
      <c r="E32" s="1855"/>
      <c r="F32" s="1855"/>
      <c r="G32" s="1855"/>
      <c r="H32" s="1855"/>
      <c r="I32" s="1855"/>
      <c r="J32" s="1855"/>
      <c r="K32" s="1855"/>
      <c r="L32" s="1855"/>
      <c r="M32" s="1855"/>
      <c r="N32" s="1855"/>
      <c r="O32" s="1855"/>
      <c r="P32" s="1855"/>
      <c r="Q32" s="1855"/>
      <c r="R32" s="1856"/>
      <c r="S32" s="619"/>
      <c r="T32" s="619"/>
      <c r="U32" s="326"/>
      <c r="V32" s="326"/>
    </row>
    <row r="33" spans="2:22" ht="30" customHeight="1" x14ac:dyDescent="0.2">
      <c r="B33" s="153">
        <v>6</v>
      </c>
      <c r="C33" s="1854" t="s">
        <v>195</v>
      </c>
      <c r="D33" s="1855"/>
      <c r="E33" s="1855"/>
      <c r="F33" s="1855"/>
      <c r="G33" s="1855"/>
      <c r="H33" s="1855"/>
      <c r="I33" s="1855"/>
      <c r="J33" s="1855"/>
      <c r="K33" s="1855"/>
      <c r="L33" s="1855"/>
      <c r="M33" s="1855"/>
      <c r="N33" s="1855"/>
      <c r="O33" s="1855"/>
      <c r="P33" s="1855"/>
      <c r="Q33" s="1855"/>
      <c r="R33" s="1856"/>
      <c r="S33" s="619"/>
      <c r="T33" s="619"/>
      <c r="U33" s="326"/>
      <c r="V33" s="326"/>
    </row>
    <row r="34" spans="2:22" ht="30" customHeight="1" x14ac:dyDescent="0.2">
      <c r="B34" s="153">
        <v>7</v>
      </c>
      <c r="C34" s="1854" t="s">
        <v>195</v>
      </c>
      <c r="D34" s="1855"/>
      <c r="E34" s="1855"/>
      <c r="F34" s="1855"/>
      <c r="G34" s="1855"/>
      <c r="H34" s="1855"/>
      <c r="I34" s="1855"/>
      <c r="J34" s="1855"/>
      <c r="K34" s="1855"/>
      <c r="L34" s="1855"/>
      <c r="M34" s="1855"/>
      <c r="N34" s="1855"/>
      <c r="O34" s="1855"/>
      <c r="P34" s="1855"/>
      <c r="Q34" s="1855"/>
      <c r="R34" s="1856"/>
      <c r="S34" s="619"/>
      <c r="T34" s="619"/>
      <c r="U34" s="326"/>
      <c r="V34" s="326"/>
    </row>
    <row r="35" spans="2:22" ht="30" customHeight="1" x14ac:dyDescent="0.2">
      <c r="B35" s="153">
        <v>8</v>
      </c>
      <c r="C35" s="1854" t="s">
        <v>195</v>
      </c>
      <c r="D35" s="1855"/>
      <c r="E35" s="1855"/>
      <c r="F35" s="1855"/>
      <c r="G35" s="1855"/>
      <c r="H35" s="1855"/>
      <c r="I35" s="1855"/>
      <c r="J35" s="1855"/>
      <c r="K35" s="1855"/>
      <c r="L35" s="1855"/>
      <c r="M35" s="1855"/>
      <c r="N35" s="1855"/>
      <c r="O35" s="1855"/>
      <c r="P35" s="1855"/>
      <c r="Q35" s="1855"/>
      <c r="R35" s="1856"/>
      <c r="S35" s="619"/>
      <c r="T35" s="619"/>
      <c r="U35" s="326"/>
      <c r="V35" s="326"/>
    </row>
    <row r="36" spans="2:22" ht="30" customHeight="1" x14ac:dyDescent="0.2">
      <c r="B36" s="153">
        <v>9</v>
      </c>
      <c r="C36" s="1854" t="s">
        <v>1270</v>
      </c>
      <c r="D36" s="1855"/>
      <c r="E36" s="1855"/>
      <c r="F36" s="1855"/>
      <c r="G36" s="1855"/>
      <c r="H36" s="1855"/>
      <c r="I36" s="1855"/>
      <c r="J36" s="1855"/>
      <c r="K36" s="1855"/>
      <c r="L36" s="1855"/>
      <c r="M36" s="1855"/>
      <c r="N36" s="1855"/>
      <c r="O36" s="1855"/>
      <c r="P36" s="1855"/>
      <c r="Q36" s="1855"/>
      <c r="R36" s="1856"/>
      <c r="S36" s="619"/>
      <c r="T36" s="619"/>
      <c r="U36" s="45"/>
      <c r="V36" s="45"/>
    </row>
    <row r="37" spans="2:22" ht="15" customHeight="1" x14ac:dyDescent="0.2">
      <c r="B37" s="153">
        <v>10</v>
      </c>
      <c r="C37" s="1854" t="s">
        <v>196</v>
      </c>
      <c r="D37" s="1855"/>
      <c r="E37" s="1855"/>
      <c r="F37" s="1855"/>
      <c r="G37" s="1855"/>
      <c r="H37" s="1855"/>
      <c r="I37" s="1855"/>
      <c r="J37" s="1855"/>
      <c r="K37" s="1855"/>
      <c r="L37" s="1855"/>
      <c r="M37" s="1855"/>
      <c r="N37" s="1855"/>
      <c r="O37" s="1855"/>
      <c r="P37" s="1855"/>
      <c r="Q37" s="1855"/>
      <c r="R37" s="1856"/>
      <c r="S37" s="619"/>
      <c r="T37" s="619"/>
      <c r="U37" s="326"/>
      <c r="V37" s="326"/>
    </row>
    <row r="38" spans="2:22" ht="15" customHeight="1" thickBot="1" x14ac:dyDescent="0.25">
      <c r="B38" s="239">
        <v>11</v>
      </c>
      <c r="C38" s="1857" t="s">
        <v>197</v>
      </c>
      <c r="D38" s="1858"/>
      <c r="E38" s="1858"/>
      <c r="F38" s="1858"/>
      <c r="G38" s="1858"/>
      <c r="H38" s="1858"/>
      <c r="I38" s="1858"/>
      <c r="J38" s="1858"/>
      <c r="K38" s="1858"/>
      <c r="L38" s="1858"/>
      <c r="M38" s="1858"/>
      <c r="N38" s="1858"/>
      <c r="O38" s="1858"/>
      <c r="P38" s="1858"/>
      <c r="Q38" s="1858"/>
      <c r="R38" s="1859"/>
      <c r="S38" s="619"/>
      <c r="T38" s="619"/>
      <c r="U38" s="45"/>
      <c r="V38" s="45"/>
    </row>
    <row r="39" spans="2:22" x14ac:dyDescent="0.2">
      <c r="B39" s="68"/>
      <c r="C39" s="37"/>
      <c r="D39" s="37"/>
      <c r="E39" s="35"/>
      <c r="F39" s="35"/>
      <c r="G39" s="35"/>
      <c r="H39" s="35"/>
      <c r="I39" s="35"/>
      <c r="J39" s="35"/>
      <c r="K39" s="35"/>
      <c r="L39" s="35"/>
      <c r="M39" s="35"/>
      <c r="N39" s="51"/>
      <c r="O39" s="51"/>
      <c r="P39" s="51"/>
    </row>
    <row r="40" spans="2:22" x14ac:dyDescent="0.2">
      <c r="B40" s="54"/>
      <c r="C40" s="54"/>
      <c r="D40" s="54"/>
      <c r="E40" s="54"/>
      <c r="F40" s="54"/>
      <c r="G40" s="54"/>
      <c r="H40" s="54"/>
      <c r="I40" s="54"/>
      <c r="J40" s="54"/>
      <c r="K40" s="54"/>
      <c r="L40" s="54"/>
      <c r="M40" s="54"/>
      <c r="N40" s="51"/>
      <c r="O40" s="51"/>
      <c r="P40" s="51"/>
    </row>
    <row r="41" spans="2:22" ht="15.75" x14ac:dyDescent="0.2">
      <c r="B41" s="42"/>
      <c r="C41" s="42"/>
      <c r="D41" s="42"/>
      <c r="E41" s="42"/>
      <c r="F41" s="42"/>
      <c r="G41" s="42"/>
      <c r="H41" s="42"/>
      <c r="I41" s="42"/>
      <c r="J41" s="42"/>
      <c r="K41" s="42"/>
      <c r="L41" s="42"/>
      <c r="M41" s="42"/>
      <c r="N41" s="42"/>
      <c r="O41" s="51"/>
      <c r="P41" s="51"/>
    </row>
    <row r="42" spans="2:22" ht="15.75" x14ac:dyDescent="0.2">
      <c r="B42" s="42"/>
      <c r="C42" s="43"/>
      <c r="D42" s="44"/>
      <c r="E42" s="44"/>
      <c r="F42" s="44"/>
      <c r="G42" s="44"/>
      <c r="H42" s="44"/>
      <c r="I42" s="44"/>
      <c r="J42" s="54"/>
      <c r="K42" s="54"/>
      <c r="L42" s="54"/>
      <c r="M42" s="54"/>
      <c r="N42" s="51"/>
      <c r="O42" s="51"/>
      <c r="P42" s="51"/>
    </row>
    <row r="43" spans="2:22" ht="30" customHeight="1" x14ac:dyDescent="0.2">
      <c r="B43" s="71"/>
      <c r="C43" s="71"/>
      <c r="D43" s="71"/>
      <c r="E43" s="71"/>
      <c r="F43" s="71"/>
      <c r="G43" s="71"/>
      <c r="H43" s="71"/>
      <c r="I43" s="71"/>
      <c r="J43" s="71"/>
      <c r="K43" s="71"/>
      <c r="L43" s="71"/>
      <c r="M43" s="71"/>
      <c r="N43" s="71"/>
      <c r="O43" s="51"/>
      <c r="P43" s="51"/>
    </row>
    <row r="44" spans="2:22" x14ac:dyDescent="0.2">
      <c r="B44" s="55"/>
      <c r="C44" s="56"/>
      <c r="D44" s="55"/>
      <c r="E44" s="55"/>
      <c r="F44" s="55"/>
      <c r="G44" s="57"/>
      <c r="H44" s="57"/>
      <c r="I44" s="57"/>
      <c r="J44" s="54"/>
      <c r="K44" s="54"/>
      <c r="L44" s="54"/>
      <c r="M44" s="54"/>
      <c r="N44" s="51"/>
      <c r="O44" s="51"/>
      <c r="P44" s="51"/>
    </row>
    <row r="45" spans="2:22" x14ac:dyDescent="0.2">
      <c r="B45" s="69"/>
      <c r="C45" s="72"/>
      <c r="D45" s="72"/>
      <c r="E45" s="72"/>
      <c r="F45" s="72"/>
      <c r="G45" s="72"/>
      <c r="H45" s="72"/>
      <c r="I45" s="72"/>
      <c r="J45" s="72"/>
      <c r="K45" s="72"/>
      <c r="L45" s="72"/>
      <c r="M45" s="72"/>
      <c r="N45" s="72"/>
      <c r="O45" s="51"/>
      <c r="P45" s="51"/>
    </row>
    <row r="46" spans="2:22" ht="15" customHeight="1" x14ac:dyDescent="0.2">
      <c r="B46" s="70"/>
      <c r="C46" s="73"/>
      <c r="D46" s="73"/>
      <c r="E46" s="73"/>
      <c r="F46" s="73"/>
      <c r="G46" s="73"/>
      <c r="H46" s="73"/>
      <c r="I46" s="73"/>
      <c r="J46" s="73"/>
      <c r="K46" s="73"/>
      <c r="L46" s="73"/>
      <c r="M46" s="73"/>
      <c r="N46" s="73"/>
      <c r="O46" s="51"/>
      <c r="P46" s="51"/>
    </row>
    <row r="47" spans="2:22" ht="15" customHeight="1" x14ac:dyDescent="0.2">
      <c r="B47" s="70"/>
      <c r="C47" s="73"/>
      <c r="D47" s="73"/>
      <c r="E47" s="73"/>
      <c r="F47" s="73"/>
      <c r="G47" s="73"/>
      <c r="H47" s="73"/>
      <c r="I47" s="73"/>
      <c r="J47" s="73"/>
      <c r="K47" s="73"/>
      <c r="L47" s="73"/>
      <c r="M47" s="73"/>
      <c r="N47" s="73"/>
      <c r="O47" s="51"/>
      <c r="P47" s="51"/>
    </row>
    <row r="48" spans="2:22" ht="15" customHeight="1" x14ac:dyDescent="0.2">
      <c r="B48" s="70"/>
      <c r="C48" s="73"/>
      <c r="D48" s="73"/>
      <c r="E48" s="73"/>
      <c r="F48" s="73"/>
      <c r="G48" s="73"/>
      <c r="H48" s="73"/>
      <c r="I48" s="73"/>
      <c r="J48" s="73"/>
      <c r="K48" s="73"/>
      <c r="L48" s="73"/>
      <c r="M48" s="73"/>
      <c r="N48" s="73"/>
      <c r="O48" s="51"/>
      <c r="P48" s="51"/>
    </row>
    <row r="49" spans="2:16" ht="15" customHeight="1" x14ac:dyDescent="0.2">
      <c r="B49" s="70"/>
      <c r="C49" s="73"/>
      <c r="D49" s="73"/>
      <c r="E49" s="73"/>
      <c r="F49" s="73"/>
      <c r="G49" s="73"/>
      <c r="H49" s="73"/>
      <c r="I49" s="73"/>
      <c r="J49" s="73"/>
      <c r="K49" s="73"/>
      <c r="L49" s="73"/>
      <c r="M49" s="73"/>
      <c r="N49" s="73"/>
      <c r="O49" s="51"/>
      <c r="P49" s="51"/>
    </row>
    <row r="50" spans="2:16" ht="15" customHeight="1" x14ac:dyDescent="0.2">
      <c r="B50" s="70"/>
      <c r="C50" s="73"/>
      <c r="D50" s="73"/>
      <c r="E50" s="73"/>
      <c r="F50" s="73"/>
      <c r="G50" s="73"/>
      <c r="H50" s="73"/>
      <c r="I50" s="73"/>
      <c r="J50" s="73"/>
      <c r="K50" s="73"/>
      <c r="L50" s="73"/>
      <c r="M50" s="73"/>
      <c r="N50" s="73"/>
      <c r="O50" s="51"/>
      <c r="P50" s="51"/>
    </row>
    <row r="51" spans="2:16" ht="15" customHeight="1" x14ac:dyDescent="0.2">
      <c r="B51" s="70"/>
      <c r="C51" s="73"/>
      <c r="D51" s="73"/>
      <c r="E51" s="73"/>
      <c r="F51" s="73"/>
      <c r="G51" s="73"/>
      <c r="H51" s="73"/>
      <c r="I51" s="73"/>
      <c r="J51" s="73"/>
      <c r="K51" s="73"/>
      <c r="L51" s="73"/>
      <c r="M51" s="73"/>
      <c r="N51" s="73"/>
      <c r="O51" s="51"/>
      <c r="P51" s="51"/>
    </row>
    <row r="52" spans="2:16" ht="15" customHeight="1" x14ac:dyDescent="0.2">
      <c r="B52" s="70"/>
      <c r="C52" s="73"/>
      <c r="D52" s="73"/>
      <c r="E52" s="73"/>
      <c r="F52" s="73"/>
      <c r="G52" s="73"/>
      <c r="H52" s="73"/>
      <c r="I52" s="73"/>
      <c r="J52" s="73"/>
      <c r="K52" s="73"/>
      <c r="L52" s="73"/>
      <c r="M52" s="73"/>
      <c r="N52" s="73"/>
      <c r="O52" s="51"/>
      <c r="P52" s="51"/>
    </row>
    <row r="53" spans="2:16" ht="15" customHeight="1" x14ac:dyDescent="0.2">
      <c r="B53" s="70"/>
      <c r="C53" s="73"/>
      <c r="D53" s="73"/>
      <c r="E53" s="73"/>
      <c r="F53" s="73"/>
      <c r="G53" s="73"/>
      <c r="H53" s="73"/>
      <c r="I53" s="73"/>
      <c r="J53" s="73"/>
      <c r="K53" s="73"/>
      <c r="L53" s="73"/>
      <c r="M53" s="73"/>
      <c r="N53" s="73"/>
      <c r="O53" s="51"/>
      <c r="P53" s="51"/>
    </row>
    <row r="54" spans="2:16" ht="15" customHeight="1" x14ac:dyDescent="0.2">
      <c r="B54" s="70"/>
      <c r="C54" s="73"/>
      <c r="D54" s="73"/>
      <c r="E54" s="73"/>
      <c r="F54" s="73"/>
      <c r="G54" s="73"/>
      <c r="H54" s="73"/>
      <c r="I54" s="73"/>
      <c r="J54" s="73"/>
      <c r="K54" s="73"/>
      <c r="L54" s="73"/>
      <c r="M54" s="73"/>
      <c r="N54" s="73"/>
      <c r="O54" s="51"/>
      <c r="P54" s="51"/>
    </row>
    <row r="55" spans="2:16" ht="15" customHeight="1" x14ac:dyDescent="0.2">
      <c r="B55" s="70"/>
      <c r="C55" s="73"/>
      <c r="D55" s="73"/>
      <c r="E55" s="73"/>
      <c r="F55" s="73"/>
      <c r="G55" s="73"/>
      <c r="H55" s="73"/>
      <c r="I55" s="73"/>
      <c r="J55" s="73"/>
      <c r="K55" s="73"/>
      <c r="L55" s="73"/>
      <c r="M55" s="73"/>
      <c r="N55" s="73"/>
      <c r="O55" s="51"/>
      <c r="P55" s="51"/>
    </row>
    <row r="56" spans="2:16" ht="15" customHeight="1" x14ac:dyDescent="0.2">
      <c r="B56" s="70"/>
      <c r="C56" s="73"/>
      <c r="D56" s="73"/>
      <c r="E56" s="73"/>
      <c r="F56" s="73"/>
      <c r="G56" s="73"/>
      <c r="H56" s="73"/>
      <c r="I56" s="73"/>
      <c r="J56" s="73"/>
      <c r="K56" s="73"/>
      <c r="L56" s="73"/>
      <c r="M56" s="73"/>
      <c r="N56" s="73"/>
      <c r="O56" s="51"/>
      <c r="P56" s="51"/>
    </row>
    <row r="57" spans="2:16" ht="15" customHeight="1" x14ac:dyDescent="0.2">
      <c r="B57" s="70"/>
      <c r="C57" s="73"/>
      <c r="D57" s="73"/>
      <c r="E57" s="73"/>
      <c r="F57" s="73"/>
      <c r="G57" s="73"/>
      <c r="H57" s="73"/>
      <c r="I57" s="73"/>
      <c r="J57" s="73"/>
      <c r="K57" s="73"/>
      <c r="L57" s="73"/>
      <c r="M57" s="73"/>
      <c r="N57" s="73"/>
      <c r="O57" s="51"/>
      <c r="P57" s="51"/>
    </row>
    <row r="58" spans="2:16" ht="15" customHeight="1" x14ac:dyDescent="0.2">
      <c r="B58" s="70"/>
      <c r="C58" s="73"/>
      <c r="D58" s="73"/>
      <c r="E58" s="73"/>
      <c r="F58" s="73"/>
      <c r="G58" s="73"/>
      <c r="H58" s="73"/>
      <c r="I58" s="73"/>
      <c r="J58" s="73"/>
      <c r="K58" s="73"/>
      <c r="L58" s="73"/>
      <c r="M58" s="73"/>
      <c r="N58" s="73"/>
      <c r="O58" s="51"/>
      <c r="P58" s="51"/>
    </row>
    <row r="59" spans="2:16" ht="15" customHeight="1" x14ac:dyDescent="0.2">
      <c r="B59" s="70"/>
      <c r="C59" s="73"/>
      <c r="D59" s="73"/>
      <c r="E59" s="73"/>
      <c r="F59" s="73"/>
      <c r="G59" s="73"/>
      <c r="H59" s="73"/>
      <c r="I59" s="73"/>
      <c r="J59" s="73"/>
      <c r="K59" s="73"/>
      <c r="L59" s="73"/>
      <c r="M59" s="73"/>
      <c r="N59" s="73"/>
      <c r="O59" s="51"/>
      <c r="P59" s="51"/>
    </row>
    <row r="60" spans="2:16" ht="15" customHeight="1" x14ac:dyDescent="0.2">
      <c r="B60" s="70"/>
      <c r="C60" s="73"/>
      <c r="D60" s="73"/>
      <c r="E60" s="73"/>
      <c r="F60" s="73"/>
      <c r="G60" s="73"/>
      <c r="H60" s="73"/>
      <c r="I60" s="73"/>
      <c r="J60" s="73"/>
      <c r="K60" s="73"/>
      <c r="L60" s="73"/>
      <c r="M60" s="73"/>
      <c r="N60" s="73"/>
      <c r="O60" s="51"/>
      <c r="P60" s="51"/>
    </row>
    <row r="61" spans="2:16" ht="15" customHeight="1" x14ac:dyDescent="0.2">
      <c r="B61" s="70"/>
      <c r="C61" s="73"/>
      <c r="D61" s="73"/>
      <c r="E61" s="73"/>
      <c r="F61" s="73"/>
      <c r="G61" s="73"/>
      <c r="H61" s="73"/>
      <c r="I61" s="73"/>
      <c r="J61" s="73"/>
      <c r="K61" s="73"/>
      <c r="L61" s="73"/>
      <c r="M61" s="73"/>
      <c r="N61" s="73"/>
      <c r="O61" s="51"/>
      <c r="P61" s="51"/>
    </row>
    <row r="62" spans="2:16" ht="15" customHeight="1" x14ac:dyDescent="0.2">
      <c r="B62" s="70"/>
      <c r="C62" s="73"/>
      <c r="D62" s="73"/>
      <c r="E62" s="73"/>
      <c r="F62" s="73"/>
      <c r="G62" s="73"/>
      <c r="H62" s="73"/>
      <c r="I62" s="73"/>
      <c r="J62" s="73"/>
      <c r="K62" s="73"/>
      <c r="L62" s="73"/>
      <c r="M62" s="73"/>
      <c r="N62" s="73"/>
      <c r="O62" s="51"/>
      <c r="P62" s="51"/>
    </row>
    <row r="63" spans="2:16" ht="15" customHeight="1" x14ac:dyDescent="0.2">
      <c r="B63" s="70"/>
      <c r="C63" s="73"/>
      <c r="D63" s="73"/>
      <c r="E63" s="73"/>
      <c r="F63" s="73"/>
      <c r="G63" s="73"/>
      <c r="H63" s="73"/>
      <c r="I63" s="73"/>
      <c r="J63" s="73"/>
      <c r="K63" s="73"/>
      <c r="L63" s="73"/>
      <c r="M63" s="73"/>
      <c r="N63" s="73"/>
      <c r="O63" s="51"/>
      <c r="P63" s="51"/>
    </row>
  </sheetData>
  <mergeCells count="14">
    <mergeCell ref="B23:R23"/>
    <mergeCell ref="B25:R25"/>
    <mergeCell ref="C27:R27"/>
    <mergeCell ref="C28:R28"/>
    <mergeCell ref="C29:R29"/>
    <mergeCell ref="C35:R35"/>
    <mergeCell ref="C36:R36"/>
    <mergeCell ref="C37:R37"/>
    <mergeCell ref="C38:R38"/>
    <mergeCell ref="C30:R30"/>
    <mergeCell ref="C31:R31"/>
    <mergeCell ref="C32:R32"/>
    <mergeCell ref="C33:R33"/>
    <mergeCell ref="C34:R34"/>
  </mergeCells>
  <pageMargins left="0.70866141732283472" right="0.70866141732283472" top="0.74803149606299213" bottom="0.74803149606299213" header="0.31496062992125984" footer="0.31496062992125984"/>
  <pageSetup paperSize="9" scale="42"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B1:CA65"/>
  <sheetViews>
    <sheetView zoomScale="80" zoomScaleNormal="80" workbookViewId="0"/>
  </sheetViews>
  <sheetFormatPr defaultColWidth="9.75" defaultRowHeight="14.25" x14ac:dyDescent="0.2"/>
  <cols>
    <col min="1" max="1" width="1.75" style="2" customWidth="1"/>
    <col min="2" max="2" width="4.75" style="2" customWidth="1"/>
    <col min="3" max="3" width="45.875" style="2" bestFit="1" customWidth="1"/>
    <col min="4" max="4" width="11.75" style="2" customWidth="1"/>
    <col min="5" max="6" width="5.75" style="2" customWidth="1"/>
    <col min="7" max="14" width="9.75" style="2"/>
    <col min="15" max="16" width="9.75" style="2" customWidth="1"/>
    <col min="17" max="76" width="9.75" style="2"/>
    <col min="77" max="77" width="2.75" style="2" customWidth="1"/>
    <col min="78" max="78" width="26.875" style="2" bestFit="1" customWidth="1"/>
    <col min="79" max="79" width="17.375" style="2" customWidth="1"/>
    <col min="80" max="16384" width="9.75" style="2"/>
  </cols>
  <sheetData>
    <row r="1" spans="2:79" ht="20.25" x14ac:dyDescent="0.2">
      <c r="B1" s="240" t="s">
        <v>1308</v>
      </c>
      <c r="C1" s="74"/>
      <c r="D1" s="74"/>
      <c r="E1" s="74"/>
      <c r="F1" s="74"/>
      <c r="G1" s="74"/>
      <c r="H1" s="74"/>
      <c r="I1" s="74"/>
      <c r="J1" s="74"/>
      <c r="K1" s="74"/>
      <c r="L1" s="76"/>
      <c r="M1" s="76"/>
      <c r="N1" s="76"/>
      <c r="O1" s="76"/>
      <c r="P1" s="76"/>
      <c r="Q1" s="76"/>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7" t="s">
        <v>0</v>
      </c>
      <c r="BY1" s="623"/>
      <c r="BZ1" s="78" t="s">
        <v>1</v>
      </c>
      <c r="CA1" s="78"/>
    </row>
    <row r="2" spans="2:79" ht="15" thickBot="1" x14ac:dyDescent="0.25">
      <c r="B2" s="59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272"/>
      <c r="BX2" s="272"/>
      <c r="BY2" s="272"/>
      <c r="BZ2" s="272"/>
      <c r="CA2" s="272"/>
    </row>
    <row r="3" spans="2:79" ht="15" thickBot="1" x14ac:dyDescent="0.25">
      <c r="G3" s="1839" t="s">
        <v>105</v>
      </c>
      <c r="H3" s="1840"/>
      <c r="I3" s="1840"/>
      <c r="J3" s="1840"/>
      <c r="K3" s="1841"/>
      <c r="L3" s="1839" t="s">
        <v>106</v>
      </c>
      <c r="M3" s="1840"/>
      <c r="N3" s="1840"/>
      <c r="O3" s="1840"/>
      <c r="P3" s="1842"/>
      <c r="Q3" s="1836" t="s">
        <v>107</v>
      </c>
      <c r="R3" s="1837"/>
      <c r="S3" s="1837"/>
      <c r="T3" s="1837"/>
      <c r="U3" s="1838"/>
      <c r="V3" s="1836" t="s">
        <v>158</v>
      </c>
      <c r="W3" s="1837"/>
      <c r="X3" s="1837"/>
      <c r="Y3" s="1837"/>
      <c r="Z3" s="1837"/>
      <c r="AA3" s="1836" t="s">
        <v>108</v>
      </c>
      <c r="AB3" s="1837"/>
      <c r="AC3" s="1837"/>
      <c r="AD3" s="1837"/>
      <c r="AE3" s="1838"/>
      <c r="AF3" s="1836" t="s">
        <v>109</v>
      </c>
      <c r="AG3" s="1837"/>
      <c r="AH3" s="1837"/>
      <c r="AI3" s="1837"/>
      <c r="AJ3" s="1838"/>
      <c r="AK3" s="1803" t="s">
        <v>110</v>
      </c>
      <c r="AL3" s="1804"/>
      <c r="AM3" s="1804"/>
      <c r="AN3" s="1804"/>
      <c r="AO3" s="1805"/>
      <c r="AP3" s="1803" t="s">
        <v>111</v>
      </c>
      <c r="AQ3" s="1804"/>
      <c r="AR3" s="1804"/>
      <c r="AS3" s="1804"/>
      <c r="AT3" s="1805"/>
      <c r="AU3" s="1803" t="s">
        <v>112</v>
      </c>
      <c r="AV3" s="1804"/>
      <c r="AW3" s="1804"/>
      <c r="AX3" s="1804"/>
      <c r="AY3" s="1805"/>
      <c r="AZ3" s="1803" t="s">
        <v>113</v>
      </c>
      <c r="BA3" s="1804"/>
      <c r="BB3" s="1804"/>
      <c r="BC3" s="1804"/>
      <c r="BD3" s="1805"/>
      <c r="BE3" s="1803" t="s">
        <v>114</v>
      </c>
      <c r="BF3" s="1804"/>
      <c r="BG3" s="1804"/>
      <c r="BH3" s="1804"/>
      <c r="BI3" s="1805"/>
      <c r="BJ3" s="1803" t="s">
        <v>115</v>
      </c>
      <c r="BK3" s="1804"/>
      <c r="BL3" s="1804"/>
      <c r="BM3" s="1804"/>
      <c r="BN3" s="1805"/>
      <c r="BO3" s="1803" t="s">
        <v>116</v>
      </c>
      <c r="BP3" s="1804"/>
      <c r="BQ3" s="1804"/>
      <c r="BR3" s="1804"/>
      <c r="BS3" s="1805"/>
      <c r="BT3" s="1803" t="s">
        <v>117</v>
      </c>
      <c r="BU3" s="1804"/>
      <c r="BV3" s="1804"/>
      <c r="BW3" s="1804"/>
      <c r="BX3" s="1805"/>
      <c r="BY3" s="272"/>
      <c r="BZ3" s="272"/>
      <c r="CA3" s="272"/>
    </row>
    <row r="4" spans="2:79" ht="41.25" thickBot="1" x14ac:dyDescent="0.25">
      <c r="B4" s="1833" t="s">
        <v>2</v>
      </c>
      <c r="C4" s="1878"/>
      <c r="D4" s="182" t="s">
        <v>3</v>
      </c>
      <c r="E4" s="158" t="s">
        <v>198</v>
      </c>
      <c r="F4" s="158" t="s">
        <v>5</v>
      </c>
      <c r="G4" s="183" t="s">
        <v>44</v>
      </c>
      <c r="H4" s="160" t="s">
        <v>45</v>
      </c>
      <c r="I4" s="160" t="s">
        <v>46</v>
      </c>
      <c r="J4" s="184" t="s">
        <v>47</v>
      </c>
      <c r="K4" s="242" t="s">
        <v>48</v>
      </c>
      <c r="L4" s="183" t="s">
        <v>44</v>
      </c>
      <c r="M4" s="160" t="s">
        <v>45</v>
      </c>
      <c r="N4" s="160" t="s">
        <v>46</v>
      </c>
      <c r="O4" s="184" t="s">
        <v>47</v>
      </c>
      <c r="P4" s="242" t="s">
        <v>48</v>
      </c>
      <c r="Q4" s="183" t="s">
        <v>44</v>
      </c>
      <c r="R4" s="160" t="s">
        <v>45</v>
      </c>
      <c r="S4" s="160" t="s">
        <v>46</v>
      </c>
      <c r="T4" s="184" t="s">
        <v>47</v>
      </c>
      <c r="U4" s="242" t="s">
        <v>48</v>
      </c>
      <c r="V4" s="183" t="s">
        <v>44</v>
      </c>
      <c r="W4" s="160" t="s">
        <v>45</v>
      </c>
      <c r="X4" s="160" t="s">
        <v>46</v>
      </c>
      <c r="Y4" s="184" t="s">
        <v>47</v>
      </c>
      <c r="Z4" s="242" t="s">
        <v>48</v>
      </c>
      <c r="AA4" s="183" t="s">
        <v>44</v>
      </c>
      <c r="AB4" s="160" t="s">
        <v>45</v>
      </c>
      <c r="AC4" s="160" t="s">
        <v>46</v>
      </c>
      <c r="AD4" s="184" t="s">
        <v>47</v>
      </c>
      <c r="AE4" s="242" t="s">
        <v>48</v>
      </c>
      <c r="AF4" s="183" t="s">
        <v>44</v>
      </c>
      <c r="AG4" s="160" t="s">
        <v>45</v>
      </c>
      <c r="AH4" s="160" t="s">
        <v>46</v>
      </c>
      <c r="AI4" s="184" t="s">
        <v>47</v>
      </c>
      <c r="AJ4" s="242" t="s">
        <v>48</v>
      </c>
      <c r="AK4" s="183" t="s">
        <v>44</v>
      </c>
      <c r="AL4" s="160" t="s">
        <v>45</v>
      </c>
      <c r="AM4" s="160" t="s">
        <v>46</v>
      </c>
      <c r="AN4" s="184" t="s">
        <v>47</v>
      </c>
      <c r="AO4" s="242" t="s">
        <v>48</v>
      </c>
      <c r="AP4" s="183" t="s">
        <v>44</v>
      </c>
      <c r="AQ4" s="160" t="s">
        <v>45</v>
      </c>
      <c r="AR4" s="160" t="s">
        <v>46</v>
      </c>
      <c r="AS4" s="184" t="s">
        <v>47</v>
      </c>
      <c r="AT4" s="242" t="s">
        <v>48</v>
      </c>
      <c r="AU4" s="183" t="s">
        <v>44</v>
      </c>
      <c r="AV4" s="160" t="s">
        <v>45</v>
      </c>
      <c r="AW4" s="160" t="s">
        <v>46</v>
      </c>
      <c r="AX4" s="184" t="s">
        <v>47</v>
      </c>
      <c r="AY4" s="242" t="s">
        <v>48</v>
      </c>
      <c r="AZ4" s="183" t="s">
        <v>44</v>
      </c>
      <c r="BA4" s="160" t="s">
        <v>45</v>
      </c>
      <c r="BB4" s="160" t="s">
        <v>46</v>
      </c>
      <c r="BC4" s="184" t="s">
        <v>47</v>
      </c>
      <c r="BD4" s="242" t="s">
        <v>48</v>
      </c>
      <c r="BE4" s="183" t="s">
        <v>44</v>
      </c>
      <c r="BF4" s="160" t="s">
        <v>45</v>
      </c>
      <c r="BG4" s="160" t="s">
        <v>46</v>
      </c>
      <c r="BH4" s="184" t="s">
        <v>47</v>
      </c>
      <c r="BI4" s="242" t="s">
        <v>48</v>
      </c>
      <c r="BJ4" s="183" t="s">
        <v>44</v>
      </c>
      <c r="BK4" s="160" t="s">
        <v>45</v>
      </c>
      <c r="BL4" s="160" t="s">
        <v>46</v>
      </c>
      <c r="BM4" s="184" t="s">
        <v>47</v>
      </c>
      <c r="BN4" s="242" t="s">
        <v>48</v>
      </c>
      <c r="BO4" s="183" t="s">
        <v>44</v>
      </c>
      <c r="BP4" s="160" t="s">
        <v>45</v>
      </c>
      <c r="BQ4" s="160" t="s">
        <v>46</v>
      </c>
      <c r="BR4" s="184" t="s">
        <v>47</v>
      </c>
      <c r="BS4" s="242" t="s">
        <v>48</v>
      </c>
      <c r="BT4" s="183" t="s">
        <v>44</v>
      </c>
      <c r="BU4" s="160" t="s">
        <v>45</v>
      </c>
      <c r="BV4" s="160" t="s">
        <v>46</v>
      </c>
      <c r="BW4" s="184" t="s">
        <v>47</v>
      </c>
      <c r="BX4" s="242" t="s">
        <v>48</v>
      </c>
      <c r="BY4" s="272"/>
      <c r="BZ4" s="833" t="s">
        <v>839</v>
      </c>
      <c r="CA4" s="427" t="s">
        <v>14</v>
      </c>
    </row>
    <row r="5" spans="2:79" ht="13.9" customHeight="1" thickBot="1" x14ac:dyDescent="0.25">
      <c r="B5" s="620"/>
      <c r="C5" s="621"/>
      <c r="D5" s="621"/>
      <c r="E5" s="621"/>
      <c r="F5" s="621"/>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6"/>
      <c r="CA5" s="276"/>
    </row>
    <row r="6" spans="2:79" s="914" customFormat="1" ht="13.9" customHeight="1" thickBot="1" x14ac:dyDescent="0.25">
      <c r="B6" s="1833" t="s">
        <v>327</v>
      </c>
      <c r="C6" s="1834"/>
      <c r="D6" s="1834"/>
      <c r="E6" s="1834"/>
      <c r="F6" s="1835"/>
      <c r="G6" s="1821" t="s">
        <v>838</v>
      </c>
      <c r="H6" s="1822"/>
      <c r="I6" s="1822"/>
      <c r="J6" s="1822"/>
      <c r="K6" s="1823"/>
      <c r="L6" s="1821" t="s">
        <v>838</v>
      </c>
      <c r="M6" s="1822"/>
      <c r="N6" s="1822"/>
      <c r="O6" s="1822"/>
      <c r="P6" s="1823"/>
      <c r="Q6" s="1821" t="s">
        <v>838</v>
      </c>
      <c r="R6" s="1822"/>
      <c r="S6" s="1822"/>
      <c r="T6" s="1822"/>
      <c r="U6" s="1823"/>
      <c r="V6" s="1821" t="s">
        <v>838</v>
      </c>
      <c r="W6" s="1822"/>
      <c r="X6" s="1822"/>
      <c r="Y6" s="1822"/>
      <c r="Z6" s="1823"/>
      <c r="AA6" s="1821" t="s">
        <v>838</v>
      </c>
      <c r="AB6" s="1822"/>
      <c r="AC6" s="1822"/>
      <c r="AD6" s="1822"/>
      <c r="AE6" s="1823"/>
      <c r="AF6" s="1821" t="s">
        <v>838</v>
      </c>
      <c r="AG6" s="1822"/>
      <c r="AH6" s="1822"/>
      <c r="AI6" s="1822"/>
      <c r="AJ6" s="1823"/>
      <c r="AK6" s="1821" t="s">
        <v>838</v>
      </c>
      <c r="AL6" s="1822"/>
      <c r="AM6" s="1822"/>
      <c r="AN6" s="1822"/>
      <c r="AO6" s="1823"/>
      <c r="AP6" s="1821" t="s">
        <v>838</v>
      </c>
      <c r="AQ6" s="1822"/>
      <c r="AR6" s="1822"/>
      <c r="AS6" s="1822"/>
      <c r="AT6" s="1823"/>
      <c r="AU6" s="1821" t="s">
        <v>838</v>
      </c>
      <c r="AV6" s="1822"/>
      <c r="AW6" s="1822"/>
      <c r="AX6" s="1822"/>
      <c r="AY6" s="1823"/>
      <c r="AZ6" s="1821" t="s">
        <v>995</v>
      </c>
      <c r="BA6" s="1822"/>
      <c r="BB6" s="1822"/>
      <c r="BC6" s="1822"/>
      <c r="BD6" s="1823"/>
      <c r="BE6" s="1821" t="s">
        <v>995</v>
      </c>
      <c r="BF6" s="1822"/>
      <c r="BG6" s="1822"/>
      <c r="BH6" s="1822"/>
      <c r="BI6" s="1823"/>
      <c r="BJ6" s="1821" t="s">
        <v>995</v>
      </c>
      <c r="BK6" s="1822"/>
      <c r="BL6" s="1822"/>
      <c r="BM6" s="1822"/>
      <c r="BN6" s="1823"/>
      <c r="BO6" s="1821" t="s">
        <v>995</v>
      </c>
      <c r="BP6" s="1822"/>
      <c r="BQ6" s="1822"/>
      <c r="BR6" s="1822"/>
      <c r="BS6" s="1823"/>
      <c r="BT6" s="1821" t="s">
        <v>995</v>
      </c>
      <c r="BU6" s="1822"/>
      <c r="BV6" s="1822"/>
      <c r="BW6" s="1822"/>
      <c r="BX6" s="1823"/>
      <c r="BY6" s="272"/>
      <c r="BZ6" s="276"/>
      <c r="CA6" s="276"/>
    </row>
    <row r="7" spans="2:79" s="914" customFormat="1" ht="13.9" customHeight="1" thickBot="1" x14ac:dyDescent="0.25">
      <c r="B7" s="620"/>
      <c r="C7" s="621"/>
      <c r="D7" s="621"/>
      <c r="E7" s="621"/>
      <c r="F7" s="621"/>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6"/>
      <c r="CA7" s="276"/>
    </row>
    <row r="8" spans="2:79" ht="15.75" thickBot="1" x14ac:dyDescent="0.3">
      <c r="B8" s="243" t="s">
        <v>15</v>
      </c>
      <c r="C8" s="244" t="s">
        <v>199</v>
      </c>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80"/>
      <c r="CA8" s="280"/>
    </row>
    <row r="9" spans="2:79" x14ac:dyDescent="0.2">
      <c r="B9" s="245">
        <v>1</v>
      </c>
      <c r="C9" s="246" t="s">
        <v>1035</v>
      </c>
      <c r="D9" s="247"/>
      <c r="E9" s="248" t="s">
        <v>16</v>
      </c>
      <c r="F9" s="838">
        <v>3</v>
      </c>
      <c r="G9" s="670"/>
      <c r="H9" s="249"/>
      <c r="I9" s="249"/>
      <c r="J9" s="249"/>
      <c r="K9" s="250">
        <f>SUM(G9:J9)</f>
        <v>0</v>
      </c>
      <c r="L9" s="251"/>
      <c r="M9" s="249"/>
      <c r="N9" s="249"/>
      <c r="O9" s="249"/>
      <c r="P9" s="250">
        <f>SUM(L9:O9)</f>
        <v>0</v>
      </c>
      <c r="Q9" s="251"/>
      <c r="R9" s="249"/>
      <c r="S9" s="249"/>
      <c r="T9" s="249"/>
      <c r="U9" s="250">
        <f>SUM(Q9:T9)</f>
        <v>0</v>
      </c>
      <c r="V9" s="251"/>
      <c r="W9" s="249"/>
      <c r="X9" s="249"/>
      <c r="Y9" s="249"/>
      <c r="Z9" s="250">
        <f>SUM(V9:Y9)</f>
        <v>0</v>
      </c>
      <c r="AA9" s="251"/>
      <c r="AB9" s="249"/>
      <c r="AC9" s="249"/>
      <c r="AD9" s="249"/>
      <c r="AE9" s="250">
        <f>SUM(AA9:AD9)</f>
        <v>0</v>
      </c>
      <c r="AF9" s="251"/>
      <c r="AG9" s="249"/>
      <c r="AH9" s="249"/>
      <c r="AI9" s="249"/>
      <c r="AJ9" s="250">
        <f>SUM(AF9:AI9)</f>
        <v>0</v>
      </c>
      <c r="AK9" s="251"/>
      <c r="AL9" s="249"/>
      <c r="AM9" s="249"/>
      <c r="AN9" s="249"/>
      <c r="AO9" s="250">
        <f>SUM(AK9:AN9)</f>
        <v>0</v>
      </c>
      <c r="AP9" s="251"/>
      <c r="AQ9" s="249"/>
      <c r="AR9" s="249"/>
      <c r="AS9" s="249"/>
      <c r="AT9" s="250">
        <f>SUM(AP9:AS9)</f>
        <v>0</v>
      </c>
      <c r="AU9" s="251"/>
      <c r="AV9" s="249"/>
      <c r="AW9" s="249"/>
      <c r="AX9" s="249"/>
      <c r="AY9" s="250">
        <f>SUM(AU9:AX9)</f>
        <v>0</v>
      </c>
      <c r="AZ9" s="251"/>
      <c r="BA9" s="249"/>
      <c r="BB9" s="249"/>
      <c r="BC9" s="249"/>
      <c r="BD9" s="250">
        <f>SUM(AZ9:BC9)</f>
        <v>0</v>
      </c>
      <c r="BE9" s="251"/>
      <c r="BF9" s="249"/>
      <c r="BG9" s="249"/>
      <c r="BH9" s="249"/>
      <c r="BI9" s="250">
        <f>SUM(BE9:BH9)</f>
        <v>0</v>
      </c>
      <c r="BJ9" s="251"/>
      <c r="BK9" s="249"/>
      <c r="BL9" s="249"/>
      <c r="BM9" s="249"/>
      <c r="BN9" s="250">
        <f>SUM(BJ9:BM9)</f>
        <v>0</v>
      </c>
      <c r="BO9" s="251"/>
      <c r="BP9" s="249"/>
      <c r="BQ9" s="249"/>
      <c r="BR9" s="249"/>
      <c r="BS9" s="250">
        <f>SUM(BO9:BR9)</f>
        <v>0</v>
      </c>
      <c r="BT9" s="251"/>
      <c r="BU9" s="249"/>
      <c r="BV9" s="249"/>
      <c r="BW9" s="249"/>
      <c r="BX9" s="250">
        <f>SUM(BT9:BW9)</f>
        <v>0</v>
      </c>
      <c r="BY9" s="272"/>
      <c r="BZ9" s="968"/>
      <c r="CA9" s="969"/>
    </row>
    <row r="10" spans="2:79" x14ac:dyDescent="0.2">
      <c r="B10" s="252">
        <v>2</v>
      </c>
      <c r="C10" s="253" t="s">
        <v>1036</v>
      </c>
      <c r="D10" s="254"/>
      <c r="E10" s="255" t="s">
        <v>16</v>
      </c>
      <c r="F10" s="839">
        <v>3</v>
      </c>
      <c r="G10" s="488"/>
      <c r="H10" s="256"/>
      <c r="I10" s="256"/>
      <c r="J10" s="256"/>
      <c r="K10" s="257">
        <f>SUM(G10:J10)</f>
        <v>0</v>
      </c>
      <c r="L10" s="258"/>
      <c r="M10" s="256"/>
      <c r="N10" s="256"/>
      <c r="O10" s="256"/>
      <c r="P10" s="257">
        <f>SUM(L10:O10)</f>
        <v>0</v>
      </c>
      <c r="Q10" s="258"/>
      <c r="R10" s="256"/>
      <c r="S10" s="256"/>
      <c r="T10" s="256"/>
      <c r="U10" s="257">
        <f>SUM(Q10:T10)</f>
        <v>0</v>
      </c>
      <c r="V10" s="258"/>
      <c r="W10" s="256"/>
      <c r="X10" s="256"/>
      <c r="Y10" s="256"/>
      <c r="Z10" s="257">
        <f>SUM(V10:Y10)</f>
        <v>0</v>
      </c>
      <c r="AA10" s="258"/>
      <c r="AB10" s="256"/>
      <c r="AC10" s="256"/>
      <c r="AD10" s="256"/>
      <c r="AE10" s="257">
        <f>SUM(AA10:AD10)</f>
        <v>0</v>
      </c>
      <c r="AF10" s="258"/>
      <c r="AG10" s="256"/>
      <c r="AH10" s="256"/>
      <c r="AI10" s="256"/>
      <c r="AJ10" s="257">
        <f>SUM(AF10:AI10)</f>
        <v>0</v>
      </c>
      <c r="AK10" s="258"/>
      <c r="AL10" s="256"/>
      <c r="AM10" s="256"/>
      <c r="AN10" s="256"/>
      <c r="AO10" s="257">
        <f>SUM(AK10:AN10)</f>
        <v>0</v>
      </c>
      <c r="AP10" s="258"/>
      <c r="AQ10" s="256"/>
      <c r="AR10" s="256"/>
      <c r="AS10" s="256"/>
      <c r="AT10" s="257">
        <f>SUM(AP10:AS10)</f>
        <v>0</v>
      </c>
      <c r="AU10" s="258"/>
      <c r="AV10" s="256"/>
      <c r="AW10" s="256"/>
      <c r="AX10" s="256"/>
      <c r="AY10" s="257">
        <f>SUM(AU10:AX10)</f>
        <v>0</v>
      </c>
      <c r="AZ10" s="258"/>
      <c r="BA10" s="256"/>
      <c r="BB10" s="256"/>
      <c r="BC10" s="256"/>
      <c r="BD10" s="257">
        <f>SUM(AZ10:BC10)</f>
        <v>0</v>
      </c>
      <c r="BE10" s="258"/>
      <c r="BF10" s="256"/>
      <c r="BG10" s="256"/>
      <c r="BH10" s="256"/>
      <c r="BI10" s="257">
        <f>SUM(BE10:BH10)</f>
        <v>0</v>
      </c>
      <c r="BJ10" s="258"/>
      <c r="BK10" s="256"/>
      <c r="BL10" s="256"/>
      <c r="BM10" s="256"/>
      <c r="BN10" s="257">
        <f>SUM(BJ10:BM10)</f>
        <v>0</v>
      </c>
      <c r="BO10" s="258"/>
      <c r="BP10" s="256"/>
      <c r="BQ10" s="256"/>
      <c r="BR10" s="256"/>
      <c r="BS10" s="257">
        <f>SUM(BO10:BR10)</f>
        <v>0</v>
      </c>
      <c r="BT10" s="258"/>
      <c r="BU10" s="256"/>
      <c r="BV10" s="256"/>
      <c r="BW10" s="256"/>
      <c r="BX10" s="257">
        <f>SUM(BT10:BW10)</f>
        <v>0</v>
      </c>
      <c r="BY10" s="272"/>
      <c r="BZ10" s="943"/>
      <c r="CA10" s="944"/>
    </row>
    <row r="11" spans="2:79" x14ac:dyDescent="0.2">
      <c r="B11" s="252">
        <v>3</v>
      </c>
      <c r="C11" s="253" t="s">
        <v>200</v>
      </c>
      <c r="D11" s="254"/>
      <c r="E11" s="255" t="s">
        <v>183</v>
      </c>
      <c r="F11" s="839">
        <v>0</v>
      </c>
      <c r="G11" s="488"/>
      <c r="H11" s="256"/>
      <c r="I11" s="256"/>
      <c r="J11" s="256"/>
      <c r="K11" s="257">
        <f>SUM(G11:J11)</f>
        <v>0</v>
      </c>
      <c r="L11" s="258"/>
      <c r="M11" s="256"/>
      <c r="N11" s="256"/>
      <c r="O11" s="256"/>
      <c r="P11" s="257">
        <f>SUM(L11:O11)</f>
        <v>0</v>
      </c>
      <c r="Q11" s="258"/>
      <c r="R11" s="256"/>
      <c r="S11" s="256"/>
      <c r="T11" s="256"/>
      <c r="U11" s="257">
        <f>SUM(Q11:T11)</f>
        <v>0</v>
      </c>
      <c r="V11" s="258"/>
      <c r="W11" s="256"/>
      <c r="X11" s="256"/>
      <c r="Y11" s="256"/>
      <c r="Z11" s="257">
        <f>SUM(V11:Y11)</f>
        <v>0</v>
      </c>
      <c r="AA11" s="258"/>
      <c r="AB11" s="256"/>
      <c r="AC11" s="256"/>
      <c r="AD11" s="256"/>
      <c r="AE11" s="257">
        <f>SUM(AA11:AD11)</f>
        <v>0</v>
      </c>
      <c r="AF11" s="258"/>
      <c r="AG11" s="256"/>
      <c r="AH11" s="256"/>
      <c r="AI11" s="256"/>
      <c r="AJ11" s="257">
        <f>SUM(AF11:AI11)</f>
        <v>0</v>
      </c>
      <c r="AK11" s="258"/>
      <c r="AL11" s="256"/>
      <c r="AM11" s="256"/>
      <c r="AN11" s="256"/>
      <c r="AO11" s="257">
        <f>SUM(AK11:AN11)</f>
        <v>0</v>
      </c>
      <c r="AP11" s="258"/>
      <c r="AQ11" s="256"/>
      <c r="AR11" s="256"/>
      <c r="AS11" s="256"/>
      <c r="AT11" s="257">
        <f>SUM(AP11:AS11)</f>
        <v>0</v>
      </c>
      <c r="AU11" s="258"/>
      <c r="AV11" s="256"/>
      <c r="AW11" s="256"/>
      <c r="AX11" s="256"/>
      <c r="AY11" s="257">
        <f>SUM(AU11:AX11)</f>
        <v>0</v>
      </c>
      <c r="AZ11" s="258"/>
      <c r="BA11" s="256"/>
      <c r="BB11" s="256"/>
      <c r="BC11" s="256"/>
      <c r="BD11" s="257">
        <f>SUM(AZ11:BC11)</f>
        <v>0</v>
      </c>
      <c r="BE11" s="258"/>
      <c r="BF11" s="256"/>
      <c r="BG11" s="256"/>
      <c r="BH11" s="256"/>
      <c r="BI11" s="257">
        <f>SUM(BE11:BH11)</f>
        <v>0</v>
      </c>
      <c r="BJ11" s="258"/>
      <c r="BK11" s="256"/>
      <c r="BL11" s="256"/>
      <c r="BM11" s="256"/>
      <c r="BN11" s="257">
        <f>SUM(BJ11:BM11)</f>
        <v>0</v>
      </c>
      <c r="BO11" s="258"/>
      <c r="BP11" s="256"/>
      <c r="BQ11" s="256"/>
      <c r="BR11" s="256"/>
      <c r="BS11" s="257">
        <f>SUM(BO11:BR11)</f>
        <v>0</v>
      </c>
      <c r="BT11" s="258"/>
      <c r="BU11" s="256"/>
      <c r="BV11" s="256"/>
      <c r="BW11" s="256"/>
      <c r="BX11" s="257">
        <f>SUM(BT11:BW11)</f>
        <v>0</v>
      </c>
      <c r="BY11" s="272"/>
      <c r="BZ11" s="943"/>
      <c r="CA11" s="944"/>
    </row>
    <row r="12" spans="2:79" x14ac:dyDescent="0.2">
      <c r="B12" s="252">
        <v>4</v>
      </c>
      <c r="C12" s="253" t="s">
        <v>201</v>
      </c>
      <c r="D12" s="254"/>
      <c r="E12" s="255" t="s">
        <v>183</v>
      </c>
      <c r="F12" s="839">
        <v>0</v>
      </c>
      <c r="G12" s="488"/>
      <c r="H12" s="256"/>
      <c r="I12" s="256"/>
      <c r="J12" s="256"/>
      <c r="K12" s="257">
        <f>SUM(G12:J12)</f>
        <v>0</v>
      </c>
      <c r="L12" s="258"/>
      <c r="M12" s="256"/>
      <c r="N12" s="256"/>
      <c r="O12" s="256"/>
      <c r="P12" s="257">
        <f>SUM(L12:O12)</f>
        <v>0</v>
      </c>
      <c r="Q12" s="258"/>
      <c r="R12" s="256"/>
      <c r="S12" s="256"/>
      <c r="T12" s="256"/>
      <c r="U12" s="257">
        <f>SUM(Q12:T12)</f>
        <v>0</v>
      </c>
      <c r="V12" s="258"/>
      <c r="W12" s="256"/>
      <c r="X12" s="256"/>
      <c r="Y12" s="256"/>
      <c r="Z12" s="257">
        <f>SUM(V12:Y12)</f>
        <v>0</v>
      </c>
      <c r="AA12" s="258"/>
      <c r="AB12" s="256"/>
      <c r="AC12" s="256"/>
      <c r="AD12" s="256"/>
      <c r="AE12" s="257">
        <f>SUM(AA12:AD12)</f>
        <v>0</v>
      </c>
      <c r="AF12" s="258"/>
      <c r="AG12" s="256"/>
      <c r="AH12" s="256"/>
      <c r="AI12" s="256"/>
      <c r="AJ12" s="257">
        <f>SUM(AF12:AI12)</f>
        <v>0</v>
      </c>
      <c r="AK12" s="258"/>
      <c r="AL12" s="256"/>
      <c r="AM12" s="256"/>
      <c r="AN12" s="256"/>
      <c r="AO12" s="257">
        <f>SUM(AK12:AN12)</f>
        <v>0</v>
      </c>
      <c r="AP12" s="258"/>
      <c r="AQ12" s="256"/>
      <c r="AR12" s="256"/>
      <c r="AS12" s="256"/>
      <c r="AT12" s="257">
        <f>SUM(AP12:AS12)</f>
        <v>0</v>
      </c>
      <c r="AU12" s="258"/>
      <c r="AV12" s="256"/>
      <c r="AW12" s="256"/>
      <c r="AX12" s="256"/>
      <c r="AY12" s="257">
        <f>SUM(AU12:AX12)</f>
        <v>0</v>
      </c>
      <c r="AZ12" s="258"/>
      <c r="BA12" s="256"/>
      <c r="BB12" s="256"/>
      <c r="BC12" s="256"/>
      <c r="BD12" s="257">
        <f>SUM(AZ12:BC12)</f>
        <v>0</v>
      </c>
      <c r="BE12" s="258"/>
      <c r="BF12" s="256"/>
      <c r="BG12" s="256"/>
      <c r="BH12" s="256"/>
      <c r="BI12" s="257">
        <f>SUM(BE12:BH12)</f>
        <v>0</v>
      </c>
      <c r="BJ12" s="258"/>
      <c r="BK12" s="256"/>
      <c r="BL12" s="256"/>
      <c r="BM12" s="256"/>
      <c r="BN12" s="257">
        <f>SUM(BJ12:BM12)</f>
        <v>0</v>
      </c>
      <c r="BO12" s="258"/>
      <c r="BP12" s="256"/>
      <c r="BQ12" s="256"/>
      <c r="BR12" s="256"/>
      <c r="BS12" s="257">
        <f>SUM(BO12:BR12)</f>
        <v>0</v>
      </c>
      <c r="BT12" s="258"/>
      <c r="BU12" s="256"/>
      <c r="BV12" s="256"/>
      <c r="BW12" s="256"/>
      <c r="BX12" s="257">
        <f>SUM(BT12:BW12)</f>
        <v>0</v>
      </c>
      <c r="BY12" s="272"/>
      <c r="BZ12" s="943"/>
      <c r="CA12" s="944"/>
    </row>
    <row r="13" spans="2:79" ht="15" thickBot="1" x14ac:dyDescent="0.25">
      <c r="B13" s="259">
        <v>5</v>
      </c>
      <c r="C13" s="260" t="s">
        <v>202</v>
      </c>
      <c r="D13" s="261"/>
      <c r="E13" s="262" t="s">
        <v>16</v>
      </c>
      <c r="F13" s="840">
        <v>3</v>
      </c>
      <c r="G13" s="671"/>
      <c r="H13" s="263"/>
      <c r="I13" s="263"/>
      <c r="J13" s="263"/>
      <c r="K13" s="264">
        <f>SUM(G13:J13)</f>
        <v>0</v>
      </c>
      <c r="L13" s="265"/>
      <c r="M13" s="263"/>
      <c r="N13" s="263"/>
      <c r="O13" s="263"/>
      <c r="P13" s="264">
        <f>SUM(L13:O13)</f>
        <v>0</v>
      </c>
      <c r="Q13" s="265"/>
      <c r="R13" s="263"/>
      <c r="S13" s="263"/>
      <c r="T13" s="263"/>
      <c r="U13" s="264">
        <f>SUM(Q13:T13)</f>
        <v>0</v>
      </c>
      <c r="V13" s="265"/>
      <c r="W13" s="263"/>
      <c r="X13" s="263"/>
      <c r="Y13" s="263"/>
      <c r="Z13" s="264">
        <f>SUM(V13:Y13)</f>
        <v>0</v>
      </c>
      <c r="AA13" s="265"/>
      <c r="AB13" s="263"/>
      <c r="AC13" s="263"/>
      <c r="AD13" s="263"/>
      <c r="AE13" s="264">
        <f>SUM(AA13:AD13)</f>
        <v>0</v>
      </c>
      <c r="AF13" s="265"/>
      <c r="AG13" s="263"/>
      <c r="AH13" s="263"/>
      <c r="AI13" s="263"/>
      <c r="AJ13" s="264">
        <f>SUM(AF13:AI13)</f>
        <v>0</v>
      </c>
      <c r="AK13" s="265"/>
      <c r="AL13" s="263"/>
      <c r="AM13" s="263"/>
      <c r="AN13" s="263"/>
      <c r="AO13" s="264">
        <f>SUM(AK13:AN13)</f>
        <v>0</v>
      </c>
      <c r="AP13" s="265"/>
      <c r="AQ13" s="263"/>
      <c r="AR13" s="263"/>
      <c r="AS13" s="263"/>
      <c r="AT13" s="264">
        <f>SUM(AP13:AS13)</f>
        <v>0</v>
      </c>
      <c r="AU13" s="265"/>
      <c r="AV13" s="263"/>
      <c r="AW13" s="263"/>
      <c r="AX13" s="263"/>
      <c r="AY13" s="264">
        <f>SUM(AU13:AX13)</f>
        <v>0</v>
      </c>
      <c r="AZ13" s="265"/>
      <c r="BA13" s="263"/>
      <c r="BB13" s="263"/>
      <c r="BC13" s="263"/>
      <c r="BD13" s="264">
        <f>SUM(AZ13:BC13)</f>
        <v>0</v>
      </c>
      <c r="BE13" s="265"/>
      <c r="BF13" s="263"/>
      <c r="BG13" s="263"/>
      <c r="BH13" s="263"/>
      <c r="BI13" s="264">
        <f>SUM(BE13:BH13)</f>
        <v>0</v>
      </c>
      <c r="BJ13" s="265"/>
      <c r="BK13" s="263"/>
      <c r="BL13" s="263"/>
      <c r="BM13" s="263"/>
      <c r="BN13" s="264">
        <f>SUM(BJ13:BM13)</f>
        <v>0</v>
      </c>
      <c r="BO13" s="265"/>
      <c r="BP13" s="263"/>
      <c r="BQ13" s="263"/>
      <c r="BR13" s="263"/>
      <c r="BS13" s="264">
        <f>SUM(BO13:BR13)</f>
        <v>0</v>
      </c>
      <c r="BT13" s="265"/>
      <c r="BU13" s="263"/>
      <c r="BV13" s="263"/>
      <c r="BW13" s="263"/>
      <c r="BX13" s="264">
        <f>SUM(BT13:BW13)</f>
        <v>0</v>
      </c>
      <c r="BY13" s="272"/>
      <c r="BZ13" s="945"/>
      <c r="CA13" s="946"/>
    </row>
    <row r="14" spans="2:79" ht="16.5" thickBot="1" x14ac:dyDescent="0.25">
      <c r="B14" s="620"/>
      <c r="C14" s="621"/>
      <c r="D14" s="621"/>
      <c r="E14" s="621"/>
      <c r="F14" s="621"/>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970"/>
      <c r="CA14" s="970"/>
    </row>
    <row r="15" spans="2:79" ht="15.75" thickBot="1" x14ac:dyDescent="0.3">
      <c r="B15" s="163" t="s">
        <v>17</v>
      </c>
      <c r="C15" s="266" t="s">
        <v>203</v>
      </c>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305"/>
      <c r="CA15" s="305"/>
    </row>
    <row r="16" spans="2:79" x14ac:dyDescent="0.2">
      <c r="B16" s="245">
        <v>6</v>
      </c>
      <c r="C16" s="246" t="s">
        <v>204</v>
      </c>
      <c r="D16" s="247"/>
      <c r="E16" s="267" t="s">
        <v>16</v>
      </c>
      <c r="F16" s="838">
        <v>3</v>
      </c>
      <c r="G16" s="670"/>
      <c r="H16" s="249"/>
      <c r="I16" s="249"/>
      <c r="J16" s="249"/>
      <c r="K16" s="250">
        <f>SUM(G16:J16)</f>
        <v>0</v>
      </c>
      <c r="L16" s="251"/>
      <c r="M16" s="249"/>
      <c r="N16" s="249"/>
      <c r="O16" s="249"/>
      <c r="P16" s="250">
        <f>SUM(L16:O16)</f>
        <v>0</v>
      </c>
      <c r="Q16" s="251"/>
      <c r="R16" s="249"/>
      <c r="S16" s="249"/>
      <c r="T16" s="249"/>
      <c r="U16" s="250">
        <f>SUM(Q16:T16)</f>
        <v>0</v>
      </c>
      <c r="V16" s="251"/>
      <c r="W16" s="249"/>
      <c r="X16" s="249"/>
      <c r="Y16" s="249"/>
      <c r="Z16" s="250">
        <f>SUM(V16:Y16)</f>
        <v>0</v>
      </c>
      <c r="AA16" s="251"/>
      <c r="AB16" s="249"/>
      <c r="AC16" s="249"/>
      <c r="AD16" s="249"/>
      <c r="AE16" s="250">
        <f>SUM(AA16:AD16)</f>
        <v>0</v>
      </c>
      <c r="AF16" s="251"/>
      <c r="AG16" s="249"/>
      <c r="AH16" s="249"/>
      <c r="AI16" s="249"/>
      <c r="AJ16" s="250">
        <f>SUM(AF16:AI16)</f>
        <v>0</v>
      </c>
      <c r="AK16" s="251"/>
      <c r="AL16" s="249"/>
      <c r="AM16" s="249"/>
      <c r="AN16" s="249"/>
      <c r="AO16" s="250">
        <f>SUM(AK16:AN16)</f>
        <v>0</v>
      </c>
      <c r="AP16" s="251"/>
      <c r="AQ16" s="249"/>
      <c r="AR16" s="249"/>
      <c r="AS16" s="249"/>
      <c r="AT16" s="250">
        <f>SUM(AP16:AS16)</f>
        <v>0</v>
      </c>
      <c r="AU16" s="251"/>
      <c r="AV16" s="249"/>
      <c r="AW16" s="249"/>
      <c r="AX16" s="249"/>
      <c r="AY16" s="250">
        <f>SUM(AU16:AX16)</f>
        <v>0</v>
      </c>
      <c r="AZ16" s="251"/>
      <c r="BA16" s="249"/>
      <c r="BB16" s="249"/>
      <c r="BC16" s="249"/>
      <c r="BD16" s="250">
        <f>SUM(AZ16:BC16)</f>
        <v>0</v>
      </c>
      <c r="BE16" s="251"/>
      <c r="BF16" s="249"/>
      <c r="BG16" s="249"/>
      <c r="BH16" s="249"/>
      <c r="BI16" s="250">
        <f>SUM(BE16:BH16)</f>
        <v>0</v>
      </c>
      <c r="BJ16" s="251"/>
      <c r="BK16" s="249"/>
      <c r="BL16" s="249"/>
      <c r="BM16" s="249"/>
      <c r="BN16" s="250">
        <f>SUM(BJ16:BM16)</f>
        <v>0</v>
      </c>
      <c r="BO16" s="251"/>
      <c r="BP16" s="249"/>
      <c r="BQ16" s="249"/>
      <c r="BR16" s="249"/>
      <c r="BS16" s="250">
        <f>SUM(BO16:BR16)</f>
        <v>0</v>
      </c>
      <c r="BT16" s="251"/>
      <c r="BU16" s="249"/>
      <c r="BV16" s="249"/>
      <c r="BW16" s="249"/>
      <c r="BX16" s="250">
        <f>SUM(BT16:BW16)</f>
        <v>0</v>
      </c>
      <c r="BY16" s="272"/>
      <c r="BZ16" s="971"/>
      <c r="CA16" s="948"/>
    </row>
    <row r="17" spans="2:79" x14ac:dyDescent="0.2">
      <c r="B17" s="252">
        <v>7</v>
      </c>
      <c r="C17" s="253" t="s">
        <v>205</v>
      </c>
      <c r="D17" s="254"/>
      <c r="E17" s="268" t="s">
        <v>16</v>
      </c>
      <c r="F17" s="839">
        <v>3</v>
      </c>
      <c r="G17" s="488"/>
      <c r="H17" s="256"/>
      <c r="I17" s="256"/>
      <c r="J17" s="256"/>
      <c r="K17" s="257">
        <f>SUM(G17:J17)</f>
        <v>0</v>
      </c>
      <c r="L17" s="258"/>
      <c r="M17" s="256"/>
      <c r="N17" s="256"/>
      <c r="O17" s="256"/>
      <c r="P17" s="257">
        <f>SUM(L17:O17)</f>
        <v>0</v>
      </c>
      <c r="Q17" s="258"/>
      <c r="R17" s="256"/>
      <c r="S17" s="256"/>
      <c r="T17" s="256"/>
      <c r="U17" s="257">
        <f>SUM(Q17:T17)</f>
        <v>0</v>
      </c>
      <c r="V17" s="258"/>
      <c r="W17" s="256"/>
      <c r="X17" s="256"/>
      <c r="Y17" s="256"/>
      <c r="Z17" s="257">
        <f>SUM(V17:Y17)</f>
        <v>0</v>
      </c>
      <c r="AA17" s="258"/>
      <c r="AB17" s="256"/>
      <c r="AC17" s="256"/>
      <c r="AD17" s="256"/>
      <c r="AE17" s="257">
        <f>SUM(AA17:AD17)</f>
        <v>0</v>
      </c>
      <c r="AF17" s="258"/>
      <c r="AG17" s="256"/>
      <c r="AH17" s="256"/>
      <c r="AI17" s="256"/>
      <c r="AJ17" s="257">
        <f>SUM(AF17:AI17)</f>
        <v>0</v>
      </c>
      <c r="AK17" s="258"/>
      <c r="AL17" s="256"/>
      <c r="AM17" s="256"/>
      <c r="AN17" s="256"/>
      <c r="AO17" s="257">
        <f>SUM(AK17:AN17)</f>
        <v>0</v>
      </c>
      <c r="AP17" s="258"/>
      <c r="AQ17" s="256"/>
      <c r="AR17" s="256"/>
      <c r="AS17" s="256"/>
      <c r="AT17" s="257">
        <f>SUM(AP17:AS17)</f>
        <v>0</v>
      </c>
      <c r="AU17" s="258"/>
      <c r="AV17" s="256"/>
      <c r="AW17" s="256"/>
      <c r="AX17" s="256"/>
      <c r="AY17" s="257">
        <f>SUM(AU17:AX17)</f>
        <v>0</v>
      </c>
      <c r="AZ17" s="258"/>
      <c r="BA17" s="256"/>
      <c r="BB17" s="256"/>
      <c r="BC17" s="256"/>
      <c r="BD17" s="257">
        <f>SUM(AZ17:BC17)</f>
        <v>0</v>
      </c>
      <c r="BE17" s="258"/>
      <c r="BF17" s="256"/>
      <c r="BG17" s="256"/>
      <c r="BH17" s="256"/>
      <c r="BI17" s="257">
        <f>SUM(BE17:BH17)</f>
        <v>0</v>
      </c>
      <c r="BJ17" s="258"/>
      <c r="BK17" s="256"/>
      <c r="BL17" s="256"/>
      <c r="BM17" s="256"/>
      <c r="BN17" s="257">
        <f>SUM(BJ17:BM17)</f>
        <v>0</v>
      </c>
      <c r="BO17" s="258"/>
      <c r="BP17" s="256"/>
      <c r="BQ17" s="256"/>
      <c r="BR17" s="256"/>
      <c r="BS17" s="257">
        <f>SUM(BO17:BR17)</f>
        <v>0</v>
      </c>
      <c r="BT17" s="258"/>
      <c r="BU17" s="256"/>
      <c r="BV17" s="256"/>
      <c r="BW17" s="256"/>
      <c r="BX17" s="257">
        <f>SUM(BT17:BW17)</f>
        <v>0</v>
      </c>
      <c r="BY17" s="272"/>
      <c r="BZ17" s="943"/>
      <c r="CA17" s="944"/>
    </row>
    <row r="18" spans="2:79" x14ac:dyDescent="0.2">
      <c r="B18" s="252">
        <v>8</v>
      </c>
      <c r="C18" s="253" t="s">
        <v>206</v>
      </c>
      <c r="D18" s="254"/>
      <c r="E18" s="268" t="s">
        <v>16</v>
      </c>
      <c r="F18" s="839">
        <v>3</v>
      </c>
      <c r="G18" s="488"/>
      <c r="H18" s="256"/>
      <c r="I18" s="256"/>
      <c r="J18" s="256"/>
      <c r="K18" s="257">
        <f>SUM(G18:J18)</f>
        <v>0</v>
      </c>
      <c r="L18" s="258"/>
      <c r="M18" s="256"/>
      <c r="N18" s="256"/>
      <c r="O18" s="256"/>
      <c r="P18" s="257">
        <f>SUM(L18:O18)</f>
        <v>0</v>
      </c>
      <c r="Q18" s="258"/>
      <c r="R18" s="256"/>
      <c r="S18" s="256"/>
      <c r="T18" s="256"/>
      <c r="U18" s="257">
        <f>SUM(Q18:T18)</f>
        <v>0</v>
      </c>
      <c r="V18" s="258"/>
      <c r="W18" s="256"/>
      <c r="X18" s="256"/>
      <c r="Y18" s="256"/>
      <c r="Z18" s="257">
        <f>SUM(V18:Y18)</f>
        <v>0</v>
      </c>
      <c r="AA18" s="258"/>
      <c r="AB18" s="256"/>
      <c r="AC18" s="256"/>
      <c r="AD18" s="256"/>
      <c r="AE18" s="257">
        <f>SUM(AA18:AD18)</f>
        <v>0</v>
      </c>
      <c r="AF18" s="258"/>
      <c r="AG18" s="256"/>
      <c r="AH18" s="256"/>
      <c r="AI18" s="256"/>
      <c r="AJ18" s="257">
        <f>SUM(AF18:AI18)</f>
        <v>0</v>
      </c>
      <c r="AK18" s="258"/>
      <c r="AL18" s="256"/>
      <c r="AM18" s="256"/>
      <c r="AN18" s="256"/>
      <c r="AO18" s="257">
        <f>SUM(AK18:AN18)</f>
        <v>0</v>
      </c>
      <c r="AP18" s="258"/>
      <c r="AQ18" s="256"/>
      <c r="AR18" s="256"/>
      <c r="AS18" s="256"/>
      <c r="AT18" s="257">
        <f>SUM(AP18:AS18)</f>
        <v>0</v>
      </c>
      <c r="AU18" s="258"/>
      <c r="AV18" s="256"/>
      <c r="AW18" s="256"/>
      <c r="AX18" s="256"/>
      <c r="AY18" s="257">
        <f>SUM(AU18:AX18)</f>
        <v>0</v>
      </c>
      <c r="AZ18" s="258"/>
      <c r="BA18" s="256"/>
      <c r="BB18" s="256"/>
      <c r="BC18" s="256"/>
      <c r="BD18" s="257">
        <f>SUM(AZ18:BC18)</f>
        <v>0</v>
      </c>
      <c r="BE18" s="258"/>
      <c r="BF18" s="256"/>
      <c r="BG18" s="256"/>
      <c r="BH18" s="256"/>
      <c r="BI18" s="257">
        <f>SUM(BE18:BH18)</f>
        <v>0</v>
      </c>
      <c r="BJ18" s="258"/>
      <c r="BK18" s="256"/>
      <c r="BL18" s="256"/>
      <c r="BM18" s="256"/>
      <c r="BN18" s="257">
        <f>SUM(BJ18:BM18)</f>
        <v>0</v>
      </c>
      <c r="BO18" s="258"/>
      <c r="BP18" s="256"/>
      <c r="BQ18" s="256"/>
      <c r="BR18" s="256"/>
      <c r="BS18" s="257">
        <f>SUM(BO18:BR18)</f>
        <v>0</v>
      </c>
      <c r="BT18" s="258"/>
      <c r="BU18" s="256"/>
      <c r="BV18" s="256"/>
      <c r="BW18" s="256"/>
      <c r="BX18" s="257">
        <f>SUM(BT18:BW18)</f>
        <v>0</v>
      </c>
      <c r="BY18" s="272"/>
      <c r="BZ18" s="943"/>
      <c r="CA18" s="944"/>
    </row>
    <row r="19" spans="2:79" ht="15" thickBot="1" x14ac:dyDescent="0.25">
      <c r="B19" s="259">
        <v>9</v>
      </c>
      <c r="C19" s="269" t="s">
        <v>207</v>
      </c>
      <c r="D19" s="261"/>
      <c r="E19" s="262" t="s">
        <v>16</v>
      </c>
      <c r="F19" s="840">
        <v>3</v>
      </c>
      <c r="G19" s="671"/>
      <c r="H19" s="263"/>
      <c r="I19" s="263"/>
      <c r="J19" s="263"/>
      <c r="K19" s="264">
        <f>SUM(G19:J19)</f>
        <v>0</v>
      </c>
      <c r="L19" s="265"/>
      <c r="M19" s="263"/>
      <c r="N19" s="263"/>
      <c r="O19" s="263"/>
      <c r="P19" s="264">
        <f>SUM(L19:O19)</f>
        <v>0</v>
      </c>
      <c r="Q19" s="265"/>
      <c r="R19" s="263"/>
      <c r="S19" s="263"/>
      <c r="T19" s="263"/>
      <c r="U19" s="264">
        <f>SUM(Q19:T19)</f>
        <v>0</v>
      </c>
      <c r="V19" s="265"/>
      <c r="W19" s="263"/>
      <c r="X19" s="263"/>
      <c r="Y19" s="263"/>
      <c r="Z19" s="264">
        <f>SUM(V19:Y19)</f>
        <v>0</v>
      </c>
      <c r="AA19" s="265"/>
      <c r="AB19" s="263"/>
      <c r="AC19" s="263"/>
      <c r="AD19" s="263"/>
      <c r="AE19" s="264">
        <f>SUM(AA19:AD19)</f>
        <v>0</v>
      </c>
      <c r="AF19" s="265"/>
      <c r="AG19" s="263"/>
      <c r="AH19" s="263"/>
      <c r="AI19" s="263"/>
      <c r="AJ19" s="264">
        <f>SUM(AF19:AI19)</f>
        <v>0</v>
      </c>
      <c r="AK19" s="265"/>
      <c r="AL19" s="263"/>
      <c r="AM19" s="263"/>
      <c r="AN19" s="263"/>
      <c r="AO19" s="264">
        <f>SUM(AK19:AN19)</f>
        <v>0</v>
      </c>
      <c r="AP19" s="265"/>
      <c r="AQ19" s="263"/>
      <c r="AR19" s="263"/>
      <c r="AS19" s="263"/>
      <c r="AT19" s="264">
        <f>SUM(AP19:AS19)</f>
        <v>0</v>
      </c>
      <c r="AU19" s="265"/>
      <c r="AV19" s="263"/>
      <c r="AW19" s="263"/>
      <c r="AX19" s="263"/>
      <c r="AY19" s="264">
        <f>SUM(AU19:AX19)</f>
        <v>0</v>
      </c>
      <c r="AZ19" s="265"/>
      <c r="BA19" s="263"/>
      <c r="BB19" s="263"/>
      <c r="BC19" s="263"/>
      <c r="BD19" s="264">
        <f>SUM(AZ19:BC19)</f>
        <v>0</v>
      </c>
      <c r="BE19" s="265"/>
      <c r="BF19" s="263"/>
      <c r="BG19" s="263"/>
      <c r="BH19" s="263"/>
      <c r="BI19" s="264">
        <f>SUM(BE19:BH19)</f>
        <v>0</v>
      </c>
      <c r="BJ19" s="265"/>
      <c r="BK19" s="263"/>
      <c r="BL19" s="263"/>
      <c r="BM19" s="263"/>
      <c r="BN19" s="264">
        <f>SUM(BJ19:BM19)</f>
        <v>0</v>
      </c>
      <c r="BO19" s="265"/>
      <c r="BP19" s="263"/>
      <c r="BQ19" s="263"/>
      <c r="BR19" s="263"/>
      <c r="BS19" s="264">
        <f>SUM(BO19:BR19)</f>
        <v>0</v>
      </c>
      <c r="BT19" s="265"/>
      <c r="BU19" s="263"/>
      <c r="BV19" s="263"/>
      <c r="BW19" s="263"/>
      <c r="BX19" s="264">
        <f>SUM(BT19:BW19)</f>
        <v>0</v>
      </c>
      <c r="BY19" s="272"/>
      <c r="BZ19" s="945"/>
      <c r="CA19" s="946"/>
    </row>
    <row r="20" spans="2:79" x14ac:dyDescent="0.2">
      <c r="B20" s="62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row>
    <row r="21" spans="2:79" x14ac:dyDescent="0.2">
      <c r="B21" s="33" t="s">
        <v>23</v>
      </c>
      <c r="C21" s="34"/>
      <c r="D21" s="589"/>
      <c r="E21" s="589"/>
      <c r="F21" s="589"/>
      <c r="G21" s="429"/>
      <c r="H21" s="323"/>
      <c r="I21" s="323"/>
      <c r="J21" s="323"/>
      <c r="K21" s="323"/>
      <c r="L21" s="323"/>
      <c r="M21" s="323"/>
      <c r="N21" s="323"/>
      <c r="O21" s="323"/>
      <c r="P21" s="323"/>
      <c r="Q21" s="323"/>
      <c r="R21" s="47"/>
      <c r="S21" s="47"/>
      <c r="T21" s="47"/>
      <c r="U21" s="47"/>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row>
    <row r="22" spans="2:79" x14ac:dyDescent="0.2">
      <c r="B22" s="36"/>
      <c r="C22" s="37" t="s">
        <v>24</v>
      </c>
      <c r="D22" s="589"/>
      <c r="E22" s="589"/>
      <c r="F22" s="589"/>
      <c r="G22" s="429"/>
      <c r="H22" s="323"/>
      <c r="I22" s="323"/>
      <c r="J22" s="323"/>
      <c r="K22" s="323"/>
      <c r="L22" s="323"/>
      <c r="M22" s="323"/>
      <c r="N22" s="323"/>
      <c r="O22" s="323"/>
      <c r="P22" s="323"/>
      <c r="Q22" s="323"/>
      <c r="R22" s="47"/>
      <c r="S22" s="47"/>
      <c r="T22" s="47"/>
      <c r="U22" s="47"/>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row>
    <row r="23" spans="2:79" x14ac:dyDescent="0.2">
      <c r="B23" s="38"/>
      <c r="C23" s="37" t="s">
        <v>25</v>
      </c>
      <c r="D23" s="589"/>
      <c r="E23" s="589"/>
      <c r="F23" s="589"/>
      <c r="G23" s="429"/>
      <c r="H23" s="323"/>
      <c r="I23" s="323"/>
      <c r="J23" s="323"/>
      <c r="K23" s="323"/>
      <c r="L23" s="323"/>
      <c r="M23" s="323"/>
      <c r="N23" s="323"/>
      <c r="O23" s="323"/>
      <c r="P23" s="323"/>
      <c r="Q23" s="323"/>
      <c r="R23" s="47"/>
      <c r="S23" s="47"/>
      <c r="T23" s="47"/>
      <c r="U23" s="47"/>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row>
    <row r="24" spans="2:79" x14ac:dyDescent="0.2">
      <c r="B24" s="39"/>
      <c r="C24" s="37" t="s">
        <v>26</v>
      </c>
      <c r="D24" s="589"/>
      <c r="E24" s="589"/>
      <c r="F24" s="589"/>
      <c r="G24" s="429"/>
      <c r="H24" s="323"/>
      <c r="I24" s="323"/>
      <c r="J24" s="323"/>
      <c r="K24" s="323"/>
      <c r="L24" s="323"/>
      <c r="M24" s="323"/>
      <c r="N24" s="323"/>
      <c r="O24" s="323"/>
      <c r="P24" s="323"/>
      <c r="Q24" s="323"/>
      <c r="R24" s="47"/>
      <c r="S24" s="47"/>
      <c r="T24" s="47"/>
      <c r="U24" s="47"/>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row>
    <row r="25" spans="2:79" x14ac:dyDescent="0.2">
      <c r="B25" s="40"/>
      <c r="C25" s="37" t="s">
        <v>27</v>
      </c>
      <c r="D25" s="589"/>
      <c r="E25" s="589"/>
      <c r="F25" s="589"/>
      <c r="G25" s="429"/>
      <c r="H25" s="323"/>
      <c r="I25" s="323"/>
      <c r="J25" s="323"/>
      <c r="K25" s="323"/>
      <c r="L25" s="323"/>
      <c r="M25" s="323"/>
      <c r="N25" s="323"/>
      <c r="O25" s="323"/>
      <c r="P25" s="323"/>
      <c r="Q25" s="323"/>
      <c r="R25" s="47"/>
      <c r="S25" s="47"/>
      <c r="T25" s="47"/>
      <c r="U25" s="47"/>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row>
    <row r="26" spans="2:79" ht="15" thickBot="1" x14ac:dyDescent="0.25">
      <c r="B26" s="68"/>
      <c r="C26" s="37"/>
      <c r="D26" s="589"/>
      <c r="E26" s="589"/>
      <c r="F26" s="589"/>
      <c r="G26" s="429"/>
      <c r="H26" s="323"/>
      <c r="I26" s="323"/>
      <c r="J26" s="323"/>
      <c r="K26" s="323"/>
      <c r="L26" s="323"/>
      <c r="M26" s="323"/>
      <c r="N26" s="323"/>
      <c r="O26" s="323"/>
      <c r="P26" s="323"/>
      <c r="Q26" s="323"/>
      <c r="R26" s="47"/>
      <c r="S26" s="47"/>
      <c r="T26" s="47"/>
      <c r="U26" s="47"/>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row>
    <row r="27" spans="2:79" ht="16.5" thickBot="1" x14ac:dyDescent="0.25">
      <c r="B27" s="1815" t="s">
        <v>208</v>
      </c>
      <c r="C27" s="1816"/>
      <c r="D27" s="1816"/>
      <c r="E27" s="1816"/>
      <c r="F27" s="1816"/>
      <c r="G27" s="1816"/>
      <c r="H27" s="1816"/>
      <c r="I27" s="1816"/>
      <c r="J27" s="1816"/>
      <c r="K27" s="1816"/>
      <c r="L27" s="1816"/>
      <c r="M27" s="1816"/>
      <c r="N27" s="1816"/>
      <c r="O27" s="1816"/>
      <c r="P27" s="1816"/>
      <c r="Q27" s="1816"/>
      <c r="R27" s="1816"/>
      <c r="S27" s="1816"/>
      <c r="T27" s="1816"/>
      <c r="U27" s="1817"/>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row>
    <row r="28" spans="2:79" ht="16.5" thickBot="1" x14ac:dyDescent="0.25">
      <c r="B28" s="42"/>
      <c r="C28" s="43"/>
      <c r="D28" s="591"/>
      <c r="E28" s="44"/>
      <c r="F28" s="44"/>
      <c r="G28" s="44"/>
      <c r="H28" s="44"/>
      <c r="I28" s="44"/>
      <c r="J28" s="44"/>
      <c r="K28" s="44"/>
      <c r="L28" s="44"/>
      <c r="M28" s="44"/>
      <c r="N28" s="44"/>
      <c r="O28" s="44"/>
      <c r="P28" s="44"/>
      <c r="Q28" s="44"/>
      <c r="R28" s="44"/>
      <c r="S28" s="44"/>
      <c r="T28" s="44"/>
      <c r="U28" s="44"/>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row>
    <row r="29" spans="2:79" ht="30" customHeight="1" thickBot="1" x14ac:dyDescent="0.25">
      <c r="B29" s="1808" t="s">
        <v>1085</v>
      </c>
      <c r="C29" s="1809"/>
      <c r="D29" s="1809"/>
      <c r="E29" s="1809"/>
      <c r="F29" s="1809"/>
      <c r="G29" s="1809"/>
      <c r="H29" s="1809"/>
      <c r="I29" s="1809"/>
      <c r="J29" s="1809"/>
      <c r="K29" s="1809"/>
      <c r="L29" s="1809"/>
      <c r="M29" s="1809"/>
      <c r="N29" s="1809"/>
      <c r="O29" s="1809"/>
      <c r="P29" s="1809"/>
      <c r="Q29" s="1809"/>
      <c r="R29" s="1809"/>
      <c r="S29" s="1809"/>
      <c r="T29" s="1809"/>
      <c r="U29" s="1810"/>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row>
    <row r="30" spans="2:79" ht="16.5" thickBot="1" x14ac:dyDescent="0.25">
      <c r="B30" s="42"/>
      <c r="C30" s="43"/>
      <c r="D30" s="591"/>
      <c r="E30" s="44"/>
      <c r="F30" s="44"/>
      <c r="G30" s="44"/>
      <c r="H30" s="44"/>
      <c r="I30" s="44"/>
      <c r="J30" s="44"/>
      <c r="K30" s="44"/>
      <c r="L30" s="44"/>
      <c r="M30" s="44"/>
      <c r="N30" s="44"/>
      <c r="O30" s="44"/>
      <c r="P30" s="44"/>
      <c r="Q30" s="44"/>
      <c r="R30" s="44"/>
      <c r="S30" s="44"/>
      <c r="T30" s="44"/>
      <c r="U30" s="44"/>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row>
    <row r="31" spans="2:79" x14ac:dyDescent="0.2">
      <c r="B31" s="177" t="s">
        <v>28</v>
      </c>
      <c r="C31" s="1877" t="s">
        <v>139</v>
      </c>
      <c r="D31" s="1863"/>
      <c r="E31" s="1863"/>
      <c r="F31" s="1863"/>
      <c r="G31" s="1863"/>
      <c r="H31" s="1863"/>
      <c r="I31" s="1863"/>
      <c r="J31" s="1863"/>
      <c r="K31" s="1863"/>
      <c r="L31" s="1863"/>
      <c r="M31" s="1863"/>
      <c r="N31" s="1863"/>
      <c r="O31" s="1863"/>
      <c r="P31" s="1863"/>
      <c r="Q31" s="1863"/>
      <c r="R31" s="1863"/>
      <c r="S31" s="1863"/>
      <c r="T31" s="1863"/>
      <c r="U31" s="1864"/>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row>
    <row r="32" spans="2:79" ht="45" customHeight="1" x14ac:dyDescent="0.2">
      <c r="B32" s="178">
        <v>1</v>
      </c>
      <c r="C32" s="1874" t="s">
        <v>209</v>
      </c>
      <c r="D32" s="1875"/>
      <c r="E32" s="1875"/>
      <c r="F32" s="1875"/>
      <c r="G32" s="1875"/>
      <c r="H32" s="1875"/>
      <c r="I32" s="1875"/>
      <c r="J32" s="1875"/>
      <c r="K32" s="1875"/>
      <c r="L32" s="1875"/>
      <c r="M32" s="1875"/>
      <c r="N32" s="1875"/>
      <c r="O32" s="1875"/>
      <c r="P32" s="1875"/>
      <c r="Q32" s="1875"/>
      <c r="R32" s="1875"/>
      <c r="S32" s="1875"/>
      <c r="T32" s="1875"/>
      <c r="U32" s="1876"/>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row>
    <row r="33" spans="2:78" ht="45" customHeight="1" x14ac:dyDescent="0.2">
      <c r="B33" s="180">
        <v>2</v>
      </c>
      <c r="C33" s="1868" t="s">
        <v>210</v>
      </c>
      <c r="D33" s="1869"/>
      <c r="E33" s="1869"/>
      <c r="F33" s="1869"/>
      <c r="G33" s="1869"/>
      <c r="H33" s="1869"/>
      <c r="I33" s="1869"/>
      <c r="J33" s="1869"/>
      <c r="K33" s="1869"/>
      <c r="L33" s="1869"/>
      <c r="M33" s="1869"/>
      <c r="N33" s="1869"/>
      <c r="O33" s="1869"/>
      <c r="P33" s="1869"/>
      <c r="Q33" s="1869"/>
      <c r="R33" s="1869"/>
      <c r="S33" s="1869"/>
      <c r="T33" s="1869"/>
      <c r="U33" s="1870"/>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row>
    <row r="34" spans="2:78" ht="15" customHeight="1" x14ac:dyDescent="0.2">
      <c r="B34" s="180">
        <v>3</v>
      </c>
      <c r="C34" s="1868" t="s">
        <v>211</v>
      </c>
      <c r="D34" s="1869"/>
      <c r="E34" s="1869"/>
      <c r="F34" s="1869"/>
      <c r="G34" s="1869"/>
      <c r="H34" s="1869"/>
      <c r="I34" s="1869"/>
      <c r="J34" s="1869"/>
      <c r="K34" s="1869"/>
      <c r="L34" s="1869"/>
      <c r="M34" s="1869"/>
      <c r="N34" s="1869"/>
      <c r="O34" s="1869"/>
      <c r="P34" s="1869"/>
      <c r="Q34" s="1869"/>
      <c r="R34" s="1869"/>
      <c r="S34" s="1869"/>
      <c r="T34" s="1869"/>
      <c r="U34" s="1870"/>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row>
    <row r="35" spans="2:78" ht="15" customHeight="1" x14ac:dyDescent="0.2">
      <c r="B35" s="180">
        <v>4</v>
      </c>
      <c r="C35" s="1868" t="s">
        <v>212</v>
      </c>
      <c r="D35" s="1869"/>
      <c r="E35" s="1869"/>
      <c r="F35" s="1869"/>
      <c r="G35" s="1869"/>
      <c r="H35" s="1869"/>
      <c r="I35" s="1869"/>
      <c r="J35" s="1869"/>
      <c r="K35" s="1869"/>
      <c r="L35" s="1869"/>
      <c r="M35" s="1869"/>
      <c r="N35" s="1869"/>
      <c r="O35" s="1869"/>
      <c r="P35" s="1869"/>
      <c r="Q35" s="1869"/>
      <c r="R35" s="1869"/>
      <c r="S35" s="1869"/>
      <c r="T35" s="1869"/>
      <c r="U35" s="1870"/>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row>
    <row r="36" spans="2:78" ht="15" customHeight="1" x14ac:dyDescent="0.2">
      <c r="B36" s="180">
        <v>5</v>
      </c>
      <c r="C36" s="1868" t="s">
        <v>213</v>
      </c>
      <c r="D36" s="1869"/>
      <c r="E36" s="1869"/>
      <c r="F36" s="1869"/>
      <c r="G36" s="1869"/>
      <c r="H36" s="1869"/>
      <c r="I36" s="1869"/>
      <c r="J36" s="1869"/>
      <c r="K36" s="1869"/>
      <c r="L36" s="1869"/>
      <c r="M36" s="1869"/>
      <c r="N36" s="1869"/>
      <c r="O36" s="1869"/>
      <c r="P36" s="1869"/>
      <c r="Q36" s="1869"/>
      <c r="R36" s="1869"/>
      <c r="S36" s="1869"/>
      <c r="T36" s="1869"/>
      <c r="U36" s="1870"/>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row>
    <row r="37" spans="2:78" ht="15" customHeight="1" x14ac:dyDescent="0.2">
      <c r="B37" s="180">
        <v>6</v>
      </c>
      <c r="C37" s="1868" t="s">
        <v>214</v>
      </c>
      <c r="D37" s="1869"/>
      <c r="E37" s="1869"/>
      <c r="F37" s="1869"/>
      <c r="G37" s="1869"/>
      <c r="H37" s="1869"/>
      <c r="I37" s="1869"/>
      <c r="J37" s="1869"/>
      <c r="K37" s="1869"/>
      <c r="L37" s="1869"/>
      <c r="M37" s="1869"/>
      <c r="N37" s="1869"/>
      <c r="O37" s="1869"/>
      <c r="P37" s="1869"/>
      <c r="Q37" s="1869"/>
      <c r="R37" s="1869"/>
      <c r="S37" s="1869"/>
      <c r="T37" s="1869"/>
      <c r="U37" s="1870"/>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row>
    <row r="38" spans="2:78" ht="15" customHeight="1" x14ac:dyDescent="0.2">
      <c r="B38" s="180">
        <v>7</v>
      </c>
      <c r="C38" s="1868" t="s">
        <v>215</v>
      </c>
      <c r="D38" s="1869"/>
      <c r="E38" s="1869"/>
      <c r="F38" s="1869"/>
      <c r="G38" s="1869"/>
      <c r="H38" s="1869"/>
      <c r="I38" s="1869"/>
      <c r="J38" s="1869"/>
      <c r="K38" s="1869"/>
      <c r="L38" s="1869"/>
      <c r="M38" s="1869"/>
      <c r="N38" s="1869"/>
      <c r="O38" s="1869"/>
      <c r="P38" s="1869"/>
      <c r="Q38" s="1869"/>
      <c r="R38" s="1869"/>
      <c r="S38" s="1869"/>
      <c r="T38" s="1869"/>
      <c r="U38" s="1870"/>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row>
    <row r="39" spans="2:78" ht="15" customHeight="1" x14ac:dyDescent="0.2">
      <c r="B39" s="180">
        <v>8</v>
      </c>
      <c r="C39" s="1868" t="s">
        <v>216</v>
      </c>
      <c r="D39" s="1869"/>
      <c r="E39" s="1869"/>
      <c r="F39" s="1869"/>
      <c r="G39" s="1869"/>
      <c r="H39" s="1869"/>
      <c r="I39" s="1869"/>
      <c r="J39" s="1869"/>
      <c r="K39" s="1869"/>
      <c r="L39" s="1869"/>
      <c r="M39" s="1869"/>
      <c r="N39" s="1869"/>
      <c r="O39" s="1869"/>
      <c r="P39" s="1869"/>
      <c r="Q39" s="1869"/>
      <c r="R39" s="1869"/>
      <c r="S39" s="1869"/>
      <c r="T39" s="1869"/>
      <c r="U39" s="1870"/>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row>
    <row r="40" spans="2:78" ht="15" customHeight="1" thickBot="1" x14ac:dyDescent="0.25">
      <c r="B40" s="181">
        <v>9</v>
      </c>
      <c r="C40" s="1871" t="s">
        <v>217</v>
      </c>
      <c r="D40" s="1872"/>
      <c r="E40" s="1872"/>
      <c r="F40" s="1872"/>
      <c r="G40" s="1872"/>
      <c r="H40" s="1872"/>
      <c r="I40" s="1872"/>
      <c r="J40" s="1872"/>
      <c r="K40" s="1872"/>
      <c r="L40" s="1872"/>
      <c r="M40" s="1872"/>
      <c r="N40" s="1872"/>
      <c r="O40" s="1872"/>
      <c r="P40" s="1872"/>
      <c r="Q40" s="1872"/>
      <c r="R40" s="1872"/>
      <c r="S40" s="1872"/>
      <c r="T40" s="1872"/>
      <c r="U40" s="1873"/>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row>
    <row r="41" spans="2:78" x14ac:dyDescent="0.2">
      <c r="B41" s="68"/>
      <c r="C41" s="37"/>
      <c r="D41" s="37"/>
      <c r="E41" s="35"/>
      <c r="F41" s="35"/>
      <c r="G41" s="35"/>
      <c r="H41" s="35"/>
      <c r="I41" s="35"/>
      <c r="J41" s="35"/>
      <c r="K41" s="35"/>
      <c r="L41" s="35"/>
      <c r="M41" s="35"/>
      <c r="N41" s="51"/>
      <c r="O41" s="51"/>
      <c r="P41" s="51"/>
    </row>
    <row r="42" spans="2:78" x14ac:dyDescent="0.2">
      <c r="B42" s="54"/>
      <c r="C42" s="54"/>
      <c r="D42" s="54"/>
      <c r="E42" s="54"/>
      <c r="F42" s="54"/>
      <c r="G42" s="54"/>
      <c r="H42" s="54"/>
      <c r="I42" s="54"/>
      <c r="J42" s="54"/>
      <c r="K42" s="54"/>
      <c r="L42" s="54"/>
      <c r="M42" s="54"/>
      <c r="N42" s="51"/>
      <c r="O42" s="51"/>
      <c r="P42" s="51"/>
    </row>
    <row r="43" spans="2:78" ht="15.75" x14ac:dyDescent="0.2">
      <c r="B43" s="42"/>
      <c r="C43" s="42"/>
      <c r="D43" s="42"/>
      <c r="E43" s="42"/>
      <c r="F43" s="42"/>
      <c r="G43" s="42"/>
      <c r="H43" s="42"/>
      <c r="I43" s="42"/>
      <c r="J43" s="42"/>
      <c r="K43" s="42"/>
      <c r="L43" s="42"/>
      <c r="M43" s="42"/>
      <c r="N43" s="42"/>
      <c r="O43" s="51"/>
      <c r="P43" s="51"/>
    </row>
    <row r="44" spans="2:78" ht="15.75" x14ac:dyDescent="0.2">
      <c r="B44" s="42"/>
      <c r="C44" s="43"/>
      <c r="D44" s="44"/>
      <c r="E44" s="44"/>
      <c r="F44" s="44"/>
      <c r="G44" s="44"/>
      <c r="H44" s="44"/>
      <c r="I44" s="44"/>
      <c r="J44" s="54"/>
      <c r="K44" s="54"/>
      <c r="L44" s="54"/>
      <c r="M44" s="54"/>
      <c r="N44" s="51"/>
      <c r="O44" s="51"/>
      <c r="P44" s="51"/>
    </row>
    <row r="45" spans="2:78" ht="30" customHeight="1" x14ac:dyDescent="0.2">
      <c r="B45" s="71"/>
      <c r="C45" s="71"/>
      <c r="D45" s="71"/>
      <c r="E45" s="71"/>
      <c r="F45" s="71"/>
      <c r="G45" s="71"/>
      <c r="H45" s="71"/>
      <c r="I45" s="71"/>
      <c r="J45" s="71"/>
      <c r="K45" s="71"/>
      <c r="L45" s="71"/>
      <c r="M45" s="71"/>
      <c r="N45" s="71"/>
      <c r="O45" s="51"/>
      <c r="P45" s="51"/>
    </row>
    <row r="46" spans="2:78" x14ac:dyDescent="0.2">
      <c r="B46" s="55"/>
      <c r="C46" s="56"/>
      <c r="D46" s="55"/>
      <c r="E46" s="55"/>
      <c r="F46" s="55"/>
      <c r="G46" s="57"/>
      <c r="H46" s="57"/>
      <c r="I46" s="57"/>
      <c r="J46" s="54"/>
      <c r="K46" s="54"/>
      <c r="L46" s="54"/>
      <c r="M46" s="54"/>
      <c r="N46" s="51"/>
      <c r="O46" s="51"/>
      <c r="P46" s="51"/>
    </row>
    <row r="47" spans="2:78" x14ac:dyDescent="0.2">
      <c r="B47" s="69"/>
      <c r="C47" s="72"/>
      <c r="D47" s="72"/>
      <c r="E47" s="72"/>
      <c r="F47" s="72"/>
      <c r="G47" s="72"/>
      <c r="H47" s="72"/>
      <c r="I47" s="72"/>
      <c r="J47" s="72"/>
      <c r="K47" s="72"/>
      <c r="L47" s="72"/>
      <c r="M47" s="72"/>
      <c r="N47" s="72"/>
      <c r="O47" s="51"/>
      <c r="P47" s="51"/>
    </row>
    <row r="48" spans="2:78" ht="15" customHeight="1" x14ac:dyDescent="0.2">
      <c r="B48" s="70"/>
      <c r="C48" s="73"/>
      <c r="D48" s="73"/>
      <c r="E48" s="73"/>
      <c r="F48" s="73"/>
      <c r="G48" s="73"/>
      <c r="H48" s="73"/>
      <c r="I48" s="73"/>
      <c r="J48" s="73"/>
      <c r="K48" s="73"/>
      <c r="L48" s="73"/>
      <c r="M48" s="73"/>
      <c r="N48" s="73"/>
      <c r="O48" s="51"/>
      <c r="P48" s="51"/>
    </row>
    <row r="49" spans="2:16" ht="15" customHeight="1" x14ac:dyDescent="0.2">
      <c r="B49" s="70"/>
      <c r="C49" s="73"/>
      <c r="D49" s="73"/>
      <c r="E49" s="73"/>
      <c r="F49" s="73"/>
      <c r="G49" s="73"/>
      <c r="H49" s="73"/>
      <c r="I49" s="73"/>
      <c r="J49" s="73"/>
      <c r="K49" s="73"/>
      <c r="L49" s="73"/>
      <c r="M49" s="73"/>
      <c r="N49" s="73"/>
      <c r="O49" s="51"/>
      <c r="P49" s="51"/>
    </row>
    <row r="50" spans="2:16" ht="15" customHeight="1" x14ac:dyDescent="0.2">
      <c r="B50" s="70"/>
      <c r="C50" s="73"/>
      <c r="D50" s="73"/>
      <c r="E50" s="73"/>
      <c r="F50" s="73"/>
      <c r="G50" s="73"/>
      <c r="H50" s="73"/>
      <c r="I50" s="73"/>
      <c r="J50" s="73"/>
      <c r="K50" s="73"/>
      <c r="L50" s="73"/>
      <c r="M50" s="73"/>
      <c r="N50" s="73"/>
      <c r="O50" s="51"/>
      <c r="P50" s="51"/>
    </row>
    <row r="51" spans="2:16" ht="15" customHeight="1" x14ac:dyDescent="0.2">
      <c r="B51" s="70"/>
      <c r="C51" s="73"/>
      <c r="D51" s="73"/>
      <c r="E51" s="73"/>
      <c r="F51" s="73"/>
      <c r="G51" s="73"/>
      <c r="H51" s="73"/>
      <c r="I51" s="73"/>
      <c r="J51" s="73"/>
      <c r="K51" s="73"/>
      <c r="L51" s="73"/>
      <c r="M51" s="73"/>
      <c r="N51" s="73"/>
      <c r="O51" s="51"/>
      <c r="P51" s="51"/>
    </row>
    <row r="52" spans="2:16" ht="15" customHeight="1" x14ac:dyDescent="0.2">
      <c r="B52" s="70"/>
      <c r="C52" s="73"/>
      <c r="D52" s="73"/>
      <c r="E52" s="73"/>
      <c r="F52" s="73"/>
      <c r="G52" s="73"/>
      <c r="H52" s="73"/>
      <c r="I52" s="73"/>
      <c r="J52" s="73"/>
      <c r="K52" s="73"/>
      <c r="L52" s="73"/>
      <c r="M52" s="73"/>
      <c r="N52" s="73"/>
      <c r="O52" s="51"/>
      <c r="P52" s="51"/>
    </row>
    <row r="53" spans="2:16" ht="15" customHeight="1" x14ac:dyDescent="0.2">
      <c r="B53" s="70"/>
      <c r="C53" s="73"/>
      <c r="D53" s="73"/>
      <c r="E53" s="73"/>
      <c r="F53" s="73"/>
      <c r="G53" s="73"/>
      <c r="H53" s="73"/>
      <c r="I53" s="73"/>
      <c r="J53" s="73"/>
      <c r="K53" s="73"/>
      <c r="L53" s="73"/>
      <c r="M53" s="73"/>
      <c r="N53" s="73"/>
      <c r="O53" s="51"/>
      <c r="P53" s="51"/>
    </row>
    <row r="54" spans="2:16" ht="15" customHeight="1" x14ac:dyDescent="0.2">
      <c r="B54" s="70"/>
      <c r="C54" s="73"/>
      <c r="D54" s="73"/>
      <c r="E54" s="73"/>
      <c r="F54" s="73"/>
      <c r="G54" s="73"/>
      <c r="H54" s="73"/>
      <c r="I54" s="73"/>
      <c r="J54" s="73"/>
      <c r="K54" s="73"/>
      <c r="L54" s="73"/>
      <c r="M54" s="73"/>
      <c r="N54" s="73"/>
      <c r="O54" s="51"/>
      <c r="P54" s="51"/>
    </row>
    <row r="55" spans="2:16" ht="15" customHeight="1" x14ac:dyDescent="0.2">
      <c r="B55" s="70"/>
      <c r="C55" s="73"/>
      <c r="D55" s="73"/>
      <c r="E55" s="73"/>
      <c r="F55" s="73"/>
      <c r="G55" s="73"/>
      <c r="H55" s="73"/>
      <c r="I55" s="73"/>
      <c r="J55" s="73"/>
      <c r="K55" s="73"/>
      <c r="L55" s="73"/>
      <c r="M55" s="73"/>
      <c r="N55" s="73"/>
      <c r="O55" s="51"/>
      <c r="P55" s="51"/>
    </row>
    <row r="56" spans="2:16" ht="15" customHeight="1" x14ac:dyDescent="0.2">
      <c r="B56" s="70"/>
      <c r="C56" s="73"/>
      <c r="D56" s="73"/>
      <c r="E56" s="73"/>
      <c r="F56" s="73"/>
      <c r="G56" s="73"/>
      <c r="H56" s="73"/>
      <c r="I56" s="73"/>
      <c r="J56" s="73"/>
      <c r="K56" s="73"/>
      <c r="L56" s="73"/>
      <c r="M56" s="73"/>
      <c r="N56" s="73"/>
      <c r="O56" s="51"/>
      <c r="P56" s="51"/>
    </row>
    <row r="57" spans="2:16" ht="15" customHeight="1" x14ac:dyDescent="0.2">
      <c r="B57" s="70"/>
      <c r="C57" s="73"/>
      <c r="D57" s="73"/>
      <c r="E57" s="73"/>
      <c r="F57" s="73"/>
      <c r="G57" s="73"/>
      <c r="H57" s="73"/>
      <c r="I57" s="73"/>
      <c r="J57" s="73"/>
      <c r="K57" s="73"/>
      <c r="L57" s="73"/>
      <c r="M57" s="73"/>
      <c r="N57" s="73"/>
      <c r="O57" s="51"/>
      <c r="P57" s="51"/>
    </row>
    <row r="58" spans="2:16" ht="15" customHeight="1" x14ac:dyDescent="0.2">
      <c r="B58" s="70"/>
      <c r="C58" s="73"/>
      <c r="D58" s="73"/>
      <c r="E58" s="73"/>
      <c r="F58" s="73"/>
      <c r="G58" s="73"/>
      <c r="H58" s="73"/>
      <c r="I58" s="73"/>
      <c r="J58" s="73"/>
      <c r="K58" s="73"/>
      <c r="L58" s="73"/>
      <c r="M58" s="73"/>
      <c r="N58" s="73"/>
      <c r="O58" s="51"/>
      <c r="P58" s="51"/>
    </row>
    <row r="59" spans="2:16" ht="15" customHeight="1" x14ac:dyDescent="0.2">
      <c r="B59" s="70"/>
      <c r="C59" s="73"/>
      <c r="D59" s="73"/>
      <c r="E59" s="73"/>
      <c r="F59" s="73"/>
      <c r="G59" s="73"/>
      <c r="H59" s="73"/>
      <c r="I59" s="73"/>
      <c r="J59" s="73"/>
      <c r="K59" s="73"/>
      <c r="L59" s="73"/>
      <c r="M59" s="73"/>
      <c r="N59" s="73"/>
      <c r="O59" s="51"/>
      <c r="P59" s="51"/>
    </row>
    <row r="60" spans="2:16" ht="15" customHeight="1" x14ac:dyDescent="0.2">
      <c r="B60" s="70"/>
      <c r="C60" s="73"/>
      <c r="D60" s="73"/>
      <c r="E60" s="73"/>
      <c r="F60" s="73"/>
      <c r="G60" s="73"/>
      <c r="H60" s="73"/>
      <c r="I60" s="73"/>
      <c r="J60" s="73"/>
      <c r="K60" s="73"/>
      <c r="L60" s="73"/>
      <c r="M60" s="73"/>
      <c r="N60" s="73"/>
      <c r="O60" s="51"/>
      <c r="P60" s="51"/>
    </row>
    <row r="61" spans="2:16" ht="15" customHeight="1" x14ac:dyDescent="0.2">
      <c r="B61" s="70"/>
      <c r="C61" s="73"/>
      <c r="D61" s="73"/>
      <c r="E61" s="73"/>
      <c r="F61" s="73"/>
      <c r="G61" s="73"/>
      <c r="H61" s="73"/>
      <c r="I61" s="73"/>
      <c r="J61" s="73"/>
      <c r="K61" s="73"/>
      <c r="L61" s="73"/>
      <c r="M61" s="73"/>
      <c r="N61" s="73"/>
      <c r="O61" s="51"/>
      <c r="P61" s="51"/>
    </row>
    <row r="62" spans="2:16" ht="15" customHeight="1" x14ac:dyDescent="0.2">
      <c r="B62" s="70"/>
      <c r="C62" s="73"/>
      <c r="D62" s="73"/>
      <c r="E62" s="73"/>
      <c r="F62" s="73"/>
      <c r="G62" s="73"/>
      <c r="H62" s="73"/>
      <c r="I62" s="73"/>
      <c r="J62" s="73"/>
      <c r="K62" s="73"/>
      <c r="L62" s="73"/>
      <c r="M62" s="73"/>
      <c r="N62" s="73"/>
      <c r="O62" s="51"/>
      <c r="P62" s="51"/>
    </row>
    <row r="63" spans="2:16" ht="15" customHeight="1" x14ac:dyDescent="0.2">
      <c r="B63" s="70"/>
      <c r="C63" s="73"/>
      <c r="D63" s="73"/>
      <c r="E63" s="73"/>
      <c r="F63" s="73"/>
      <c r="G63" s="73"/>
      <c r="H63" s="73"/>
      <c r="I63" s="73"/>
      <c r="J63" s="73"/>
      <c r="K63" s="73"/>
      <c r="L63" s="73"/>
      <c r="M63" s="73"/>
      <c r="N63" s="73"/>
      <c r="O63" s="51"/>
      <c r="P63" s="51"/>
    </row>
    <row r="64" spans="2:16" ht="15" customHeight="1" x14ac:dyDescent="0.2">
      <c r="B64" s="70"/>
      <c r="C64" s="73"/>
      <c r="D64" s="73"/>
      <c r="E64" s="73"/>
      <c r="F64" s="73"/>
      <c r="G64" s="73"/>
      <c r="H64" s="73"/>
      <c r="I64" s="73"/>
      <c r="J64" s="73"/>
      <c r="K64" s="73"/>
      <c r="L64" s="73"/>
      <c r="M64" s="73"/>
      <c r="N64" s="73"/>
      <c r="O64" s="51"/>
      <c r="P64" s="51"/>
    </row>
    <row r="65" spans="2:16" ht="15" customHeight="1" x14ac:dyDescent="0.2">
      <c r="B65" s="70"/>
      <c r="C65" s="73"/>
      <c r="D65" s="73"/>
      <c r="E65" s="73"/>
      <c r="F65" s="73"/>
      <c r="G65" s="73"/>
      <c r="H65" s="73"/>
      <c r="I65" s="73"/>
      <c r="J65" s="73"/>
      <c r="K65" s="73"/>
      <c r="L65" s="73"/>
      <c r="M65" s="73"/>
      <c r="N65" s="73"/>
      <c r="O65" s="51"/>
      <c r="P65" s="51"/>
    </row>
  </sheetData>
  <mergeCells count="42">
    <mergeCell ref="AF3:AJ3"/>
    <mergeCell ref="AK3:AO3"/>
    <mergeCell ref="AP3:AT3"/>
    <mergeCell ref="AU3:AY3"/>
    <mergeCell ref="B4:C4"/>
    <mergeCell ref="G3:K3"/>
    <mergeCell ref="L3:P3"/>
    <mergeCell ref="Q3:U3"/>
    <mergeCell ref="V3:Z3"/>
    <mergeCell ref="AA3:AE3"/>
    <mergeCell ref="BJ3:BN3"/>
    <mergeCell ref="BO3:BS3"/>
    <mergeCell ref="BT3:BX3"/>
    <mergeCell ref="B29:U29"/>
    <mergeCell ref="AZ3:BD3"/>
    <mergeCell ref="BE3:BI3"/>
    <mergeCell ref="V6:Z6"/>
    <mergeCell ref="AA6:AE6"/>
    <mergeCell ref="AF6:AJ6"/>
    <mergeCell ref="AK6:AO6"/>
    <mergeCell ref="AP6:AT6"/>
    <mergeCell ref="AU6:AY6"/>
    <mergeCell ref="AZ6:BD6"/>
    <mergeCell ref="BE6:BI6"/>
    <mergeCell ref="BJ6:BN6"/>
    <mergeCell ref="BT6:BX6"/>
    <mergeCell ref="BO6:BS6"/>
    <mergeCell ref="C38:U38"/>
    <mergeCell ref="C39:U39"/>
    <mergeCell ref="C40:U40"/>
    <mergeCell ref="C32:U32"/>
    <mergeCell ref="C33:U33"/>
    <mergeCell ref="C34:U34"/>
    <mergeCell ref="C35:U35"/>
    <mergeCell ref="C36:U36"/>
    <mergeCell ref="C37:U37"/>
    <mergeCell ref="Q6:U6"/>
    <mergeCell ref="C31:U31"/>
    <mergeCell ref="B27:U27"/>
    <mergeCell ref="B6:F6"/>
    <mergeCell ref="G6:K6"/>
    <mergeCell ref="L6:P6"/>
  </mergeCells>
  <pageMargins left="0.70866141732283472" right="0.70866141732283472" top="0.74803149606299213" bottom="0.74803149606299213" header="0.31496062992125984" footer="0.31496062992125984"/>
  <pageSetup paperSize="8" scale="22"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43:A63"/>
  <sheetViews>
    <sheetView zoomScale="80" zoomScaleNormal="80" workbookViewId="0"/>
  </sheetViews>
  <sheetFormatPr defaultColWidth="9.75" defaultRowHeight="14.25" x14ac:dyDescent="0.2"/>
  <cols>
    <col min="1" max="16384" width="9.75" style="2"/>
  </cols>
  <sheetData>
    <row r="43" ht="30"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sheetData>
  <pageMargins left="0.70866141732283472" right="0.70866141732283472" top="0.74803149606299213" bottom="0.74803149606299213" header="0.31496062992125984" footer="0.31496062992125984"/>
  <pageSetup paperSize="9" scale="5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2017-05-09T14:53:36+00:00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D824BB-69E5-4B8E-BA14-3AE706D6CE35}">
  <ds:schemaRefs>
    <ds:schemaRef ds:uri="2d0b8a70-048c-48a5-9212-02ef6b6db58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e4c319f-f868-4ceb-8801-8cf7367b8c3d"/>
    <ds:schemaRef ds:uri="http://www.w3.org/XML/1998/namespace"/>
    <ds:schemaRef ds:uri="http://purl.org/dc/dcmitype/"/>
  </ds:schemaRefs>
</ds:datastoreItem>
</file>

<file path=customXml/itemProps2.xml><?xml version="1.0" encoding="utf-8"?>
<ds:datastoreItem xmlns:ds="http://schemas.openxmlformats.org/officeDocument/2006/customXml" ds:itemID="{D45AA08D-1EAB-4D02-B5EA-4084F5FA3FC2}">
  <ds:schemaRefs>
    <ds:schemaRef ds:uri="http://schemas.microsoft.com/sharepoint/v3/contenttype/forms"/>
  </ds:schemaRefs>
</ds:datastoreItem>
</file>

<file path=customXml/itemProps3.xml><?xml version="1.0" encoding="utf-8"?>
<ds:datastoreItem xmlns:ds="http://schemas.openxmlformats.org/officeDocument/2006/customXml" ds:itemID="{BA624CDB-A0C4-4A97-A0F4-D6FD8A558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32</vt:i4>
      </vt:variant>
    </vt:vector>
  </HeadingPairs>
  <TitlesOfParts>
    <vt:vector size="70" baseType="lpstr">
      <vt:lpstr>WATER&gt;&gt;</vt:lpstr>
      <vt:lpstr>Summary</vt:lpstr>
      <vt:lpstr>WS1</vt:lpstr>
      <vt:lpstr>WS2</vt:lpstr>
      <vt:lpstr>WS2a</vt:lpstr>
      <vt:lpstr>WS3</vt:lpstr>
      <vt:lpstr>WS4</vt:lpstr>
      <vt:lpstr>WS5</vt:lpstr>
      <vt:lpstr>WS6 not used</vt:lpstr>
      <vt:lpstr>WS7</vt:lpstr>
      <vt:lpstr>WS8</vt:lpstr>
      <vt:lpstr>WS9</vt:lpstr>
      <vt:lpstr>WS10</vt:lpstr>
      <vt:lpstr>WS11 not used</vt:lpstr>
      <vt:lpstr>WS12</vt:lpstr>
      <vt:lpstr>WS12a</vt:lpstr>
      <vt:lpstr>WS12b</vt:lpstr>
      <vt:lpstr>WS13</vt:lpstr>
      <vt:lpstr>WS14</vt:lpstr>
      <vt:lpstr>WS15</vt:lpstr>
      <vt:lpstr>WS16 not used</vt:lpstr>
      <vt:lpstr>WS17</vt:lpstr>
      <vt:lpstr>WS18</vt:lpstr>
      <vt:lpstr>WResources&gt;&gt;</vt:lpstr>
      <vt:lpstr>Wr1</vt:lpstr>
      <vt:lpstr>Wr2</vt:lpstr>
      <vt:lpstr>Wr3</vt:lpstr>
      <vt:lpstr>Wr4</vt:lpstr>
      <vt:lpstr>Wr5</vt:lpstr>
      <vt:lpstr>Wr6</vt:lpstr>
      <vt:lpstr>Wr7</vt:lpstr>
      <vt:lpstr>Wr8</vt:lpstr>
      <vt:lpstr>WNetwork+&gt;&gt;</vt:lpstr>
      <vt:lpstr>Wn1</vt:lpstr>
      <vt:lpstr>Wn2</vt:lpstr>
      <vt:lpstr>Wn3</vt:lpstr>
      <vt:lpstr>Wn4</vt:lpstr>
      <vt:lpstr>Wn5</vt:lpstr>
      <vt:lpstr>Summary!Print_Area</vt:lpstr>
      <vt:lpstr>'Wn1'!Print_Area</vt:lpstr>
      <vt:lpstr>'Wn2'!Print_Area</vt:lpstr>
      <vt:lpstr>'Wn3'!Print_Area</vt:lpstr>
      <vt:lpstr>'Wn4'!Print_Area</vt:lpstr>
      <vt:lpstr>'Wn5'!Print_Area</vt:lpstr>
      <vt:lpstr>'Wr1'!Print_Area</vt:lpstr>
      <vt:lpstr>'Wr2'!Print_Area</vt:lpstr>
      <vt:lpstr>'Wr3'!Print_Area</vt:lpstr>
      <vt:lpstr>'Wr4'!Print_Area</vt:lpstr>
      <vt:lpstr>'Wr5'!Print_Area</vt:lpstr>
      <vt:lpstr>'Wr6'!Print_Area</vt:lpstr>
      <vt:lpstr>'Wr7'!Print_Area</vt:lpstr>
      <vt:lpstr>'Wr8'!Print_Area</vt:lpstr>
      <vt:lpstr>'WS1'!Print_Area</vt:lpstr>
      <vt:lpstr>'WS10'!Print_Area</vt:lpstr>
      <vt:lpstr>'WS12'!Print_Area</vt:lpstr>
      <vt:lpstr>WS12a!Print_Area</vt:lpstr>
      <vt:lpstr>WS12b!Print_Area</vt:lpstr>
      <vt:lpstr>'WS13'!Print_Area</vt:lpstr>
      <vt:lpstr>'WS14'!Print_Area</vt:lpstr>
      <vt:lpstr>'WS15'!Print_Area</vt:lpstr>
      <vt:lpstr>'WS17'!Print_Area</vt:lpstr>
      <vt:lpstr>'WS18'!Print_Area</vt:lpstr>
      <vt:lpstr>'WS2'!Print_Area</vt:lpstr>
      <vt:lpstr>WS2a!Print_Area</vt:lpstr>
      <vt:lpstr>'WS3'!Print_Area</vt:lpstr>
      <vt:lpstr>'WS4'!Print_Area</vt:lpstr>
      <vt:lpstr>'WS5'!Print_Area</vt:lpstr>
      <vt:lpstr>'WS7'!Print_Area</vt:lpstr>
      <vt:lpstr>'WS8'!Print_Area</vt:lpstr>
      <vt:lpstr>'WS9'!Print_Area</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Draft methodology consultation - Business Plan tables - Water</dc:title>
  <dc:creator>Paul Fox</dc:creator>
  <cp:lastModifiedBy>Laura Masters</cp:lastModifiedBy>
  <cp:lastPrinted>2017-07-10T08:12:04Z</cp:lastPrinted>
  <dcterms:created xsi:type="dcterms:W3CDTF">2017-05-09T14:03:58Z</dcterms:created>
  <dcterms:modified xsi:type="dcterms:W3CDTF">2017-07-10T14:20:35Z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y fmtid="{D5CDD505-2E9C-101B-9397-08002B2CF9AE}" pid="4" name="Water_x0020_Companies">
    <vt:lpwstr/>
  </property>
  <property fmtid="{D5CDD505-2E9C-101B-9397-08002B2CF9AE}" pid="5" name="Document_x0020_Type">
    <vt:lpwstr/>
  </property>
  <property fmtid="{D5CDD505-2E9C-101B-9397-08002B2CF9AE}" pid="6" name="Document Type">
    <vt:lpwstr/>
  </property>
  <property fmtid="{D5CDD505-2E9C-101B-9397-08002B2CF9AE}" pid="7" name="Water Companies">
    <vt:lpwstr/>
  </property>
  <property fmtid="{D5CDD505-2E9C-101B-9397-08002B2CF9AE}" pid="8" name="_MarkAsFinal">
    <vt:bool>true</vt:bool>
  </property>
</Properties>
</file>