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Freeze and Thaw\"/>
    </mc:Choice>
  </mc:AlternateContent>
  <bookViews>
    <workbookView xWindow="0" yWindow="0" windowWidth="28800" windowHeight="13020" activeTab="1"/>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2" l="1"/>
  <c r="F5" i="2"/>
  <c r="E5" i="2"/>
  <c r="D5" i="2"/>
  <c r="D37" i="1" l="1"/>
  <c r="E37" i="1"/>
  <c r="F37" i="1"/>
  <c r="G37" i="1"/>
  <c r="H37" i="1"/>
  <c r="I37" i="1"/>
  <c r="J37" i="1"/>
  <c r="K37" i="1"/>
  <c r="L37" i="1"/>
  <c r="M37" i="1"/>
  <c r="N37" i="1"/>
  <c r="O37" i="1"/>
  <c r="P37" i="1"/>
  <c r="Q37" i="1"/>
  <c r="R37" i="1"/>
  <c r="S37" i="1"/>
  <c r="T37" i="1"/>
  <c r="U37" i="1"/>
  <c r="V37" i="1"/>
  <c r="W37" i="1"/>
  <c r="X37" i="1"/>
  <c r="Y37" i="1"/>
  <c r="Z37" i="1"/>
  <c r="AA37" i="1"/>
  <c r="AB37" i="1"/>
  <c r="AC37" i="1"/>
  <c r="C37" i="1"/>
  <c r="G4" i="2" l="1"/>
  <c r="F4" i="2"/>
  <c r="E4" i="2"/>
  <c r="D4" i="2"/>
  <c r="D6" i="2"/>
  <c r="AC28" i="1" l="1"/>
  <c r="AB28" i="1"/>
  <c r="AA28" i="1"/>
  <c r="Z28" i="1"/>
  <c r="Y28" i="1"/>
  <c r="X28" i="1"/>
  <c r="W28" i="1"/>
  <c r="V28" i="1"/>
  <c r="U28" i="1"/>
  <c r="T28" i="1"/>
  <c r="S28" i="1"/>
  <c r="R28" i="1"/>
  <c r="Q28" i="1"/>
  <c r="P28" i="1"/>
  <c r="O28" i="1"/>
  <c r="N28" i="1"/>
  <c r="M28" i="1"/>
  <c r="L28" i="1"/>
  <c r="K28" i="1"/>
  <c r="J28" i="1"/>
  <c r="I28" i="1"/>
  <c r="H28" i="1"/>
  <c r="G28" i="1"/>
  <c r="F28" i="1"/>
  <c r="E28" i="1"/>
  <c r="D28" i="1"/>
  <c r="C28" i="1"/>
</calcChain>
</file>

<file path=xl/comments1.xml><?xml version="1.0" encoding="utf-8"?>
<comments xmlns="http://schemas.openxmlformats.org/spreadsheetml/2006/main">
  <authors>
    <author>Ettridge, Luke</author>
  </authors>
  <commentList>
    <comment ref="P20" authorId="0" shapeId="0">
      <text>
        <r>
          <rPr>
            <b/>
            <sz val="9"/>
            <color indexed="81"/>
            <rFont val="Tahoma"/>
            <family val="2"/>
          </rPr>
          <t>Ettridge, Luke:</t>
        </r>
        <r>
          <rPr>
            <sz val="9"/>
            <color indexed="81"/>
            <rFont val="Tahoma"/>
            <family val="2"/>
          </rPr>
          <t xml:space="preserve">
Related toi cold weather - largely internal issues</t>
        </r>
      </text>
    </comment>
  </commentList>
</comments>
</file>

<file path=xl/sharedStrings.xml><?xml version="1.0" encoding="utf-8"?>
<sst xmlns="http://schemas.openxmlformats.org/spreadsheetml/2006/main" count="423" uniqueCount="114">
  <si>
    <t>Units</t>
  </si>
  <si>
    <t>#</t>
  </si>
  <si>
    <t>hours</t>
  </si>
  <si>
    <t>Ml/d</t>
  </si>
  <si>
    <t>Number of customers experiencing supply interruptions at some point during the day</t>
  </si>
  <si>
    <t>Number of water bottle collection points in operation</t>
  </si>
  <si>
    <t>litres</t>
  </si>
  <si>
    <t>Total</t>
  </si>
  <si>
    <t>Residential customers</t>
  </si>
  <si>
    <t>Business customers</t>
  </si>
  <si>
    <t>Customers in vulnerable circumstances</t>
  </si>
  <si>
    <t>Percentage of the company's customers affected</t>
  </si>
  <si>
    <t>%</t>
  </si>
  <si>
    <t>Number of customers experiencing supply interruptions less than 4 hours</t>
  </si>
  <si>
    <t>Number of customers experiencing supply interruptions between 4 and 12 hours</t>
  </si>
  <si>
    <t>Number of customers experiencing supply interruptions between 12 and 24 hours</t>
  </si>
  <si>
    <t>Number of customers experiencing supply interruptions between 24 and 48 hours</t>
  </si>
  <si>
    <t>[Add more rows as appropriate - continue until all customers were reconnected]</t>
  </si>
  <si>
    <r>
      <rPr>
        <vertAlign val="superscript"/>
        <sz val="8.8000000000000007"/>
        <color theme="1"/>
        <rFont val="Arial"/>
        <family val="2"/>
      </rPr>
      <t>o</t>
    </r>
    <r>
      <rPr>
        <sz val="11"/>
        <color theme="1"/>
        <rFont val="Arial"/>
        <family val="2"/>
      </rPr>
      <t>C</t>
    </r>
  </si>
  <si>
    <t>Number of customers experiencing low pressure</t>
  </si>
  <si>
    <t>Total number of customer contacts by email</t>
  </si>
  <si>
    <t>Total number of customer contacts by social media</t>
  </si>
  <si>
    <t>Total number of customer contacts by other (please specify)</t>
  </si>
  <si>
    <t>Number of mains bursts</t>
  </si>
  <si>
    <t>Number of reported customer side leaks</t>
  </si>
  <si>
    <t>Number of reported supply side leaks</t>
  </si>
  <si>
    <r>
      <t>Num</t>
    </r>
    <r>
      <rPr>
        <sz val="11"/>
        <rFont val="Arial"/>
        <family val="2"/>
      </rPr>
      <t>ber of customer supply interruptions during the incident period</t>
    </r>
  </si>
  <si>
    <t xml:space="preserve">Weather warning for Company area of supply </t>
  </si>
  <si>
    <t>(N/A, Yellow, Amber, Red)*</t>
  </si>
  <si>
    <t>(N/A, Very Low, Low, Medium, High)*</t>
  </si>
  <si>
    <t>Table 2 - Customer supply interruption information by customer type</t>
  </si>
  <si>
    <t>Table 1 - Freeze/Thaw Incident information by date</t>
  </si>
  <si>
    <t xml:space="preserve">Volume of water distributed to customers using alternative supplies (eg bottled water, bowsers) </t>
  </si>
  <si>
    <t>Distribution input</t>
  </si>
  <si>
    <t>Weather warning likelihood for Company area of supply</t>
  </si>
  <si>
    <t>Please complete the below table with the most accurate data you have available. 
Where accurate data is not available, please give an estimate based on prelimary, expected or estimated data (indicating where you have done so and explain the rationale behind the estimates). 
If no data is available then please explain why.
If you would like to submit other relevant data / information relating to the incident then please do so, making clear why this should be taken into account.</t>
  </si>
  <si>
    <t>Total number of customer contacts by hard copy letter</t>
  </si>
  <si>
    <r>
      <t xml:space="preserve">Dates (Clearly specify in </t>
    </r>
    <r>
      <rPr>
        <sz val="11"/>
        <color rgb="FFFF0000"/>
        <rFont val="Arial"/>
        <family val="2"/>
      </rPr>
      <t>red</t>
    </r>
    <r>
      <rPr>
        <sz val="11"/>
        <color theme="1"/>
        <rFont val="Arial"/>
        <family val="2"/>
      </rPr>
      <t xml:space="preserve"> the dates that your company considered it was managing events rather than business as usual - the end date should be no earlier than all customers being back on supply)
If you consider it appropriate, you may extend the date range (eg to the start of February) and explain why additional dates are relevant. You may not choose a smaller range of dates.</t>
    </r>
  </si>
  <si>
    <t>Number of times your company webiste was updated with the latest situational information per day</t>
  </si>
  <si>
    <t>seconds</t>
  </si>
  <si>
    <t>No data</t>
  </si>
  <si>
    <t>Average repair response time</t>
  </si>
  <si>
    <t>Estimated leakage</t>
  </si>
  <si>
    <t>Operational leakage tracking</t>
  </si>
  <si>
    <t>Minimum Night Flow (MNF)</t>
  </si>
  <si>
    <t>Total number of customer contacts</t>
  </si>
  <si>
    <t>Total number of customer contacts by phone</t>
  </si>
  <si>
    <t xml:space="preserve">Total number of customer contacts by physical contact. </t>
  </si>
  <si>
    <t>Total number of customer contacts by SMS</t>
  </si>
  <si>
    <t>Average waiting time for response</t>
  </si>
  <si>
    <t>Average water temperature entering the supply network.</t>
  </si>
  <si>
    <t xml:space="preserve">Air temperature minimum </t>
  </si>
  <si>
    <t>Air temperature maximum</t>
  </si>
  <si>
    <t>Number of customers experiencing supply interruptions between 48 and 72 hours</t>
  </si>
  <si>
    <t>minutes</t>
  </si>
  <si>
    <t xml:space="preserve">08:00-23:55 Low Likelihood of Medium Impacts valid. </t>
  </si>
  <si>
    <t xml:space="preserve">00:05-23:55 Low Likelihood of Medium Impacts. </t>
  </si>
  <si>
    <t xml:space="preserve">02:00-12:00 Medium Likelihood of Medium Impacts. </t>
  </si>
  <si>
    <t xml:space="preserve">04:00-10:30 Medium Likelihood of Low Impacts. 
14:00-23:55 Very Low Likelihood of Medium Impacts. </t>
  </si>
  <si>
    <t>10:30-23:55 Low Likelihood of Medium Impacts valid. 
14:00 01/03/18 - 08:00 02/03/18 Medium Likelihood of High Impacts</t>
  </si>
  <si>
    <t xml:space="preserve">00:05-11:00 Medium Likelihood of Low Impacts. </t>
  </si>
  <si>
    <t>N/A</t>
  </si>
  <si>
    <t>Fri 16/02/2018</t>
  </si>
  <si>
    <t>Sat 17/02/2018</t>
  </si>
  <si>
    <t>Sun 18/02/2018</t>
  </si>
  <si>
    <t>Mon 19/02/2018</t>
  </si>
  <si>
    <t>Tues 20/02/2018</t>
  </si>
  <si>
    <t>Weds 21/02/2018</t>
  </si>
  <si>
    <t>Thurs 22/02/2018</t>
  </si>
  <si>
    <t>Fri 23/02/2018</t>
  </si>
  <si>
    <t>Sat 24/02/2018</t>
  </si>
  <si>
    <t>Sun 25/02/2018</t>
  </si>
  <si>
    <t>Mon 26/02/2018</t>
  </si>
  <si>
    <t xml:space="preserve"> Tues 27/02/2018</t>
  </si>
  <si>
    <t>Weds 28/02/2018</t>
  </si>
  <si>
    <t>Thurs 01/03/2018</t>
  </si>
  <si>
    <t>Fri 02/03/2018</t>
  </si>
  <si>
    <t>Sat 03/03/2018</t>
  </si>
  <si>
    <t>Sun 04/03/2018</t>
  </si>
  <si>
    <t>Mon 05/03/2018</t>
  </si>
  <si>
    <t>Tues 06/03/2018</t>
  </si>
  <si>
    <t>Weds 07/03/2018</t>
  </si>
  <si>
    <t>Thurs 08/03/2018</t>
  </si>
  <si>
    <t>Fri 09/03/2018</t>
  </si>
  <si>
    <t>Sat 10/03/2018</t>
  </si>
  <si>
    <t>Sun 11/03/2018</t>
  </si>
  <si>
    <t>Mon 12/03/2018</t>
  </si>
  <si>
    <t>Tues 13/03/2018</t>
  </si>
  <si>
    <t>Weds 14/03/2018</t>
  </si>
  <si>
    <t>TBC</t>
  </si>
  <si>
    <t xml:space="preserve">(Snow, Ice, Wind) </t>
  </si>
  <si>
    <t>Area impacted</t>
  </si>
  <si>
    <t>04:00-10:30 parts of Kent, Surrey and south and east London.
14:00-23:55 Kent, East Sussex, southern and eastern parts of London and parts of West Sussex, Surrey and Milton Keynes.</t>
  </si>
  <si>
    <t xml:space="preserve">02:00-12:00 parts of Kent, Sussex, Surrey and south and east London. </t>
  </si>
  <si>
    <t xml:space="preserve">04:00-10:30 Yellow 
14:00-23:55 Yellow </t>
  </si>
  <si>
    <t>SNOW</t>
  </si>
  <si>
    <t xml:space="preserve">02:00-12:00 SNOW </t>
  </si>
  <si>
    <t xml:space="preserve">02:00-12:00 Amber </t>
  </si>
  <si>
    <t>00:05-23:55 Kent, East Sussex and eastern parts of Surrey, West Sussex and London.</t>
  </si>
  <si>
    <t xml:space="preserve">00:05-23:55 Yellow </t>
  </si>
  <si>
    <t xml:space="preserve">08:00-23:55 Yellow </t>
  </si>
  <si>
    <t xml:space="preserve">08:00-23:55 WIND and SNOW </t>
  </si>
  <si>
    <t>08:00-23:55 Kent, East Sussex and eastern parts of Surrey, West Sussex and London.</t>
  </si>
  <si>
    <t xml:space="preserve">10:30-23:55 Yellow  
14:00 01/03/18 - 08:00 02/03/18 Amber </t>
  </si>
  <si>
    <t xml:space="preserve">10:30-23:55  SNOW and ICE  
14:00 01/03/18 - 08:00 02/03/18 WIND and SNOW </t>
  </si>
  <si>
    <t>10:30-23:55 SW Hampshire &amp; Isle of Wight.
14:00 01/03/18 - 08:00 02/03/18 SW Hampshire &amp; Isle of Wight.</t>
  </si>
  <si>
    <t xml:space="preserve">00:05-11:00 Yellow </t>
  </si>
  <si>
    <t xml:space="preserve">00:05-11:00 CE Warning </t>
  </si>
  <si>
    <t>South East</t>
  </si>
  <si>
    <t>Comments</t>
  </si>
  <si>
    <t xml:space="preserve">We have not been able to provide data on average repair response times on mains bursts and average repair response time for supply side leaks and average repair response time for customers experiencing low pressure as this requires significant data analysis. This analysis work is underway and we will provide Ofwat with this information as soon as it is available. </t>
  </si>
  <si>
    <t>We have no data on customer contracts via social media as we do not hold this information.</t>
  </si>
  <si>
    <t xml:space="preserve">We will be unable to provide data on the number of reported customer leaks as this was not recorded during the incident. </t>
  </si>
  <si>
    <t>This calculation is not verified for daily data at Southern 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</si>
</sst>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Arial"/>
      <family val="2"/>
    </font>
    <font>
      <sz val="11"/>
      <color rgb="FFFF0000"/>
      <name val="Arial"/>
      <family val="2"/>
    </font>
    <font>
      <sz val="11"/>
      <name val="Arial"/>
      <family val="2"/>
    </font>
    <font>
      <vertAlign val="superscript"/>
      <sz val="8.8000000000000007"/>
      <color theme="1"/>
      <name val="Arial"/>
      <family val="2"/>
    </font>
    <font>
      <b/>
      <sz val="11"/>
      <color rgb="FFFF0000"/>
      <name val="Arial"/>
      <family val="2"/>
    </font>
    <font>
      <sz val="11"/>
      <color theme="4" tint="-0.249977111117893"/>
      <name val="Arial"/>
      <family val="2"/>
    </font>
    <font>
      <i/>
      <sz val="11"/>
      <color theme="8" tint="-0.249977111117893"/>
      <name val="Arial"/>
      <family val="2"/>
    </font>
    <font>
      <sz val="9"/>
      <color indexed="81"/>
      <name val="Tahoma"/>
      <family val="2"/>
    </font>
    <font>
      <b/>
      <sz val="9"/>
      <color indexed="81"/>
      <name val="Tahoma"/>
      <family val="2"/>
    </font>
    <font>
      <sz val="12"/>
      <color theme="1"/>
      <name val="Arial"/>
      <family val="2"/>
    </font>
    <font>
      <sz val="12"/>
      <name val="Arial"/>
      <family val="2"/>
    </font>
    <font>
      <sz val="12"/>
      <color rgb="FF0078C9"/>
      <name val="Arial"/>
      <family val="2"/>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s>
  <borders count="2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72">
    <xf numFmtId="0" fontId="0" fillId="0" borderId="0" xfId="0"/>
    <xf numFmtId="0" fontId="0" fillId="0" borderId="8" xfId="0" applyBorder="1"/>
    <xf numFmtId="0" fontId="0" fillId="0" borderId="9" xfId="0" applyBorder="1"/>
    <xf numFmtId="0" fontId="0" fillId="0" borderId="11" xfId="0" applyBorder="1" applyAlignment="1">
      <alignment wrapText="1"/>
    </xf>
    <xf numFmtId="0" fontId="0" fillId="0" borderId="10" xfId="0" applyBorder="1" applyAlignment="1">
      <alignment wrapText="1"/>
    </xf>
    <xf numFmtId="0" fontId="0" fillId="0" borderId="11" xfId="0" applyBorder="1"/>
    <xf numFmtId="0" fontId="0" fillId="0" borderId="0" xfId="0" applyAlignment="1">
      <alignment wrapText="1"/>
    </xf>
    <xf numFmtId="14" fontId="0" fillId="0" borderId="13" xfId="0" applyNumberFormat="1" applyBorder="1" applyAlignment="1">
      <alignment wrapText="1"/>
    </xf>
    <xf numFmtId="0" fontId="1" fillId="0" borderId="0" xfId="0" applyFont="1" applyFill="1" applyBorder="1" applyAlignment="1">
      <alignment wrapText="1"/>
    </xf>
    <xf numFmtId="0" fontId="0" fillId="0" borderId="0" xfId="0" applyFill="1" applyBorder="1" applyAlignment="1">
      <alignment wrapText="1"/>
    </xf>
    <xf numFmtId="0" fontId="4" fillId="0" borderId="0" xfId="0" applyFont="1" applyAlignment="1">
      <alignment wrapText="1"/>
    </xf>
    <xf numFmtId="0" fontId="0" fillId="0" borderId="0" xfId="0" applyBorder="1" applyAlignment="1">
      <alignment wrapText="1"/>
    </xf>
    <xf numFmtId="0" fontId="0" fillId="3" borderId="1" xfId="0" applyFill="1" applyBorder="1"/>
    <xf numFmtId="0" fontId="0" fillId="3" borderId="6" xfId="0" applyFill="1" applyBorder="1"/>
    <xf numFmtId="0" fontId="0" fillId="3" borderId="0" xfId="0" applyFill="1" applyBorder="1"/>
    <xf numFmtId="0" fontId="0" fillId="3" borderId="2" xfId="0" applyFill="1" applyBorder="1"/>
    <xf numFmtId="0" fontId="0" fillId="3" borderId="3" xfId="0" applyFill="1" applyBorder="1"/>
    <xf numFmtId="0" fontId="0" fillId="3" borderId="7" xfId="0" applyFill="1" applyBorder="1"/>
    <xf numFmtId="0" fontId="0" fillId="3" borderId="4" xfId="0" applyFill="1" applyBorder="1"/>
    <xf numFmtId="0" fontId="0" fillId="3" borderId="5" xfId="0" applyFill="1" applyBorder="1"/>
    <xf numFmtId="0" fontId="9" fillId="2" borderId="1" xfId="0" applyFont="1" applyFill="1"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9" fillId="3" borderId="1" xfId="0" applyFont="1" applyFill="1" applyBorder="1" applyAlignment="1">
      <alignment vertical="center" wrapText="1"/>
    </xf>
    <xf numFmtId="0" fontId="5" fillId="0" borderId="0" xfId="0" applyFont="1" applyBorder="1" applyAlignment="1">
      <alignment vertical="center" wrapText="1"/>
    </xf>
    <xf numFmtId="0" fontId="5" fillId="0" borderId="0" xfId="0" applyFont="1" applyAlignment="1">
      <alignment horizontal="left" vertical="center" wrapText="1"/>
    </xf>
    <xf numFmtId="0" fontId="0" fillId="2" borderId="0" xfId="0" applyFill="1" applyBorder="1" applyAlignment="1">
      <alignment vertical="center" wrapText="1"/>
    </xf>
    <xf numFmtId="2" fontId="5" fillId="0" borderId="0" xfId="0" applyNumberFormat="1" applyFont="1" applyBorder="1" applyAlignment="1">
      <alignment vertical="center" wrapText="1"/>
    </xf>
    <xf numFmtId="0" fontId="0" fillId="3" borderId="0" xfId="0" applyFill="1" applyBorder="1" applyAlignment="1">
      <alignment vertical="center" wrapText="1"/>
    </xf>
    <xf numFmtId="164" fontId="5" fillId="0" borderId="0" xfId="0" applyNumberFormat="1" applyFont="1" applyBorder="1" applyAlignment="1">
      <alignment vertical="center" wrapText="1"/>
    </xf>
    <xf numFmtId="0" fontId="0" fillId="0" borderId="6" xfId="0" applyBorder="1" applyAlignment="1">
      <alignment vertical="center" wrapText="1"/>
    </xf>
    <xf numFmtId="0" fontId="0" fillId="2" borderId="6" xfId="0" applyFill="1" applyBorder="1" applyAlignment="1">
      <alignment vertical="center" wrapText="1"/>
    </xf>
    <xf numFmtId="0" fontId="0" fillId="0" borderId="0" xfId="0" applyBorder="1" applyAlignment="1">
      <alignment vertical="center" wrapText="1"/>
    </xf>
    <xf numFmtId="0" fontId="0" fillId="3" borderId="6" xfId="0" applyFill="1" applyBorder="1" applyAlignment="1">
      <alignment vertical="center" wrapText="1"/>
    </xf>
    <xf numFmtId="0" fontId="2" fillId="0" borderId="6" xfId="0" applyFont="1" applyBorder="1" applyAlignment="1">
      <alignment vertical="center" wrapText="1"/>
    </xf>
    <xf numFmtId="0" fontId="6" fillId="0" borderId="6"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horizontal="right" vertical="center" wrapText="1"/>
    </xf>
    <xf numFmtId="0" fontId="5" fillId="0" borderId="0" xfId="0" applyFont="1" applyAlignment="1">
      <alignment horizontal="right" vertical="center" wrapText="1"/>
    </xf>
    <xf numFmtId="0" fontId="1" fillId="0" borderId="0" xfId="0" applyFont="1" applyBorder="1" applyAlignment="1">
      <alignment vertical="center" wrapText="1"/>
    </xf>
    <xf numFmtId="0" fontId="1" fillId="0" borderId="0" xfId="0" applyFont="1" applyAlignment="1">
      <alignment horizontal="left" vertical="center" wrapText="1"/>
    </xf>
    <xf numFmtId="0" fontId="9" fillId="0" borderId="0" xfId="0" applyFont="1" applyBorder="1" applyAlignment="1">
      <alignment vertical="center" wrapText="1"/>
    </xf>
    <xf numFmtId="0" fontId="5" fillId="0" borderId="0" xfId="0" applyFont="1" applyBorder="1" applyAlignment="1">
      <alignment horizontal="left" vertical="center" wrapText="1"/>
    </xf>
    <xf numFmtId="0" fontId="9" fillId="0" borderId="1" xfId="0" applyFont="1" applyFill="1" applyBorder="1" applyAlignment="1">
      <alignment vertical="center" wrapText="1"/>
    </xf>
    <xf numFmtId="0" fontId="0" fillId="0" borderId="6" xfId="0"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left" vertical="center" wrapText="1"/>
    </xf>
    <xf numFmtId="0" fontId="9" fillId="0" borderId="3" xfId="0" applyFont="1" applyFill="1" applyBorder="1" applyAlignment="1">
      <alignment vertical="center" wrapText="1"/>
    </xf>
    <xf numFmtId="0" fontId="0" fillId="0" borderId="7" xfId="0" applyFill="1" applyBorder="1" applyAlignment="1">
      <alignmen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45" fontId="5" fillId="0" borderId="0" xfId="0" applyNumberFormat="1" applyFont="1" applyFill="1" applyBorder="1" applyAlignment="1">
      <alignment horizontal="right" vertical="center" wrapText="1"/>
    </xf>
    <xf numFmtId="0" fontId="0" fillId="0" borderId="19" xfId="0" applyBorder="1" applyAlignment="1">
      <alignment horizontal="center" vertical="center" wrapText="1"/>
    </xf>
    <xf numFmtId="14" fontId="0" fillId="4" borderId="20" xfId="0" applyNumberFormat="1" applyFill="1" applyBorder="1" applyAlignment="1">
      <alignment wrapText="1"/>
    </xf>
    <xf numFmtId="0" fontId="5" fillId="0" borderId="12" xfId="0" applyFont="1" applyBorder="1" applyAlignment="1">
      <alignment vertical="center" wrapText="1"/>
    </xf>
    <xf numFmtId="0" fontId="11" fillId="0" borderId="12" xfId="0" applyFont="1" applyBorder="1" applyAlignment="1">
      <alignment horizontal="justify" vertical="center"/>
    </xf>
    <xf numFmtId="0" fontId="0" fillId="2" borderId="12" xfId="0" applyFill="1" applyBorder="1" applyAlignment="1">
      <alignment vertical="center" wrapText="1"/>
    </xf>
    <xf numFmtId="2" fontId="5" fillId="0" borderId="12" xfId="0" applyNumberFormat="1" applyFont="1" applyFill="1" applyBorder="1" applyAlignment="1">
      <alignment vertical="center" wrapText="1"/>
    </xf>
    <xf numFmtId="0" fontId="0" fillId="3" borderId="12" xfId="0" applyFill="1" applyBorder="1" applyAlignment="1">
      <alignment vertical="center" wrapText="1"/>
    </xf>
    <xf numFmtId="0" fontId="5" fillId="0" borderId="12" xfId="0" applyFont="1" applyBorder="1" applyAlignment="1">
      <alignment horizontal="right" vertical="center" wrapText="1"/>
    </xf>
    <xf numFmtId="45" fontId="5" fillId="0" borderId="12" xfId="0" applyNumberFormat="1" applyFont="1" applyFill="1" applyBorder="1" applyAlignment="1">
      <alignment horizontal="right" vertical="center" wrapText="1"/>
    </xf>
    <xf numFmtId="164" fontId="5" fillId="0" borderId="12" xfId="0" applyNumberFormat="1" applyFont="1" applyBorder="1" applyAlignment="1">
      <alignment vertical="center" wrapText="1"/>
    </xf>
    <xf numFmtId="0" fontId="5" fillId="0" borderId="1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2" fontId="0" fillId="3" borderId="0" xfId="0" applyNumberFormat="1" applyFill="1" applyBorder="1"/>
    <xf numFmtId="2" fontId="0" fillId="3" borderId="2" xfId="0" applyNumberFormat="1" applyFill="1" applyBorder="1"/>
  </cellXfs>
  <cellStyles count="1">
    <cellStyle name="Normal"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4"/>
  <sheetViews>
    <sheetView topLeftCell="A2" zoomScale="60" zoomScaleNormal="60" workbookViewId="0">
      <pane xSplit="1" topLeftCell="R1" activePane="topRight" state="frozen"/>
      <selection pane="topRight" activeCell="AD26" sqref="AD26"/>
    </sheetView>
  </sheetViews>
  <sheetFormatPr defaultRowHeight="14.25" x14ac:dyDescent="0.2"/>
  <cols>
    <col min="1" max="1" width="54" style="6" customWidth="1"/>
    <col min="2" max="2" width="15" style="6" customWidth="1"/>
    <col min="3" max="12" width="10.625" style="6" customWidth="1"/>
    <col min="13" max="18" width="18.625" style="6" customWidth="1"/>
    <col min="19" max="29" width="10.625" style="6" customWidth="1"/>
    <col min="30" max="30" width="71.25" style="6" customWidth="1"/>
    <col min="31" max="16384" width="9" style="6"/>
  </cols>
  <sheetData>
    <row r="1" spans="1:30" ht="146.25" customHeight="1" x14ac:dyDescent="0.2">
      <c r="A1" s="6" t="s">
        <v>35</v>
      </c>
    </row>
    <row r="3" spans="1:30" ht="15" thickBot="1" x14ac:dyDescent="0.25">
      <c r="A3" s="6" t="s">
        <v>31</v>
      </c>
    </row>
    <row r="4" spans="1:30" ht="74.25" customHeight="1" x14ac:dyDescent="0.2">
      <c r="A4" s="66"/>
      <c r="B4" s="68" t="s">
        <v>0</v>
      </c>
      <c r="C4" s="64" t="s">
        <v>37</v>
      </c>
      <c r="D4" s="65"/>
      <c r="E4" s="65"/>
      <c r="F4" s="65"/>
      <c r="G4" s="65"/>
      <c r="H4" s="65"/>
      <c r="I4" s="65"/>
      <c r="J4" s="65"/>
      <c r="K4" s="65"/>
      <c r="L4" s="65"/>
      <c r="M4" s="65"/>
      <c r="N4" s="65"/>
      <c r="O4" s="65"/>
      <c r="P4" s="65"/>
      <c r="Q4" s="65"/>
      <c r="R4" s="65"/>
      <c r="S4" s="65"/>
      <c r="T4" s="65"/>
      <c r="U4" s="65"/>
      <c r="V4" s="65"/>
      <c r="W4" s="65"/>
      <c r="X4" s="65"/>
      <c r="Y4" s="65"/>
      <c r="Z4" s="65"/>
      <c r="AA4" s="65"/>
      <c r="AB4" s="65"/>
      <c r="AC4" s="65"/>
      <c r="AD4" s="52" t="s">
        <v>109</v>
      </c>
    </row>
    <row r="5" spans="1:30" ht="28.5" x14ac:dyDescent="0.2">
      <c r="A5" s="67"/>
      <c r="B5" s="69"/>
      <c r="C5" s="7" t="s">
        <v>62</v>
      </c>
      <c r="D5" s="7" t="s">
        <v>63</v>
      </c>
      <c r="E5" s="7" t="s">
        <v>64</v>
      </c>
      <c r="F5" s="7" t="s">
        <v>65</v>
      </c>
      <c r="G5" s="7" t="s">
        <v>66</v>
      </c>
      <c r="H5" s="7" t="s">
        <v>67</v>
      </c>
      <c r="I5" s="7" t="s">
        <v>68</v>
      </c>
      <c r="J5" s="7" t="s">
        <v>69</v>
      </c>
      <c r="K5" s="7" t="s">
        <v>70</v>
      </c>
      <c r="L5" s="7" t="s">
        <v>71</v>
      </c>
      <c r="M5" s="7" t="s">
        <v>72</v>
      </c>
      <c r="N5" s="7" t="s">
        <v>73</v>
      </c>
      <c r="O5" s="7" t="s">
        <v>74</v>
      </c>
      <c r="P5" s="7" t="s">
        <v>75</v>
      </c>
      <c r="Q5" s="7" t="s">
        <v>76</v>
      </c>
      <c r="R5" s="7" t="s">
        <v>77</v>
      </c>
      <c r="S5" s="7" t="s">
        <v>78</v>
      </c>
      <c r="T5" s="7" t="s">
        <v>79</v>
      </c>
      <c r="U5" s="7" t="s">
        <v>80</v>
      </c>
      <c r="V5" s="7" t="s">
        <v>81</v>
      </c>
      <c r="W5" s="7" t="s">
        <v>82</v>
      </c>
      <c r="X5" s="7" t="s">
        <v>83</v>
      </c>
      <c r="Y5" s="7" t="s">
        <v>84</v>
      </c>
      <c r="Z5" s="7" t="s">
        <v>85</v>
      </c>
      <c r="AA5" s="7" t="s">
        <v>86</v>
      </c>
      <c r="AB5" s="7" t="s">
        <v>87</v>
      </c>
      <c r="AC5" s="7" t="s">
        <v>88</v>
      </c>
      <c r="AD5" s="53"/>
    </row>
    <row r="6" spans="1:30" ht="15" x14ac:dyDescent="0.2">
      <c r="A6" s="21" t="s">
        <v>23</v>
      </c>
      <c r="B6" s="30" t="s">
        <v>1</v>
      </c>
      <c r="C6" s="24">
        <v>16</v>
      </c>
      <c r="D6" s="24">
        <v>4</v>
      </c>
      <c r="E6" s="24">
        <v>2</v>
      </c>
      <c r="F6" s="24">
        <v>6</v>
      </c>
      <c r="G6" s="24">
        <v>14</v>
      </c>
      <c r="H6" s="24">
        <v>12</v>
      </c>
      <c r="I6" s="24">
        <v>10</v>
      </c>
      <c r="J6" s="24">
        <v>8</v>
      </c>
      <c r="K6" s="24">
        <v>1</v>
      </c>
      <c r="L6" s="24">
        <v>4</v>
      </c>
      <c r="M6" s="25">
        <v>13</v>
      </c>
      <c r="N6" s="25">
        <v>13</v>
      </c>
      <c r="O6" s="25">
        <v>19</v>
      </c>
      <c r="P6" s="25">
        <v>30</v>
      </c>
      <c r="Q6" s="25">
        <v>19</v>
      </c>
      <c r="R6" s="25">
        <v>21</v>
      </c>
      <c r="S6" s="24">
        <v>26</v>
      </c>
      <c r="T6" s="24">
        <v>44</v>
      </c>
      <c r="U6" s="24">
        <v>35</v>
      </c>
      <c r="V6" s="24">
        <v>13</v>
      </c>
      <c r="W6" s="24">
        <v>12</v>
      </c>
      <c r="X6" s="24">
        <v>8</v>
      </c>
      <c r="Y6" s="24">
        <v>3</v>
      </c>
      <c r="Z6" s="24">
        <v>1</v>
      </c>
      <c r="AA6" s="24">
        <v>5</v>
      </c>
      <c r="AB6" s="24">
        <v>10</v>
      </c>
      <c r="AC6" s="24">
        <v>12</v>
      </c>
      <c r="AD6" s="54"/>
    </row>
    <row r="7" spans="1:30" ht="84" customHeight="1" x14ac:dyDescent="0.2">
      <c r="A7" s="21" t="s">
        <v>41</v>
      </c>
      <c r="B7" s="30" t="s">
        <v>2</v>
      </c>
      <c r="C7" s="39" t="s">
        <v>89</v>
      </c>
      <c r="D7" s="39" t="s">
        <v>89</v>
      </c>
      <c r="E7" s="39" t="s">
        <v>89</v>
      </c>
      <c r="F7" s="39" t="s">
        <v>89</v>
      </c>
      <c r="G7" s="39" t="s">
        <v>89</v>
      </c>
      <c r="H7" s="39" t="s">
        <v>89</v>
      </c>
      <c r="I7" s="39" t="s">
        <v>89</v>
      </c>
      <c r="J7" s="39" t="s">
        <v>89</v>
      </c>
      <c r="K7" s="39" t="s">
        <v>89</v>
      </c>
      <c r="L7" s="39" t="s">
        <v>89</v>
      </c>
      <c r="M7" s="40" t="s">
        <v>89</v>
      </c>
      <c r="N7" s="40" t="s">
        <v>89</v>
      </c>
      <c r="O7" s="40" t="s">
        <v>89</v>
      </c>
      <c r="P7" s="40" t="s">
        <v>89</v>
      </c>
      <c r="Q7" s="40" t="s">
        <v>89</v>
      </c>
      <c r="R7" s="40" t="s">
        <v>89</v>
      </c>
      <c r="S7" s="39" t="s">
        <v>89</v>
      </c>
      <c r="T7" s="39" t="s">
        <v>89</v>
      </c>
      <c r="U7" s="39" t="s">
        <v>89</v>
      </c>
      <c r="V7" s="39" t="s">
        <v>89</v>
      </c>
      <c r="W7" s="39" t="s">
        <v>89</v>
      </c>
      <c r="X7" s="39" t="s">
        <v>89</v>
      </c>
      <c r="Y7" s="39" t="s">
        <v>89</v>
      </c>
      <c r="Z7" s="39" t="s">
        <v>89</v>
      </c>
      <c r="AA7" s="39" t="s">
        <v>89</v>
      </c>
      <c r="AB7" s="39" t="s">
        <v>89</v>
      </c>
      <c r="AC7" s="39" t="s">
        <v>89</v>
      </c>
      <c r="AD7" s="55" t="s">
        <v>110</v>
      </c>
    </row>
    <row r="8" spans="1:30" ht="15" x14ac:dyDescent="0.2">
      <c r="A8" s="20"/>
      <c r="B8" s="31"/>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56"/>
    </row>
    <row r="9" spans="1:30" ht="87" customHeight="1" x14ac:dyDescent="0.2">
      <c r="A9" s="21" t="s">
        <v>24</v>
      </c>
      <c r="B9" s="30" t="s">
        <v>1</v>
      </c>
      <c r="C9" s="24" t="s">
        <v>40</v>
      </c>
      <c r="D9" s="24" t="s">
        <v>40</v>
      </c>
      <c r="E9" s="24" t="s">
        <v>40</v>
      </c>
      <c r="F9" s="24" t="s">
        <v>40</v>
      </c>
      <c r="G9" s="24" t="s">
        <v>40</v>
      </c>
      <c r="H9" s="24" t="s">
        <v>40</v>
      </c>
      <c r="I9" s="24" t="s">
        <v>40</v>
      </c>
      <c r="J9" s="24" t="s">
        <v>40</v>
      </c>
      <c r="K9" s="24" t="s">
        <v>40</v>
      </c>
      <c r="L9" s="24" t="s">
        <v>40</v>
      </c>
      <c r="M9" s="24" t="s">
        <v>40</v>
      </c>
      <c r="N9" s="24" t="s">
        <v>40</v>
      </c>
      <c r="O9" s="24" t="s">
        <v>40</v>
      </c>
      <c r="P9" s="24" t="s">
        <v>40</v>
      </c>
      <c r="Q9" s="24" t="s">
        <v>40</v>
      </c>
      <c r="R9" s="24" t="s">
        <v>40</v>
      </c>
      <c r="S9" s="24" t="s">
        <v>40</v>
      </c>
      <c r="T9" s="24" t="s">
        <v>40</v>
      </c>
      <c r="U9" s="24" t="s">
        <v>40</v>
      </c>
      <c r="V9" s="24" t="s">
        <v>40</v>
      </c>
      <c r="W9" s="24" t="s">
        <v>40</v>
      </c>
      <c r="X9" s="24" t="s">
        <v>40</v>
      </c>
      <c r="Y9" s="24" t="s">
        <v>40</v>
      </c>
      <c r="Z9" s="24" t="s">
        <v>40</v>
      </c>
      <c r="AA9" s="24" t="s">
        <v>40</v>
      </c>
      <c r="AB9" s="24" t="s">
        <v>40</v>
      </c>
      <c r="AC9" s="24" t="s">
        <v>40</v>
      </c>
      <c r="AD9" s="55" t="s">
        <v>112</v>
      </c>
    </row>
    <row r="10" spans="1:30" ht="39" customHeight="1" x14ac:dyDescent="0.2">
      <c r="A10" s="21" t="s">
        <v>41</v>
      </c>
      <c r="B10" s="30" t="s">
        <v>2</v>
      </c>
      <c r="C10" s="24" t="s">
        <v>40</v>
      </c>
      <c r="D10" s="24" t="s">
        <v>40</v>
      </c>
      <c r="E10" s="24" t="s">
        <v>40</v>
      </c>
      <c r="F10" s="24" t="s">
        <v>40</v>
      </c>
      <c r="G10" s="24" t="s">
        <v>40</v>
      </c>
      <c r="H10" s="24" t="s">
        <v>40</v>
      </c>
      <c r="I10" s="24" t="s">
        <v>40</v>
      </c>
      <c r="J10" s="24" t="s">
        <v>40</v>
      </c>
      <c r="K10" s="24" t="s">
        <v>40</v>
      </c>
      <c r="L10" s="24" t="s">
        <v>40</v>
      </c>
      <c r="M10" s="24" t="s">
        <v>40</v>
      </c>
      <c r="N10" s="24" t="s">
        <v>40</v>
      </c>
      <c r="O10" s="24" t="s">
        <v>40</v>
      </c>
      <c r="P10" s="24" t="s">
        <v>40</v>
      </c>
      <c r="Q10" s="24" t="s">
        <v>40</v>
      </c>
      <c r="R10" s="24" t="s">
        <v>40</v>
      </c>
      <c r="S10" s="24" t="s">
        <v>40</v>
      </c>
      <c r="T10" s="24" t="s">
        <v>40</v>
      </c>
      <c r="U10" s="24" t="s">
        <v>40</v>
      </c>
      <c r="V10" s="24" t="s">
        <v>40</v>
      </c>
      <c r="W10" s="24" t="s">
        <v>40</v>
      </c>
      <c r="X10" s="24" t="s">
        <v>40</v>
      </c>
      <c r="Y10" s="24" t="s">
        <v>40</v>
      </c>
      <c r="Z10" s="24" t="s">
        <v>40</v>
      </c>
      <c r="AA10" s="24" t="s">
        <v>40</v>
      </c>
      <c r="AB10" s="24" t="s">
        <v>40</v>
      </c>
      <c r="AC10" s="24" t="s">
        <v>40</v>
      </c>
      <c r="AD10" s="55" t="s">
        <v>112</v>
      </c>
    </row>
    <row r="11" spans="1:30" ht="15" x14ac:dyDescent="0.2">
      <c r="A11" s="20"/>
      <c r="B11" s="31"/>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56"/>
    </row>
    <row r="12" spans="1:30" ht="15" x14ac:dyDescent="0.2">
      <c r="A12" s="21" t="s">
        <v>25</v>
      </c>
      <c r="B12" s="30" t="s">
        <v>1</v>
      </c>
      <c r="C12" s="24">
        <v>11</v>
      </c>
      <c r="D12" s="24">
        <v>1</v>
      </c>
      <c r="E12" s="24">
        <v>2</v>
      </c>
      <c r="F12" s="24">
        <v>15</v>
      </c>
      <c r="G12" s="24">
        <v>20</v>
      </c>
      <c r="H12" s="24">
        <v>9</v>
      </c>
      <c r="I12" s="24">
        <v>14</v>
      </c>
      <c r="J12" s="24">
        <v>18</v>
      </c>
      <c r="K12" s="24">
        <v>1</v>
      </c>
      <c r="L12" s="24">
        <v>2</v>
      </c>
      <c r="M12" s="24">
        <v>9</v>
      </c>
      <c r="N12" s="24">
        <v>9</v>
      </c>
      <c r="O12" s="24">
        <v>13</v>
      </c>
      <c r="P12" s="24">
        <v>10</v>
      </c>
      <c r="Q12" s="24">
        <v>7</v>
      </c>
      <c r="R12" s="24">
        <v>0</v>
      </c>
      <c r="S12" s="24">
        <v>2</v>
      </c>
      <c r="T12" s="24">
        <v>22</v>
      </c>
      <c r="U12" s="24">
        <v>15</v>
      </c>
      <c r="V12" s="24">
        <v>19</v>
      </c>
      <c r="W12" s="24">
        <v>18</v>
      </c>
      <c r="X12" s="24">
        <v>15</v>
      </c>
      <c r="Y12" s="24">
        <v>0</v>
      </c>
      <c r="Z12" s="24">
        <v>0</v>
      </c>
      <c r="AA12" s="24">
        <v>23</v>
      </c>
      <c r="AB12" s="24">
        <v>22</v>
      </c>
      <c r="AC12" s="24">
        <v>21</v>
      </c>
      <c r="AD12" s="54"/>
    </row>
    <row r="13" spans="1:30" ht="91.5" customHeight="1" x14ac:dyDescent="0.2">
      <c r="A13" s="21" t="s">
        <v>41</v>
      </c>
      <c r="B13" s="30" t="s">
        <v>2</v>
      </c>
      <c r="C13" s="39" t="s">
        <v>89</v>
      </c>
      <c r="D13" s="39" t="s">
        <v>89</v>
      </c>
      <c r="E13" s="39" t="s">
        <v>89</v>
      </c>
      <c r="F13" s="39" t="s">
        <v>89</v>
      </c>
      <c r="G13" s="39" t="s">
        <v>89</v>
      </c>
      <c r="H13" s="39" t="s">
        <v>89</v>
      </c>
      <c r="I13" s="39" t="s">
        <v>89</v>
      </c>
      <c r="J13" s="39" t="s">
        <v>89</v>
      </c>
      <c r="K13" s="39" t="s">
        <v>89</v>
      </c>
      <c r="L13" s="39" t="s">
        <v>89</v>
      </c>
      <c r="M13" s="40" t="s">
        <v>89</v>
      </c>
      <c r="N13" s="40" t="s">
        <v>89</v>
      </c>
      <c r="O13" s="40" t="s">
        <v>89</v>
      </c>
      <c r="P13" s="40" t="s">
        <v>89</v>
      </c>
      <c r="Q13" s="40" t="s">
        <v>89</v>
      </c>
      <c r="R13" s="40" t="s">
        <v>89</v>
      </c>
      <c r="S13" s="39" t="s">
        <v>89</v>
      </c>
      <c r="T13" s="39" t="s">
        <v>89</v>
      </c>
      <c r="U13" s="39" t="s">
        <v>89</v>
      </c>
      <c r="V13" s="39" t="s">
        <v>89</v>
      </c>
      <c r="W13" s="39" t="s">
        <v>89</v>
      </c>
      <c r="X13" s="39" t="s">
        <v>89</v>
      </c>
      <c r="Y13" s="39" t="s">
        <v>89</v>
      </c>
      <c r="Z13" s="39" t="s">
        <v>89</v>
      </c>
      <c r="AA13" s="39" t="s">
        <v>89</v>
      </c>
      <c r="AB13" s="39" t="s">
        <v>89</v>
      </c>
      <c r="AC13" s="39" t="s">
        <v>89</v>
      </c>
      <c r="AD13" s="55" t="s">
        <v>110</v>
      </c>
    </row>
    <row r="14" spans="1:30" ht="15" x14ac:dyDescent="0.2">
      <c r="A14" s="20"/>
      <c r="B14" s="31"/>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56"/>
    </row>
    <row r="15" spans="1:30" ht="15" x14ac:dyDescent="0.2">
      <c r="A15" s="21" t="s">
        <v>42</v>
      </c>
      <c r="B15" s="30" t="s">
        <v>3</v>
      </c>
      <c r="C15" s="24">
        <v>102.53</v>
      </c>
      <c r="D15" s="24">
        <v>106.04</v>
      </c>
      <c r="E15" s="24">
        <v>106.04</v>
      </c>
      <c r="F15" s="24">
        <v>106.04</v>
      </c>
      <c r="G15" s="24">
        <v>106.04</v>
      </c>
      <c r="H15" s="24">
        <v>106.04</v>
      </c>
      <c r="I15" s="24">
        <v>106.04</v>
      </c>
      <c r="J15" s="24">
        <v>106.04</v>
      </c>
      <c r="K15" s="24">
        <v>105.06</v>
      </c>
      <c r="L15" s="24">
        <v>105.06</v>
      </c>
      <c r="M15" s="24">
        <v>105.06</v>
      </c>
      <c r="N15" s="24">
        <v>105.06</v>
      </c>
      <c r="O15" s="24">
        <v>105.06</v>
      </c>
      <c r="P15" s="24">
        <v>105.06</v>
      </c>
      <c r="Q15" s="24">
        <v>105.06</v>
      </c>
      <c r="R15" s="24">
        <v>109.83</v>
      </c>
      <c r="S15" s="24">
        <v>109.83</v>
      </c>
      <c r="T15" s="24">
        <v>109.83</v>
      </c>
      <c r="U15" s="24">
        <v>109.83</v>
      </c>
      <c r="V15" s="24">
        <v>109.83</v>
      </c>
      <c r="W15" s="24">
        <v>109.83</v>
      </c>
      <c r="X15" s="24">
        <v>109.83</v>
      </c>
      <c r="Y15" s="24">
        <v>122.84</v>
      </c>
      <c r="Z15" s="24">
        <v>122.84</v>
      </c>
      <c r="AA15" s="24">
        <v>122.84</v>
      </c>
      <c r="AB15" s="24">
        <v>122.84</v>
      </c>
      <c r="AC15" s="24">
        <v>122.84</v>
      </c>
      <c r="AD15" s="54"/>
    </row>
    <row r="16" spans="1:30" ht="15" x14ac:dyDescent="0.2">
      <c r="A16" s="20"/>
      <c r="B16" s="31"/>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56"/>
    </row>
    <row r="17" spans="1:30" ht="18.75" customHeight="1" x14ac:dyDescent="0.2">
      <c r="A17" s="22" t="s">
        <v>33</v>
      </c>
      <c r="B17" s="30" t="s">
        <v>3</v>
      </c>
      <c r="C17" s="27">
        <v>553.85409100000004</v>
      </c>
      <c r="D17" s="27">
        <v>557.8254852</v>
      </c>
      <c r="E17" s="27">
        <v>544.22349640000004</v>
      </c>
      <c r="F17" s="27">
        <v>561.53751290000002</v>
      </c>
      <c r="G17" s="27">
        <v>544.55464830000005</v>
      </c>
      <c r="H17" s="27">
        <v>540.5</v>
      </c>
      <c r="I17" s="27">
        <v>549.5</v>
      </c>
      <c r="J17" s="27">
        <v>558</v>
      </c>
      <c r="K17" s="27">
        <v>536.59083069999997</v>
      </c>
      <c r="L17" s="27">
        <v>555.91540599999996</v>
      </c>
      <c r="M17" s="27">
        <v>545.05259309999997</v>
      </c>
      <c r="N17" s="27">
        <v>544.01380659999995</v>
      </c>
      <c r="O17" s="27">
        <v>559.7755879</v>
      </c>
      <c r="P17" s="27">
        <v>519.66741160000004</v>
      </c>
      <c r="Q17" s="27">
        <v>518.37614759999997</v>
      </c>
      <c r="R17" s="27">
        <v>531.46132460000001</v>
      </c>
      <c r="S17" s="27">
        <v>584.63450599999999</v>
      </c>
      <c r="T17" s="27">
        <v>591.35830069999997</v>
      </c>
      <c r="U17" s="27">
        <v>612.07801870000003</v>
      </c>
      <c r="V17" s="27">
        <v>574.16194499999995</v>
      </c>
      <c r="W17" s="27">
        <v>582.89404109999998</v>
      </c>
      <c r="X17" s="27">
        <v>599.84090819999994</v>
      </c>
      <c r="Y17" s="27">
        <v>592.04516720000004</v>
      </c>
      <c r="Z17" s="27">
        <v>596.21082272362185</v>
      </c>
      <c r="AA17" s="27">
        <v>583.60024691606372</v>
      </c>
      <c r="AB17" s="27">
        <v>560.64027154009443</v>
      </c>
      <c r="AC17" s="27">
        <v>571.01105803155792</v>
      </c>
      <c r="AD17" s="57"/>
    </row>
    <row r="18" spans="1:30" ht="15" x14ac:dyDescent="0.2">
      <c r="A18" s="22" t="s">
        <v>43</v>
      </c>
      <c r="B18" s="30" t="s">
        <v>3</v>
      </c>
      <c r="C18" s="24">
        <v>97.53</v>
      </c>
      <c r="D18" s="24">
        <v>101.04</v>
      </c>
      <c r="E18" s="24">
        <v>101.04</v>
      </c>
      <c r="F18" s="24">
        <v>101.04</v>
      </c>
      <c r="G18" s="24">
        <v>101.04</v>
      </c>
      <c r="H18" s="24">
        <v>101.04</v>
      </c>
      <c r="I18" s="24">
        <v>101.04</v>
      </c>
      <c r="J18" s="24">
        <v>101.04</v>
      </c>
      <c r="K18" s="24">
        <v>100.06</v>
      </c>
      <c r="L18" s="24">
        <v>100.06</v>
      </c>
      <c r="M18" s="24">
        <v>100.06</v>
      </c>
      <c r="N18" s="24">
        <v>100.06</v>
      </c>
      <c r="O18" s="24">
        <v>100.06</v>
      </c>
      <c r="P18" s="24">
        <v>100.06</v>
      </c>
      <c r="Q18" s="24">
        <v>100.06</v>
      </c>
      <c r="R18" s="24">
        <v>104.83</v>
      </c>
      <c r="S18" s="24">
        <v>104.83</v>
      </c>
      <c r="T18" s="24">
        <v>104.83</v>
      </c>
      <c r="U18" s="24">
        <v>104.83</v>
      </c>
      <c r="V18" s="24">
        <v>104.83</v>
      </c>
      <c r="W18" s="24">
        <v>104.83</v>
      </c>
      <c r="X18" s="24">
        <v>104.83</v>
      </c>
      <c r="Y18" s="24">
        <v>117.84</v>
      </c>
      <c r="Z18" s="24">
        <v>117.84</v>
      </c>
      <c r="AA18" s="24">
        <v>117.84</v>
      </c>
      <c r="AB18" s="24">
        <v>117.84</v>
      </c>
      <c r="AC18" s="24">
        <v>117.84</v>
      </c>
      <c r="AD18" s="54"/>
    </row>
    <row r="19" spans="1:30" ht="15" x14ac:dyDescent="0.2">
      <c r="A19" s="20"/>
      <c r="B19" s="31"/>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56"/>
    </row>
    <row r="20" spans="1:30" ht="30" x14ac:dyDescent="0.2">
      <c r="A20" s="23" t="s">
        <v>4</v>
      </c>
      <c r="B20" s="33" t="s">
        <v>1</v>
      </c>
      <c r="C20" s="28">
        <v>12</v>
      </c>
      <c r="D20" s="28">
        <v>21</v>
      </c>
      <c r="E20" s="28">
        <v>33</v>
      </c>
      <c r="F20" s="28">
        <v>28</v>
      </c>
      <c r="G20" s="28">
        <v>31</v>
      </c>
      <c r="H20" s="28">
        <v>28</v>
      </c>
      <c r="I20" s="28">
        <v>22</v>
      </c>
      <c r="J20" s="28">
        <v>11</v>
      </c>
      <c r="K20" s="28">
        <v>8</v>
      </c>
      <c r="L20" s="28">
        <v>13</v>
      </c>
      <c r="M20" s="28">
        <v>14</v>
      </c>
      <c r="N20" s="28">
        <v>36</v>
      </c>
      <c r="O20" s="28">
        <v>105</v>
      </c>
      <c r="P20" s="28">
        <v>135</v>
      </c>
      <c r="Q20" s="28">
        <v>20</v>
      </c>
      <c r="R20" s="28">
        <v>331</v>
      </c>
      <c r="S20" s="28">
        <v>3561</v>
      </c>
      <c r="T20" s="28">
        <v>10170</v>
      </c>
      <c r="U20" s="28">
        <v>6824</v>
      </c>
      <c r="V20" s="28">
        <v>37</v>
      </c>
      <c r="W20" s="28">
        <v>21</v>
      </c>
      <c r="X20" s="28">
        <v>14</v>
      </c>
      <c r="Y20" s="28">
        <v>6</v>
      </c>
      <c r="Z20" s="28">
        <v>4</v>
      </c>
      <c r="AA20" s="28">
        <v>17</v>
      </c>
      <c r="AB20" s="28">
        <v>19</v>
      </c>
      <c r="AC20" s="28">
        <v>17</v>
      </c>
      <c r="AD20" s="58"/>
    </row>
    <row r="21" spans="1:30" ht="30" x14ac:dyDescent="0.2">
      <c r="A21" s="23" t="s">
        <v>32</v>
      </c>
      <c r="B21" s="33" t="s">
        <v>6</v>
      </c>
      <c r="C21" s="28">
        <v>0</v>
      </c>
      <c r="D21" s="28">
        <v>0</v>
      </c>
      <c r="E21" s="28">
        <v>0</v>
      </c>
      <c r="F21" s="28">
        <v>0</v>
      </c>
      <c r="G21" s="28">
        <v>0</v>
      </c>
      <c r="H21" s="28">
        <v>0</v>
      </c>
      <c r="I21" s="28">
        <v>0</v>
      </c>
      <c r="J21" s="28">
        <v>0</v>
      </c>
      <c r="K21" s="28">
        <v>0</v>
      </c>
      <c r="L21" s="28">
        <v>0</v>
      </c>
      <c r="M21" s="28">
        <v>0</v>
      </c>
      <c r="N21" s="28">
        <v>0</v>
      </c>
      <c r="O21" s="28">
        <v>0</v>
      </c>
      <c r="P21" s="28">
        <v>0</v>
      </c>
      <c r="Q21" s="28">
        <v>0</v>
      </c>
      <c r="R21" s="28">
        <v>4</v>
      </c>
      <c r="S21" s="28">
        <v>5</v>
      </c>
      <c r="T21" s="28">
        <v>6</v>
      </c>
      <c r="U21" s="28">
        <v>59</v>
      </c>
      <c r="V21" s="28">
        <v>47</v>
      </c>
      <c r="W21" s="28">
        <v>0</v>
      </c>
      <c r="X21" s="28">
        <v>0</v>
      </c>
      <c r="Y21" s="28">
        <v>0</v>
      </c>
      <c r="Z21" s="28">
        <v>0</v>
      </c>
      <c r="AA21" s="28">
        <v>0</v>
      </c>
      <c r="AB21" s="28">
        <v>0</v>
      </c>
      <c r="AC21" s="28">
        <v>0</v>
      </c>
      <c r="AD21" s="58"/>
    </row>
    <row r="22" spans="1:30" ht="15" x14ac:dyDescent="0.2">
      <c r="A22" s="23" t="s">
        <v>5</v>
      </c>
      <c r="B22" s="33" t="s">
        <v>1</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4</v>
      </c>
      <c r="V22" s="28">
        <v>4</v>
      </c>
      <c r="W22" s="28">
        <v>0</v>
      </c>
      <c r="X22" s="28">
        <v>0</v>
      </c>
      <c r="Y22" s="28">
        <v>0</v>
      </c>
      <c r="Z22" s="28">
        <v>0</v>
      </c>
      <c r="AA22" s="28">
        <v>0</v>
      </c>
      <c r="AB22" s="28">
        <v>0</v>
      </c>
      <c r="AC22" s="28">
        <v>0</v>
      </c>
      <c r="AD22" s="58"/>
    </row>
    <row r="23" spans="1:30" ht="15" x14ac:dyDescent="0.2">
      <c r="A23" s="22" t="s">
        <v>44</v>
      </c>
      <c r="B23" s="34" t="s">
        <v>3</v>
      </c>
      <c r="C23" s="24" t="s">
        <v>61</v>
      </c>
      <c r="D23" s="24" t="s">
        <v>61</v>
      </c>
      <c r="E23" s="24" t="s">
        <v>61</v>
      </c>
      <c r="F23" s="24" t="s">
        <v>61</v>
      </c>
      <c r="G23" s="24" t="s">
        <v>61</v>
      </c>
      <c r="H23" s="24" t="s">
        <v>61</v>
      </c>
      <c r="I23" s="24" t="s">
        <v>61</v>
      </c>
      <c r="J23" s="24" t="s">
        <v>61</v>
      </c>
      <c r="K23" s="24" t="s">
        <v>61</v>
      </c>
      <c r="L23" s="24" t="s">
        <v>61</v>
      </c>
      <c r="M23" s="24" t="s">
        <v>61</v>
      </c>
      <c r="N23" s="24" t="s">
        <v>61</v>
      </c>
      <c r="O23" s="24" t="s">
        <v>61</v>
      </c>
      <c r="P23" s="24" t="s">
        <v>61</v>
      </c>
      <c r="Q23" s="24" t="s">
        <v>61</v>
      </c>
      <c r="R23" s="24" t="s">
        <v>61</v>
      </c>
      <c r="S23" s="24" t="s">
        <v>61</v>
      </c>
      <c r="T23" s="24" t="s">
        <v>61</v>
      </c>
      <c r="U23" s="24" t="s">
        <v>61</v>
      </c>
      <c r="V23" s="24" t="s">
        <v>61</v>
      </c>
      <c r="W23" s="24" t="s">
        <v>61</v>
      </c>
      <c r="X23" s="24" t="s">
        <v>61</v>
      </c>
      <c r="Y23" s="24" t="s">
        <v>61</v>
      </c>
      <c r="Z23" s="24" t="s">
        <v>61</v>
      </c>
      <c r="AA23" s="24" t="s">
        <v>61</v>
      </c>
      <c r="AB23" s="24" t="s">
        <v>61</v>
      </c>
      <c r="AC23" s="24" t="s">
        <v>61</v>
      </c>
      <c r="AD23" s="54" t="s">
        <v>113</v>
      </c>
    </row>
    <row r="24" spans="1:30" ht="15" x14ac:dyDescent="0.2">
      <c r="A24" s="20"/>
      <c r="B24" s="31"/>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56"/>
    </row>
    <row r="25" spans="1:30" ht="20.25" customHeight="1" x14ac:dyDescent="0.2">
      <c r="A25" s="21" t="s">
        <v>19</v>
      </c>
      <c r="B25" s="30" t="s">
        <v>1</v>
      </c>
      <c r="C25" s="24">
        <v>3</v>
      </c>
      <c r="D25" s="24">
        <v>6</v>
      </c>
      <c r="E25" s="24">
        <v>3</v>
      </c>
      <c r="F25" s="24">
        <v>12</v>
      </c>
      <c r="G25" s="24">
        <v>17</v>
      </c>
      <c r="H25" s="24">
        <v>12</v>
      </c>
      <c r="I25" s="24">
        <v>8</v>
      </c>
      <c r="J25" s="24">
        <v>6</v>
      </c>
      <c r="K25" s="24">
        <v>3</v>
      </c>
      <c r="L25" s="24">
        <v>2</v>
      </c>
      <c r="M25" s="25">
        <v>7</v>
      </c>
      <c r="N25" s="25">
        <v>9</v>
      </c>
      <c r="O25" s="25">
        <v>9</v>
      </c>
      <c r="P25" s="25">
        <v>10</v>
      </c>
      <c r="Q25" s="25">
        <v>10</v>
      </c>
      <c r="R25" s="25">
        <v>19</v>
      </c>
      <c r="S25" s="24">
        <v>14</v>
      </c>
      <c r="T25" s="24">
        <v>38</v>
      </c>
      <c r="U25" s="24">
        <v>27</v>
      </c>
      <c r="V25" s="24">
        <v>18</v>
      </c>
      <c r="W25" s="24">
        <v>12</v>
      </c>
      <c r="X25" s="24">
        <v>7</v>
      </c>
      <c r="Y25" s="24">
        <v>3</v>
      </c>
      <c r="Z25" s="24">
        <v>5</v>
      </c>
      <c r="AA25" s="24">
        <v>15</v>
      </c>
      <c r="AB25" s="24">
        <v>9</v>
      </c>
      <c r="AC25" s="24">
        <v>6</v>
      </c>
      <c r="AD25" s="54"/>
    </row>
    <row r="26" spans="1:30" ht="75" customHeight="1" x14ac:dyDescent="0.2">
      <c r="A26" s="21" t="s">
        <v>41</v>
      </c>
      <c r="B26" s="30" t="s">
        <v>2</v>
      </c>
      <c r="C26" s="39" t="s">
        <v>89</v>
      </c>
      <c r="D26" s="39" t="s">
        <v>89</v>
      </c>
      <c r="E26" s="39" t="s">
        <v>89</v>
      </c>
      <c r="F26" s="39" t="s">
        <v>89</v>
      </c>
      <c r="G26" s="39" t="s">
        <v>89</v>
      </c>
      <c r="H26" s="39" t="s">
        <v>89</v>
      </c>
      <c r="I26" s="39" t="s">
        <v>89</v>
      </c>
      <c r="J26" s="39" t="s">
        <v>89</v>
      </c>
      <c r="K26" s="39" t="s">
        <v>89</v>
      </c>
      <c r="L26" s="39" t="s">
        <v>89</v>
      </c>
      <c r="M26" s="40" t="s">
        <v>89</v>
      </c>
      <c r="N26" s="40" t="s">
        <v>89</v>
      </c>
      <c r="O26" s="40" t="s">
        <v>89</v>
      </c>
      <c r="P26" s="40" t="s">
        <v>89</v>
      </c>
      <c r="Q26" s="40" t="s">
        <v>89</v>
      </c>
      <c r="R26" s="40" t="s">
        <v>89</v>
      </c>
      <c r="S26" s="39" t="s">
        <v>89</v>
      </c>
      <c r="T26" s="39" t="s">
        <v>89</v>
      </c>
      <c r="U26" s="39" t="s">
        <v>89</v>
      </c>
      <c r="V26" s="39" t="s">
        <v>89</v>
      </c>
      <c r="W26" s="39" t="s">
        <v>89</v>
      </c>
      <c r="X26" s="39" t="s">
        <v>89</v>
      </c>
      <c r="Y26" s="39" t="s">
        <v>89</v>
      </c>
      <c r="Z26" s="39" t="s">
        <v>89</v>
      </c>
      <c r="AA26" s="39" t="s">
        <v>89</v>
      </c>
      <c r="AB26" s="39" t="s">
        <v>89</v>
      </c>
      <c r="AC26" s="39" t="s">
        <v>89</v>
      </c>
      <c r="AD26" s="54" t="s">
        <v>110</v>
      </c>
    </row>
    <row r="27" spans="1:30" ht="15" x14ac:dyDescent="0.2">
      <c r="A27" s="20"/>
      <c r="B27" s="31"/>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56"/>
    </row>
    <row r="28" spans="1:30" ht="20.25" customHeight="1" x14ac:dyDescent="0.2">
      <c r="A28" s="21" t="s">
        <v>45</v>
      </c>
      <c r="B28" s="30" t="s">
        <v>1</v>
      </c>
      <c r="C28" s="24">
        <f t="shared" ref="C28:AC28" si="0">SUM(C29:C36)</f>
        <v>127</v>
      </c>
      <c r="D28" s="24">
        <f t="shared" si="0"/>
        <v>107</v>
      </c>
      <c r="E28" s="24">
        <f t="shared" si="0"/>
        <v>146</v>
      </c>
      <c r="F28" s="24">
        <f t="shared" si="0"/>
        <v>236</v>
      </c>
      <c r="G28" s="24">
        <f t="shared" si="0"/>
        <v>306</v>
      </c>
      <c r="H28" s="24">
        <f t="shared" si="0"/>
        <v>302</v>
      </c>
      <c r="I28" s="24">
        <f t="shared" si="0"/>
        <v>252</v>
      </c>
      <c r="J28" s="24">
        <f t="shared" si="0"/>
        <v>92</v>
      </c>
      <c r="K28" s="24">
        <f t="shared" si="0"/>
        <v>98</v>
      </c>
      <c r="L28" s="24">
        <f t="shared" si="0"/>
        <v>276</v>
      </c>
      <c r="M28" s="25">
        <f t="shared" si="0"/>
        <v>69</v>
      </c>
      <c r="N28" s="25">
        <f t="shared" si="0"/>
        <v>680</v>
      </c>
      <c r="O28" s="25">
        <f t="shared" si="0"/>
        <v>872</v>
      </c>
      <c r="P28" s="25">
        <f t="shared" si="0"/>
        <v>998</v>
      </c>
      <c r="Q28" s="25">
        <f t="shared" si="0"/>
        <v>228</v>
      </c>
      <c r="R28" s="25">
        <f t="shared" si="0"/>
        <v>1062</v>
      </c>
      <c r="S28" s="24">
        <f t="shared" si="0"/>
        <v>858</v>
      </c>
      <c r="T28" s="24">
        <f t="shared" si="0"/>
        <v>1189</v>
      </c>
      <c r="U28" s="24">
        <f t="shared" si="0"/>
        <v>617</v>
      </c>
      <c r="V28" s="24">
        <f t="shared" si="0"/>
        <v>217</v>
      </c>
      <c r="W28" s="24">
        <f t="shared" si="0"/>
        <v>330</v>
      </c>
      <c r="X28" s="24">
        <f t="shared" si="0"/>
        <v>34</v>
      </c>
      <c r="Y28" s="24">
        <f t="shared" si="0"/>
        <v>125</v>
      </c>
      <c r="Z28" s="24">
        <f t="shared" si="0"/>
        <v>24</v>
      </c>
      <c r="AA28" s="24">
        <f t="shared" si="0"/>
        <v>398</v>
      </c>
      <c r="AB28" s="24">
        <f t="shared" si="0"/>
        <v>208</v>
      </c>
      <c r="AC28" s="24">
        <f t="shared" si="0"/>
        <v>127</v>
      </c>
      <c r="AD28" s="54"/>
    </row>
    <row r="29" spans="1:30" ht="20.25" customHeight="1" x14ac:dyDescent="0.2">
      <c r="A29" s="21" t="s">
        <v>46</v>
      </c>
      <c r="B29" s="30" t="s">
        <v>1</v>
      </c>
      <c r="C29" s="24">
        <v>12</v>
      </c>
      <c r="D29" s="24">
        <v>21</v>
      </c>
      <c r="E29" s="24">
        <v>33</v>
      </c>
      <c r="F29" s="24">
        <v>28</v>
      </c>
      <c r="G29" s="24">
        <v>31</v>
      </c>
      <c r="H29" s="24">
        <v>28</v>
      </c>
      <c r="I29" s="24">
        <v>22</v>
      </c>
      <c r="J29" s="24">
        <v>11</v>
      </c>
      <c r="K29" s="24">
        <v>8</v>
      </c>
      <c r="L29" s="24">
        <v>13</v>
      </c>
      <c r="M29" s="25">
        <v>14</v>
      </c>
      <c r="N29" s="25">
        <v>36</v>
      </c>
      <c r="O29" s="25">
        <v>115</v>
      </c>
      <c r="P29" s="25">
        <v>135</v>
      </c>
      <c r="Q29" s="25">
        <v>20</v>
      </c>
      <c r="R29" s="25">
        <v>73</v>
      </c>
      <c r="S29" s="24">
        <v>228</v>
      </c>
      <c r="T29" s="24">
        <v>500</v>
      </c>
      <c r="U29" s="24">
        <v>237</v>
      </c>
      <c r="V29" s="24">
        <v>37</v>
      </c>
      <c r="W29" s="24">
        <v>21</v>
      </c>
      <c r="X29" s="24">
        <v>14</v>
      </c>
      <c r="Y29" s="24">
        <v>6</v>
      </c>
      <c r="Z29" s="24">
        <v>4</v>
      </c>
      <c r="AA29" s="24">
        <v>17</v>
      </c>
      <c r="AB29" s="24">
        <v>19</v>
      </c>
      <c r="AC29" s="24">
        <v>17</v>
      </c>
      <c r="AD29" s="54"/>
    </row>
    <row r="30" spans="1:30" ht="20.25" customHeight="1" x14ac:dyDescent="0.2">
      <c r="A30" s="21" t="s">
        <v>20</v>
      </c>
      <c r="B30" s="30" t="s">
        <v>1</v>
      </c>
      <c r="C30" s="24">
        <v>0</v>
      </c>
      <c r="D30" s="24">
        <v>0</v>
      </c>
      <c r="E30" s="24">
        <v>0</v>
      </c>
      <c r="F30" s="24">
        <v>0</v>
      </c>
      <c r="G30" s="24">
        <v>0</v>
      </c>
      <c r="H30" s="24">
        <v>0</v>
      </c>
      <c r="I30" s="24">
        <v>0</v>
      </c>
      <c r="J30" s="24">
        <v>0</v>
      </c>
      <c r="K30" s="24">
        <v>0</v>
      </c>
      <c r="L30" s="24">
        <v>0</v>
      </c>
      <c r="M30" s="25">
        <v>0</v>
      </c>
      <c r="N30" s="25">
        <v>0</v>
      </c>
      <c r="O30" s="25">
        <v>0</v>
      </c>
      <c r="P30" s="25">
        <v>0</v>
      </c>
      <c r="Q30" s="25">
        <v>0</v>
      </c>
      <c r="R30" s="25">
        <v>0</v>
      </c>
      <c r="S30" s="24">
        <v>0</v>
      </c>
      <c r="T30" s="24">
        <v>2</v>
      </c>
      <c r="U30" s="24">
        <v>1</v>
      </c>
      <c r="V30" s="24">
        <v>0</v>
      </c>
      <c r="W30" s="24">
        <v>0</v>
      </c>
      <c r="X30" s="24">
        <v>3</v>
      </c>
      <c r="Y30" s="24">
        <v>0</v>
      </c>
      <c r="Z30" s="24">
        <v>0</v>
      </c>
      <c r="AA30" s="24">
        <v>1</v>
      </c>
      <c r="AB30" s="24">
        <v>0</v>
      </c>
      <c r="AC30" s="24">
        <v>0</v>
      </c>
      <c r="AD30" s="54"/>
    </row>
    <row r="31" spans="1:30" ht="64.5" customHeight="1" x14ac:dyDescent="0.2">
      <c r="A31" s="21" t="s">
        <v>21</v>
      </c>
      <c r="B31" s="30" t="s">
        <v>1</v>
      </c>
      <c r="C31" s="24" t="s">
        <v>40</v>
      </c>
      <c r="D31" s="24" t="s">
        <v>40</v>
      </c>
      <c r="E31" s="24" t="s">
        <v>40</v>
      </c>
      <c r="F31" s="24" t="s">
        <v>40</v>
      </c>
      <c r="G31" s="24" t="s">
        <v>40</v>
      </c>
      <c r="H31" s="24" t="s">
        <v>40</v>
      </c>
      <c r="I31" s="24" t="s">
        <v>40</v>
      </c>
      <c r="J31" s="24" t="s">
        <v>40</v>
      </c>
      <c r="K31" s="24" t="s">
        <v>40</v>
      </c>
      <c r="L31" s="24" t="s">
        <v>40</v>
      </c>
      <c r="M31" s="25" t="s">
        <v>40</v>
      </c>
      <c r="N31" s="25" t="s">
        <v>40</v>
      </c>
      <c r="O31" s="25" t="s">
        <v>40</v>
      </c>
      <c r="P31" s="25" t="s">
        <v>40</v>
      </c>
      <c r="Q31" s="25" t="s">
        <v>40</v>
      </c>
      <c r="R31" s="25" t="s">
        <v>40</v>
      </c>
      <c r="S31" s="24" t="s">
        <v>40</v>
      </c>
      <c r="T31" s="24" t="s">
        <v>40</v>
      </c>
      <c r="U31" s="24" t="s">
        <v>40</v>
      </c>
      <c r="V31" s="24" t="s">
        <v>40</v>
      </c>
      <c r="W31" s="24" t="s">
        <v>40</v>
      </c>
      <c r="X31" s="24" t="s">
        <v>40</v>
      </c>
      <c r="Y31" s="24" t="s">
        <v>40</v>
      </c>
      <c r="Z31" s="24" t="s">
        <v>40</v>
      </c>
      <c r="AA31" s="24" t="s">
        <v>40</v>
      </c>
      <c r="AB31" s="24" t="s">
        <v>40</v>
      </c>
      <c r="AC31" s="24" t="s">
        <v>40</v>
      </c>
      <c r="AD31" s="55" t="s">
        <v>111</v>
      </c>
    </row>
    <row r="32" spans="1:30" ht="20.25" customHeight="1" x14ac:dyDescent="0.2">
      <c r="A32" s="21" t="s">
        <v>47</v>
      </c>
      <c r="B32" s="30" t="s">
        <v>1</v>
      </c>
      <c r="C32" s="37">
        <v>0</v>
      </c>
      <c r="D32" s="37">
        <v>0</v>
      </c>
      <c r="E32" s="37">
        <v>0</v>
      </c>
      <c r="F32" s="37">
        <v>0</v>
      </c>
      <c r="G32" s="37">
        <v>0</v>
      </c>
      <c r="H32" s="37">
        <v>0</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59"/>
    </row>
    <row r="33" spans="1:30" ht="20.25" customHeight="1" x14ac:dyDescent="0.2">
      <c r="A33" s="21" t="s">
        <v>48</v>
      </c>
      <c r="B33" s="30" t="s">
        <v>1</v>
      </c>
      <c r="C33" s="37">
        <v>0</v>
      </c>
      <c r="D33" s="37">
        <v>0</v>
      </c>
      <c r="E33" s="37">
        <v>0</v>
      </c>
      <c r="F33" s="37">
        <v>0</v>
      </c>
      <c r="G33" s="37">
        <v>0</v>
      </c>
      <c r="H33" s="37">
        <v>0</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59"/>
    </row>
    <row r="34" spans="1:30" ht="20.25" customHeight="1" x14ac:dyDescent="0.2">
      <c r="A34" s="21" t="s">
        <v>36</v>
      </c>
      <c r="B34" s="30" t="s">
        <v>1</v>
      </c>
      <c r="C34" s="37">
        <v>0</v>
      </c>
      <c r="D34" s="37">
        <v>0</v>
      </c>
      <c r="E34" s="37">
        <v>0</v>
      </c>
      <c r="F34" s="37">
        <v>0</v>
      </c>
      <c r="G34" s="37">
        <v>0</v>
      </c>
      <c r="H34" s="37">
        <v>0</v>
      </c>
      <c r="I34" s="37">
        <v>0</v>
      </c>
      <c r="J34" s="37">
        <v>0</v>
      </c>
      <c r="K34" s="37">
        <v>0</v>
      </c>
      <c r="L34" s="37">
        <v>0</v>
      </c>
      <c r="M34" s="38">
        <v>0</v>
      </c>
      <c r="N34" s="38">
        <v>0</v>
      </c>
      <c r="O34" s="38">
        <v>0</v>
      </c>
      <c r="P34" s="38">
        <v>0</v>
      </c>
      <c r="Q34" s="38">
        <v>0</v>
      </c>
      <c r="R34" s="38">
        <v>0</v>
      </c>
      <c r="S34" s="37">
        <v>0</v>
      </c>
      <c r="T34" s="37">
        <v>0</v>
      </c>
      <c r="U34" s="37">
        <v>0</v>
      </c>
      <c r="V34" s="37">
        <v>0</v>
      </c>
      <c r="W34" s="37">
        <v>2</v>
      </c>
      <c r="X34" s="37">
        <v>1</v>
      </c>
      <c r="Y34" s="37">
        <v>1</v>
      </c>
      <c r="Z34" s="37">
        <v>0</v>
      </c>
      <c r="AA34" s="37">
        <v>0</v>
      </c>
      <c r="AB34" s="37">
        <v>2</v>
      </c>
      <c r="AC34" s="37">
        <v>0</v>
      </c>
      <c r="AD34" s="59"/>
    </row>
    <row r="35" spans="1:30" ht="20.25" customHeight="1" x14ac:dyDescent="0.2">
      <c r="A35" s="21" t="s">
        <v>22</v>
      </c>
      <c r="B35" s="30" t="s">
        <v>1</v>
      </c>
      <c r="C35" s="37">
        <v>0</v>
      </c>
      <c r="D35" s="37">
        <v>0</v>
      </c>
      <c r="E35" s="37">
        <v>0</v>
      </c>
      <c r="F35" s="37">
        <v>0</v>
      </c>
      <c r="G35" s="37">
        <v>0</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c r="AC35" s="37">
        <v>0</v>
      </c>
      <c r="AD35" s="59"/>
    </row>
    <row r="36" spans="1:30" ht="20.25" customHeight="1" x14ac:dyDescent="0.2">
      <c r="A36" s="21" t="s">
        <v>49</v>
      </c>
      <c r="B36" s="35" t="s">
        <v>39</v>
      </c>
      <c r="C36" s="37">
        <v>115</v>
      </c>
      <c r="D36" s="37">
        <v>86</v>
      </c>
      <c r="E36" s="37">
        <v>113</v>
      </c>
      <c r="F36" s="37">
        <v>208</v>
      </c>
      <c r="G36" s="37">
        <v>275</v>
      </c>
      <c r="H36" s="37">
        <v>274</v>
      </c>
      <c r="I36" s="37">
        <v>230</v>
      </c>
      <c r="J36" s="37">
        <v>81</v>
      </c>
      <c r="K36" s="37">
        <v>90</v>
      </c>
      <c r="L36" s="37">
        <v>263</v>
      </c>
      <c r="M36" s="38">
        <v>55</v>
      </c>
      <c r="N36" s="38">
        <v>644</v>
      </c>
      <c r="O36" s="38">
        <v>757</v>
      </c>
      <c r="P36" s="38">
        <v>863</v>
      </c>
      <c r="Q36" s="38">
        <v>208</v>
      </c>
      <c r="R36" s="38">
        <v>989</v>
      </c>
      <c r="S36" s="37">
        <v>630</v>
      </c>
      <c r="T36" s="37">
        <v>687</v>
      </c>
      <c r="U36" s="37">
        <v>379</v>
      </c>
      <c r="V36" s="37">
        <v>180</v>
      </c>
      <c r="W36" s="37">
        <v>307</v>
      </c>
      <c r="X36" s="37">
        <v>16</v>
      </c>
      <c r="Y36" s="37">
        <v>118</v>
      </c>
      <c r="Z36" s="37">
        <v>20</v>
      </c>
      <c r="AA36" s="37">
        <v>380</v>
      </c>
      <c r="AB36" s="37">
        <v>187</v>
      </c>
      <c r="AC36" s="37">
        <v>110</v>
      </c>
      <c r="AD36" s="59"/>
    </row>
    <row r="37" spans="1:30" ht="20.25" customHeight="1" x14ac:dyDescent="0.2">
      <c r="A37" s="43" t="s">
        <v>49</v>
      </c>
      <c r="B37" s="44" t="s">
        <v>54</v>
      </c>
      <c r="C37" s="51">
        <f>C36/86400</f>
        <v>1.3310185185185185E-3</v>
      </c>
      <c r="D37" s="51">
        <f t="shared" ref="D37:AC37" si="1">D36/86400</f>
        <v>9.9537037037037042E-4</v>
      </c>
      <c r="E37" s="51">
        <f t="shared" si="1"/>
        <v>1.3078703703703703E-3</v>
      </c>
      <c r="F37" s="51">
        <f t="shared" si="1"/>
        <v>2.4074074074074076E-3</v>
      </c>
      <c r="G37" s="51">
        <f t="shared" si="1"/>
        <v>3.1828703703703702E-3</v>
      </c>
      <c r="H37" s="51">
        <f t="shared" si="1"/>
        <v>3.1712962962962962E-3</v>
      </c>
      <c r="I37" s="51">
        <f t="shared" si="1"/>
        <v>2.662037037037037E-3</v>
      </c>
      <c r="J37" s="51">
        <f t="shared" si="1"/>
        <v>9.3749999999999997E-4</v>
      </c>
      <c r="K37" s="51">
        <f t="shared" si="1"/>
        <v>1.0416666666666667E-3</v>
      </c>
      <c r="L37" s="51">
        <f t="shared" si="1"/>
        <v>3.0439814814814813E-3</v>
      </c>
      <c r="M37" s="51">
        <f t="shared" si="1"/>
        <v>6.3657407407407413E-4</v>
      </c>
      <c r="N37" s="51">
        <f t="shared" si="1"/>
        <v>7.4537037037037037E-3</v>
      </c>
      <c r="O37" s="51">
        <f t="shared" si="1"/>
        <v>8.7615740740740744E-3</v>
      </c>
      <c r="P37" s="51">
        <f t="shared" si="1"/>
        <v>9.9884259259259266E-3</v>
      </c>
      <c r="Q37" s="51">
        <f t="shared" si="1"/>
        <v>2.4074074074074076E-3</v>
      </c>
      <c r="R37" s="51">
        <f t="shared" si="1"/>
        <v>1.1446759259259259E-2</v>
      </c>
      <c r="S37" s="51">
        <f t="shared" si="1"/>
        <v>7.2916666666666668E-3</v>
      </c>
      <c r="T37" s="51">
        <f t="shared" si="1"/>
        <v>7.951388888888888E-3</v>
      </c>
      <c r="U37" s="51">
        <f t="shared" si="1"/>
        <v>4.386574074074074E-3</v>
      </c>
      <c r="V37" s="51">
        <f t="shared" si="1"/>
        <v>2.0833333333333333E-3</v>
      </c>
      <c r="W37" s="51">
        <f t="shared" si="1"/>
        <v>3.5532407407407409E-3</v>
      </c>
      <c r="X37" s="51">
        <f t="shared" si="1"/>
        <v>1.8518518518518518E-4</v>
      </c>
      <c r="Y37" s="51">
        <f t="shared" si="1"/>
        <v>1.3657407407407407E-3</v>
      </c>
      <c r="Z37" s="51">
        <f t="shared" si="1"/>
        <v>2.3148148148148149E-4</v>
      </c>
      <c r="AA37" s="51">
        <f t="shared" si="1"/>
        <v>4.3981481481481484E-3</v>
      </c>
      <c r="AB37" s="51">
        <f t="shared" si="1"/>
        <v>2.1643518518518518E-3</v>
      </c>
      <c r="AC37" s="51">
        <f t="shared" si="1"/>
        <v>1.2731481481481483E-3</v>
      </c>
      <c r="AD37" s="60"/>
    </row>
    <row r="38" spans="1:30" ht="15" x14ac:dyDescent="0.2">
      <c r="A38" s="20"/>
      <c r="B38" s="31"/>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56"/>
    </row>
    <row r="39" spans="1:30" ht="32.25" customHeight="1" x14ac:dyDescent="0.2">
      <c r="A39" s="21" t="s">
        <v>38</v>
      </c>
      <c r="B39" s="30" t="s">
        <v>1</v>
      </c>
      <c r="C39" s="37">
        <v>0</v>
      </c>
      <c r="D39" s="37">
        <v>0</v>
      </c>
      <c r="E39" s="37">
        <v>0</v>
      </c>
      <c r="F39" s="37">
        <v>0</v>
      </c>
      <c r="G39" s="37">
        <v>0</v>
      </c>
      <c r="H39" s="37">
        <v>0</v>
      </c>
      <c r="I39" s="37">
        <v>0</v>
      </c>
      <c r="J39" s="37">
        <v>0</v>
      </c>
      <c r="K39" s="37">
        <v>0</v>
      </c>
      <c r="L39" s="37">
        <v>0</v>
      </c>
      <c r="M39" s="38">
        <v>0</v>
      </c>
      <c r="N39" s="38">
        <v>0</v>
      </c>
      <c r="O39" s="38">
        <v>0</v>
      </c>
      <c r="P39" s="38">
        <v>0</v>
      </c>
      <c r="Q39" s="38">
        <v>0</v>
      </c>
      <c r="R39" s="38">
        <v>3</v>
      </c>
      <c r="S39" s="37">
        <v>6</v>
      </c>
      <c r="T39" s="37">
        <v>8</v>
      </c>
      <c r="U39" s="37">
        <v>7</v>
      </c>
      <c r="V39" s="37">
        <v>0</v>
      </c>
      <c r="W39" s="37">
        <v>0</v>
      </c>
      <c r="X39" s="37">
        <v>0</v>
      </c>
      <c r="Y39" s="37">
        <v>0</v>
      </c>
      <c r="Z39" s="37">
        <v>0</v>
      </c>
      <c r="AA39" s="37">
        <v>0</v>
      </c>
      <c r="AB39" s="37">
        <v>0</v>
      </c>
      <c r="AC39" s="37">
        <v>0</v>
      </c>
      <c r="AD39" s="59"/>
    </row>
    <row r="40" spans="1:30" ht="18.75" customHeight="1" x14ac:dyDescent="0.2">
      <c r="A40" s="20"/>
      <c r="B40" s="31"/>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56"/>
    </row>
    <row r="41" spans="1:30" ht="18.75" customHeight="1" x14ac:dyDescent="0.2">
      <c r="A41" s="21" t="s">
        <v>50</v>
      </c>
      <c r="B41" s="30" t="s">
        <v>18</v>
      </c>
      <c r="C41" s="29">
        <v>10.4</v>
      </c>
      <c r="D41" s="29">
        <v>9.1999999999999993</v>
      </c>
      <c r="E41" s="29">
        <v>9.6</v>
      </c>
      <c r="F41" s="29">
        <v>10.6</v>
      </c>
      <c r="G41" s="29">
        <v>11</v>
      </c>
      <c r="H41" s="29">
        <v>10.7</v>
      </c>
      <c r="I41" s="29">
        <v>10.8</v>
      </c>
      <c r="J41" s="29">
        <v>10.6</v>
      </c>
      <c r="K41" s="29">
        <v>9.3000000000000007</v>
      </c>
      <c r="L41" s="29">
        <v>9.1</v>
      </c>
      <c r="M41" s="29">
        <v>10.6</v>
      </c>
      <c r="N41" s="29">
        <v>9.6</v>
      </c>
      <c r="O41" s="29">
        <v>9.9</v>
      </c>
      <c r="P41" s="29">
        <v>9.8000000000000007</v>
      </c>
      <c r="Q41" s="29">
        <v>9.8000000000000007</v>
      </c>
      <c r="R41" s="29">
        <v>9.3000000000000007</v>
      </c>
      <c r="S41" s="29">
        <v>8.5</v>
      </c>
      <c r="T41" s="29">
        <v>10.6</v>
      </c>
      <c r="U41" s="29">
        <v>10.6</v>
      </c>
      <c r="V41" s="29">
        <v>10.4</v>
      </c>
      <c r="W41" s="29">
        <v>10.6</v>
      </c>
      <c r="X41" s="29">
        <v>10.6</v>
      </c>
      <c r="Y41" s="29">
        <v>9.8000000000000007</v>
      </c>
      <c r="Z41" s="29">
        <v>10.1</v>
      </c>
      <c r="AA41" s="29">
        <v>10.7</v>
      </c>
      <c r="AB41" s="29">
        <v>11</v>
      </c>
      <c r="AC41" s="29">
        <v>11</v>
      </c>
      <c r="AD41" s="61"/>
    </row>
    <row r="42" spans="1:30" ht="32.25" customHeight="1" x14ac:dyDescent="0.2">
      <c r="A42" s="21" t="s">
        <v>51</v>
      </c>
      <c r="B42" s="30" t="s">
        <v>18</v>
      </c>
      <c r="C42" s="29">
        <v>0.4</v>
      </c>
      <c r="D42" s="29">
        <v>2</v>
      </c>
      <c r="E42" s="29">
        <v>2.4</v>
      </c>
      <c r="F42" s="29">
        <v>5.3</v>
      </c>
      <c r="G42" s="29">
        <v>5.7</v>
      </c>
      <c r="H42" s="29">
        <v>2.6</v>
      </c>
      <c r="I42" s="29">
        <v>0.9</v>
      </c>
      <c r="J42" s="29">
        <v>-2.9</v>
      </c>
      <c r="K42" s="29">
        <v>-1.6</v>
      </c>
      <c r="L42" s="29">
        <v>-1.6</v>
      </c>
      <c r="M42" s="29">
        <v>-2.8</v>
      </c>
      <c r="N42" s="29">
        <v>-3.3</v>
      </c>
      <c r="O42" s="29">
        <v>-6.1</v>
      </c>
      <c r="P42" s="29">
        <v>-5.7</v>
      </c>
      <c r="Q42" s="29">
        <v>-3.8</v>
      </c>
      <c r="R42" s="29">
        <v>-1.8</v>
      </c>
      <c r="S42" s="29">
        <v>-0.4</v>
      </c>
      <c r="T42" s="29">
        <v>1.3</v>
      </c>
      <c r="U42" s="29">
        <v>3</v>
      </c>
      <c r="V42" s="29">
        <v>0.4</v>
      </c>
      <c r="W42" s="29">
        <v>1.4</v>
      </c>
      <c r="X42" s="29">
        <v>-0.5</v>
      </c>
      <c r="Y42" s="29">
        <v>2.9</v>
      </c>
      <c r="Z42" s="29">
        <v>2.8</v>
      </c>
      <c r="AA42" s="29">
        <v>6.1</v>
      </c>
      <c r="AB42" s="29">
        <v>3.4</v>
      </c>
      <c r="AC42" s="29">
        <v>1.4</v>
      </c>
      <c r="AD42" s="61"/>
    </row>
    <row r="43" spans="1:30" ht="32.25" customHeight="1" x14ac:dyDescent="0.2">
      <c r="A43" s="21" t="s">
        <v>52</v>
      </c>
      <c r="B43" s="30" t="s">
        <v>18</v>
      </c>
      <c r="C43" s="29">
        <v>8.6</v>
      </c>
      <c r="D43" s="29">
        <v>9.4</v>
      </c>
      <c r="E43" s="29">
        <v>8.3000000000000007</v>
      </c>
      <c r="F43" s="29">
        <v>11.1</v>
      </c>
      <c r="G43" s="29">
        <v>9.6</v>
      </c>
      <c r="H43" s="29">
        <v>7.3</v>
      </c>
      <c r="I43" s="29">
        <v>4.8</v>
      </c>
      <c r="J43" s="29">
        <v>5.2</v>
      </c>
      <c r="K43" s="29">
        <v>5.6</v>
      </c>
      <c r="L43" s="29">
        <v>5.2</v>
      </c>
      <c r="M43" s="29">
        <v>2.1</v>
      </c>
      <c r="N43" s="29">
        <v>1.7</v>
      </c>
      <c r="O43" s="29">
        <v>-1.2</v>
      </c>
      <c r="P43" s="29">
        <v>-0.8</v>
      </c>
      <c r="Q43" s="29">
        <v>0.3</v>
      </c>
      <c r="R43" s="29">
        <v>2.4</v>
      </c>
      <c r="S43" s="29">
        <v>6.3</v>
      </c>
      <c r="T43" s="29">
        <v>9.1999999999999993</v>
      </c>
      <c r="U43" s="29">
        <v>8.1</v>
      </c>
      <c r="V43" s="29">
        <v>8.9</v>
      </c>
      <c r="W43" s="29">
        <v>8.3000000000000007</v>
      </c>
      <c r="X43" s="29">
        <v>10.5</v>
      </c>
      <c r="Y43" s="29">
        <v>12.6</v>
      </c>
      <c r="Z43" s="29">
        <v>11.6</v>
      </c>
      <c r="AA43" s="29">
        <v>8</v>
      </c>
      <c r="AB43" s="29">
        <v>11.1</v>
      </c>
      <c r="AC43" s="29">
        <v>11.4</v>
      </c>
      <c r="AD43" s="61"/>
    </row>
    <row r="44" spans="1:30" ht="15" x14ac:dyDescent="0.2">
      <c r="A44" s="20"/>
      <c r="B44" s="31"/>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56"/>
    </row>
    <row r="45" spans="1:30" ht="57" x14ac:dyDescent="0.2">
      <c r="A45" s="43" t="s">
        <v>27</v>
      </c>
      <c r="B45" s="44" t="s">
        <v>28</v>
      </c>
      <c r="C45" s="45" t="s">
        <v>61</v>
      </c>
      <c r="D45" s="45" t="s">
        <v>61</v>
      </c>
      <c r="E45" s="45" t="s">
        <v>61</v>
      </c>
      <c r="F45" s="45" t="s">
        <v>61</v>
      </c>
      <c r="G45" s="45" t="s">
        <v>61</v>
      </c>
      <c r="H45" s="45" t="s">
        <v>61</v>
      </c>
      <c r="I45" s="45" t="s">
        <v>61</v>
      </c>
      <c r="J45" s="45" t="s">
        <v>61</v>
      </c>
      <c r="K45" s="45" t="s">
        <v>61</v>
      </c>
      <c r="L45" s="45" t="s">
        <v>61</v>
      </c>
      <c r="M45" s="46" t="s">
        <v>94</v>
      </c>
      <c r="N45" s="46" t="s">
        <v>97</v>
      </c>
      <c r="O45" s="46" t="s">
        <v>99</v>
      </c>
      <c r="P45" s="46" t="s">
        <v>100</v>
      </c>
      <c r="Q45" s="46" t="s">
        <v>103</v>
      </c>
      <c r="R45" s="46" t="s">
        <v>106</v>
      </c>
      <c r="S45" s="45" t="s">
        <v>61</v>
      </c>
      <c r="T45" s="45" t="s">
        <v>61</v>
      </c>
      <c r="U45" s="45" t="s">
        <v>61</v>
      </c>
      <c r="V45" s="45" t="s">
        <v>61</v>
      </c>
      <c r="W45" s="45" t="s">
        <v>61</v>
      </c>
      <c r="X45" s="45" t="s">
        <v>61</v>
      </c>
      <c r="Y45" s="45" t="s">
        <v>61</v>
      </c>
      <c r="Z45" s="45" t="s">
        <v>61</v>
      </c>
      <c r="AA45" s="45" t="s">
        <v>61</v>
      </c>
      <c r="AB45" s="45" t="s">
        <v>61</v>
      </c>
      <c r="AC45" s="45" t="s">
        <v>61</v>
      </c>
      <c r="AD45" s="62"/>
    </row>
    <row r="46" spans="1:30" ht="71.25" x14ac:dyDescent="0.2">
      <c r="A46" s="43" t="s">
        <v>27</v>
      </c>
      <c r="B46" s="44" t="s">
        <v>90</v>
      </c>
      <c r="C46" s="45" t="s">
        <v>61</v>
      </c>
      <c r="D46" s="45" t="s">
        <v>61</v>
      </c>
      <c r="E46" s="45" t="s">
        <v>61</v>
      </c>
      <c r="F46" s="45" t="s">
        <v>61</v>
      </c>
      <c r="G46" s="45" t="s">
        <v>61</v>
      </c>
      <c r="H46" s="45" t="s">
        <v>61</v>
      </c>
      <c r="I46" s="45" t="s">
        <v>61</v>
      </c>
      <c r="J46" s="45" t="s">
        <v>61</v>
      </c>
      <c r="K46" s="45" t="s">
        <v>61</v>
      </c>
      <c r="L46" s="45" t="s">
        <v>61</v>
      </c>
      <c r="M46" s="46" t="s">
        <v>95</v>
      </c>
      <c r="N46" s="46" t="s">
        <v>96</v>
      </c>
      <c r="O46" s="46" t="s">
        <v>95</v>
      </c>
      <c r="P46" s="46" t="s">
        <v>101</v>
      </c>
      <c r="Q46" s="46" t="s">
        <v>104</v>
      </c>
      <c r="R46" s="46" t="s">
        <v>107</v>
      </c>
      <c r="S46" s="45" t="s">
        <v>61</v>
      </c>
      <c r="T46" s="45" t="s">
        <v>61</v>
      </c>
      <c r="U46" s="45" t="s">
        <v>61</v>
      </c>
      <c r="V46" s="45" t="s">
        <v>61</v>
      </c>
      <c r="W46" s="45" t="s">
        <v>61</v>
      </c>
      <c r="X46" s="45" t="s">
        <v>61</v>
      </c>
      <c r="Y46" s="45" t="s">
        <v>61</v>
      </c>
      <c r="Z46" s="45" t="s">
        <v>61</v>
      </c>
      <c r="AA46" s="45" t="s">
        <v>61</v>
      </c>
      <c r="AB46" s="45" t="s">
        <v>61</v>
      </c>
      <c r="AC46" s="45" t="s">
        <v>61</v>
      </c>
      <c r="AD46" s="62"/>
    </row>
    <row r="47" spans="1:30" ht="171" x14ac:dyDescent="0.2">
      <c r="A47" s="43" t="s">
        <v>27</v>
      </c>
      <c r="B47" s="44" t="s">
        <v>91</v>
      </c>
      <c r="C47" s="45" t="s">
        <v>61</v>
      </c>
      <c r="D47" s="45" t="s">
        <v>61</v>
      </c>
      <c r="E47" s="45" t="s">
        <v>61</v>
      </c>
      <c r="F47" s="45" t="s">
        <v>61</v>
      </c>
      <c r="G47" s="45" t="s">
        <v>61</v>
      </c>
      <c r="H47" s="45" t="s">
        <v>61</v>
      </c>
      <c r="I47" s="45" t="s">
        <v>61</v>
      </c>
      <c r="J47" s="45" t="s">
        <v>61</v>
      </c>
      <c r="K47" s="45" t="s">
        <v>61</v>
      </c>
      <c r="L47" s="45" t="s">
        <v>61</v>
      </c>
      <c r="M47" s="46" t="s">
        <v>92</v>
      </c>
      <c r="N47" s="46" t="s">
        <v>93</v>
      </c>
      <c r="O47" s="46" t="s">
        <v>98</v>
      </c>
      <c r="P47" s="46" t="s">
        <v>102</v>
      </c>
      <c r="Q47" s="46" t="s">
        <v>105</v>
      </c>
      <c r="R47" s="46" t="s">
        <v>108</v>
      </c>
      <c r="S47" s="45" t="s">
        <v>61</v>
      </c>
      <c r="T47" s="45" t="s">
        <v>61</v>
      </c>
      <c r="U47" s="45" t="s">
        <v>61</v>
      </c>
      <c r="V47" s="45" t="s">
        <v>61</v>
      </c>
      <c r="W47" s="45" t="s">
        <v>61</v>
      </c>
      <c r="X47" s="45" t="s">
        <v>61</v>
      </c>
      <c r="Y47" s="45" t="s">
        <v>61</v>
      </c>
      <c r="Z47" s="45" t="s">
        <v>61</v>
      </c>
      <c r="AA47" s="45" t="s">
        <v>61</v>
      </c>
      <c r="AB47" s="45" t="s">
        <v>61</v>
      </c>
      <c r="AC47" s="45" t="s">
        <v>61</v>
      </c>
      <c r="AD47" s="62"/>
    </row>
    <row r="48" spans="1:30" ht="130.5" customHeight="1" thickBot="1" x14ac:dyDescent="0.25">
      <c r="A48" s="47" t="s">
        <v>34</v>
      </c>
      <c r="B48" s="48" t="s">
        <v>29</v>
      </c>
      <c r="C48" s="49" t="s">
        <v>61</v>
      </c>
      <c r="D48" s="49" t="s">
        <v>61</v>
      </c>
      <c r="E48" s="49" t="s">
        <v>61</v>
      </c>
      <c r="F48" s="49" t="s">
        <v>61</v>
      </c>
      <c r="G48" s="49" t="s">
        <v>61</v>
      </c>
      <c r="H48" s="49" t="s">
        <v>61</v>
      </c>
      <c r="I48" s="49" t="s">
        <v>61</v>
      </c>
      <c r="J48" s="49" t="s">
        <v>61</v>
      </c>
      <c r="K48" s="49" t="s">
        <v>61</v>
      </c>
      <c r="L48" s="49" t="s">
        <v>61</v>
      </c>
      <c r="M48" s="50" t="s">
        <v>58</v>
      </c>
      <c r="N48" s="50" t="s">
        <v>57</v>
      </c>
      <c r="O48" s="50" t="s">
        <v>56</v>
      </c>
      <c r="P48" s="50" t="s">
        <v>55</v>
      </c>
      <c r="Q48" s="50" t="s">
        <v>59</v>
      </c>
      <c r="R48" s="50" t="s">
        <v>60</v>
      </c>
      <c r="S48" s="49" t="s">
        <v>61</v>
      </c>
      <c r="T48" s="49" t="s">
        <v>61</v>
      </c>
      <c r="U48" s="49" t="s">
        <v>61</v>
      </c>
      <c r="V48" s="49" t="s">
        <v>61</v>
      </c>
      <c r="W48" s="49" t="s">
        <v>61</v>
      </c>
      <c r="X48" s="49" t="s">
        <v>61</v>
      </c>
      <c r="Y48" s="49" t="s">
        <v>61</v>
      </c>
      <c r="Z48" s="49" t="s">
        <v>61</v>
      </c>
      <c r="AA48" s="49" t="s">
        <v>61</v>
      </c>
      <c r="AB48" s="49" t="s">
        <v>61</v>
      </c>
      <c r="AC48" s="49" t="s">
        <v>61</v>
      </c>
      <c r="AD48" s="63"/>
    </row>
    <row r="49" spans="1:30" ht="15" x14ac:dyDescent="0.2">
      <c r="A49" s="41"/>
      <c r="B49" s="32"/>
      <c r="C49" s="36"/>
      <c r="D49" s="36"/>
      <c r="E49" s="36"/>
      <c r="F49" s="36"/>
      <c r="G49" s="36"/>
      <c r="H49" s="36"/>
      <c r="I49" s="36"/>
      <c r="J49" s="36"/>
      <c r="K49" s="36"/>
      <c r="L49" s="36"/>
      <c r="M49" s="42"/>
      <c r="N49" s="42"/>
      <c r="O49" s="42"/>
      <c r="P49" s="42"/>
      <c r="Q49" s="42"/>
      <c r="R49" s="42"/>
      <c r="S49" s="36"/>
      <c r="T49" s="36"/>
      <c r="U49" s="36"/>
      <c r="V49" s="36"/>
      <c r="W49" s="36"/>
      <c r="X49" s="36"/>
      <c r="Y49" s="36"/>
      <c r="Z49" s="36"/>
      <c r="AA49" s="36"/>
      <c r="AB49" s="36"/>
      <c r="AC49" s="36"/>
      <c r="AD49" s="36"/>
    </row>
    <row r="50" spans="1:30" x14ac:dyDescent="0.2">
      <c r="A50" s="8"/>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row>
    <row r="51" spans="1:30" x14ac:dyDescent="0.2">
      <c r="A51" s="9"/>
    </row>
    <row r="54" spans="1:30" ht="15" x14ac:dyDescent="0.25">
      <c r="A54" s="10"/>
    </row>
  </sheetData>
  <mergeCells count="3">
    <mergeCell ref="C4:AC4"/>
    <mergeCell ref="A4:A5"/>
    <mergeCell ref="B4:B5"/>
  </mergeCells>
  <conditionalFormatting sqref="C46:AD46">
    <cfRule type="cellIs" dxfId="5" priority="7" operator="equal">
      <formula>"None"</formula>
    </cfRule>
    <cfRule type="cellIs" dxfId="4" priority="8" operator="equal">
      <formula>"No data"</formula>
    </cfRule>
    <cfRule type="cellIs" dxfId="3" priority="9" operator="equal">
      <formula>"Not applicable"</formula>
    </cfRule>
  </conditionalFormatting>
  <conditionalFormatting sqref="C47:AD47">
    <cfRule type="cellIs" dxfId="2" priority="4" operator="equal">
      <formula>"None"</formula>
    </cfRule>
    <cfRule type="cellIs" dxfId="1" priority="5" operator="equal">
      <formula>"No data"</formula>
    </cfRule>
    <cfRule type="cellIs" dxfId="0" priority="6" operator="equal">
      <formula>"Not applicable"</formula>
    </cfRule>
  </conditionalFormatting>
  <pageMargins left="0.70866141732283472" right="0.70866141732283472" top="0.74803149606299213" bottom="0.74803149606299213" header="0.31496062992125984" footer="0.31496062992125984"/>
  <pageSetup paperSize="8" scale="4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tabSelected="1" workbookViewId="0">
      <selection activeCell="F5" sqref="F5"/>
    </sheetView>
  </sheetViews>
  <sheetFormatPr defaultRowHeight="14.25" x14ac:dyDescent="0.2"/>
  <cols>
    <col min="2" max="2" width="68.375" bestFit="1" customWidth="1"/>
    <col min="4" max="7" width="16.625" customWidth="1"/>
  </cols>
  <sheetData>
    <row r="2" spans="2:7" ht="15" thickBot="1" x14ac:dyDescent="0.25">
      <c r="B2" t="s">
        <v>30</v>
      </c>
    </row>
    <row r="3" spans="2:7" ht="42.75" x14ac:dyDescent="0.2">
      <c r="B3" s="1"/>
      <c r="C3" s="2" t="s">
        <v>0</v>
      </c>
      <c r="D3" s="5" t="s">
        <v>7</v>
      </c>
      <c r="E3" s="3" t="s">
        <v>8</v>
      </c>
      <c r="F3" s="3" t="s">
        <v>9</v>
      </c>
      <c r="G3" s="4" t="s">
        <v>10</v>
      </c>
    </row>
    <row r="4" spans="2:7" x14ac:dyDescent="0.2">
      <c r="B4" s="12" t="s">
        <v>26</v>
      </c>
      <c r="C4" s="13" t="s">
        <v>1</v>
      </c>
      <c r="D4" s="14">
        <f>SUM(D6:D10)</f>
        <v>10998</v>
      </c>
      <c r="E4" s="14">
        <f>SUM(E6:E10)</f>
        <v>10399</v>
      </c>
      <c r="F4" s="14">
        <f>SUM(F6:F9)</f>
        <v>439</v>
      </c>
      <c r="G4" s="15">
        <f>SUM(G6:G9)</f>
        <v>160</v>
      </c>
    </row>
    <row r="5" spans="2:7" x14ac:dyDescent="0.2">
      <c r="B5" s="12" t="s">
        <v>11</v>
      </c>
      <c r="C5" s="13" t="s">
        <v>12</v>
      </c>
      <c r="D5" s="70">
        <f>100/1065600*D4</f>
        <v>1.0320945945945945</v>
      </c>
      <c r="E5" s="70">
        <f>100/1008000*E4</f>
        <v>1.0316468253968254</v>
      </c>
      <c r="F5" s="70">
        <f>100/57600*F4</f>
        <v>0.76215277777777779</v>
      </c>
      <c r="G5" s="71">
        <f>100/16147*G4</f>
        <v>0.99089614169814821</v>
      </c>
    </row>
    <row r="6" spans="2:7" x14ac:dyDescent="0.2">
      <c r="B6" s="12" t="s">
        <v>13</v>
      </c>
      <c r="C6" s="13" t="s">
        <v>1</v>
      </c>
      <c r="D6" s="14">
        <f>SUM(E6:G6)</f>
        <v>3298</v>
      </c>
      <c r="E6" s="14">
        <v>3004</v>
      </c>
      <c r="F6" s="14">
        <v>245</v>
      </c>
      <c r="G6" s="15">
        <v>49</v>
      </c>
    </row>
    <row r="7" spans="2:7" x14ac:dyDescent="0.2">
      <c r="B7" s="12" t="s">
        <v>14</v>
      </c>
      <c r="C7" s="13" t="s">
        <v>1</v>
      </c>
      <c r="D7" s="14">
        <v>5454</v>
      </c>
      <c r="E7" s="14">
        <v>5222</v>
      </c>
      <c r="F7" s="14">
        <v>155</v>
      </c>
      <c r="G7" s="15">
        <v>77</v>
      </c>
    </row>
    <row r="8" spans="2:7" x14ac:dyDescent="0.2">
      <c r="B8" s="12" t="s">
        <v>15</v>
      </c>
      <c r="C8" s="13" t="s">
        <v>1</v>
      </c>
      <c r="D8" s="14">
        <v>1994</v>
      </c>
      <c r="E8" s="14">
        <v>1929</v>
      </c>
      <c r="F8" s="14">
        <v>36</v>
      </c>
      <c r="G8" s="15">
        <v>29</v>
      </c>
    </row>
    <row r="9" spans="2:7" x14ac:dyDescent="0.2">
      <c r="B9" s="12" t="s">
        <v>16</v>
      </c>
      <c r="C9" s="13" t="s">
        <v>1</v>
      </c>
      <c r="D9" s="14">
        <v>251</v>
      </c>
      <c r="E9" s="14">
        <v>243</v>
      </c>
      <c r="F9" s="14">
        <v>3</v>
      </c>
      <c r="G9" s="15">
        <v>5</v>
      </c>
    </row>
    <row r="10" spans="2:7" x14ac:dyDescent="0.2">
      <c r="B10" s="12" t="s">
        <v>53</v>
      </c>
      <c r="C10" s="13" t="s">
        <v>1</v>
      </c>
      <c r="D10" s="14">
        <v>1</v>
      </c>
      <c r="E10" s="14">
        <v>1</v>
      </c>
      <c r="F10" s="14"/>
      <c r="G10" s="15"/>
    </row>
    <row r="11" spans="2:7" ht="15" thickBot="1" x14ac:dyDescent="0.25">
      <c r="B11" s="16" t="s">
        <v>17</v>
      </c>
      <c r="C11" s="17"/>
      <c r="D11" s="18"/>
      <c r="E11" s="18"/>
      <c r="F11" s="18"/>
      <c r="G11"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Strategic external developments</TermName>
          <TermId xmlns="http://schemas.microsoft.com/office/infopath/2007/PartnerControls">dc849b63-bba7-41c2-bc10-746771a06008</TermId>
        </TermInfo>
      </Terms>
    </oe9d4f963f4c420b8d2b35d038476850>
    <f8aa492165544285b4c7fe9d1b6ad82c xmlns="7041854e-4853-44f9-9e63-23b7acad5461">
      <Terms xmlns="http://schemas.microsoft.com/office/infopath/2007/PartnerControls"/>
    </f8aa492165544285b4c7fe9d1b6ad82c>
    <Asset xmlns="7041854e-4853-44f9-9e63-23b7acad5461">false</Asset>
    <TaxCatchAll xmlns="7041854e-4853-44f9-9e63-23b7acad5461">
      <Value>95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C1C8BCA2EA65BB4AB9BB257CB9FC60AB" ma:contentTypeVersion="46" ma:contentTypeDescription="" ma:contentTypeScope="" ma:versionID="7a59c75f775f3624bbe9528e092e736b">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cf16904d458175f17b002cb4bbe75dce"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01" PreviousValue="false"/>
</file>

<file path=customXml/itemProps1.xml><?xml version="1.0" encoding="utf-8"?>
<ds:datastoreItem xmlns:ds="http://schemas.openxmlformats.org/officeDocument/2006/customXml" ds:itemID="{7826B9E7-10B1-4199-91FC-91483CC3DDB8}">
  <ds:schemaRefs>
    <ds:schemaRef ds:uri="http://schemas.microsoft.com/sharepoint/v3/contenttype/forms"/>
  </ds:schemaRefs>
</ds:datastoreItem>
</file>

<file path=customXml/itemProps2.xml><?xml version="1.0" encoding="utf-8"?>
<ds:datastoreItem xmlns:ds="http://schemas.openxmlformats.org/officeDocument/2006/customXml" ds:itemID="{536670B0-3C24-4737-8993-EB449828EA56}">
  <ds:schemaRefs>
    <ds:schemaRef ds:uri="http://schemas.microsoft.com/sharepoint/v3"/>
    <ds:schemaRef ds:uri="http://www.w3.org/XML/1998/namespace"/>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7041854e-4853-44f9-9e63-23b7acad5461"/>
    <ds:schemaRef ds:uri="http://schemas.microsoft.com/office/2006/metadata/properties"/>
  </ds:schemaRefs>
</ds:datastoreItem>
</file>

<file path=customXml/itemProps3.xml><?xml version="1.0" encoding="utf-8"?>
<ds:datastoreItem xmlns:ds="http://schemas.openxmlformats.org/officeDocument/2006/customXml" ds:itemID="{CE2F7B54-252D-4DEB-963A-9890C972FD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D911DE1-DB41-4F50-957D-2FDAE3D2380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Frederick Levett</dc:creator>
  <cp:keywords/>
  <dc:description/>
  <cp:lastModifiedBy>Franklin</cp:lastModifiedBy>
  <cp:revision/>
  <cp:lastPrinted>2018-03-28T14:25:13Z</cp:lastPrinted>
  <dcterms:created xsi:type="dcterms:W3CDTF">2018-03-13T14:26:17Z</dcterms:created>
  <dcterms:modified xsi:type="dcterms:W3CDTF">2018-04-12T17:15:07Z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0x010100573134B1BDBFC74F8C2DBF70E4CDEAD40100C1C8BCA2EA65BB4AB9BB257CB9FC60AB</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95;#Strategic external developments|dc849b63-bba7-41c2-bc10-746771a06008</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ies>
</file>