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wessexwater-my.sharepoint.com/personal/matt_greenfield_wessexwater_co_uk/Documents/"/>
    </mc:Choice>
  </mc:AlternateContent>
  <xr:revisionPtr revIDLastSave="0" documentId="8_{54E28481-0287-4D7C-B514-4C8DEDF26047}" xr6:coauthVersionLast="31" xr6:coauthVersionMax="31" xr10:uidLastSave="{00000000-0000-0000-0000-000000000000}"/>
  <bookViews>
    <workbookView xWindow="0" yWindow="0" windowWidth="21600" windowHeight="9315" xr2:uid="{00000000-000D-0000-FFFF-FFFF00000000}"/>
  </bookViews>
  <sheets>
    <sheet name="Sheet1" sheetId="1" r:id="rId1"/>
  </sheets>
  <externalReferences>
    <externalReference r:id="rId2"/>
  </externalReferenc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17" i="1"/>
  <c r="G15" i="1"/>
  <c r="G17" i="1" s="1"/>
  <c r="F15" i="1"/>
  <c r="F16" i="1" s="1"/>
  <c r="E15" i="1"/>
  <c r="E16" i="1" s="1"/>
  <c r="F12" i="1"/>
  <c r="G11" i="1"/>
  <c r="G13" i="1" s="1"/>
  <c r="F11" i="1"/>
  <c r="F13" i="1" s="1"/>
  <c r="E11" i="1"/>
  <c r="E12" i="1" s="1"/>
  <c r="G9" i="1"/>
  <c r="F9" i="1"/>
  <c r="E9" i="1"/>
  <c r="F29" i="1" l="1"/>
  <c r="G16" i="1"/>
  <c r="G29" i="1"/>
  <c r="G30" i="1" s="1"/>
  <c r="F17" i="1"/>
  <c r="E13" i="1"/>
  <c r="G12" i="1"/>
  <c r="F8" i="1"/>
  <c r="E8" i="1"/>
  <c r="G8" i="1"/>
  <c r="F30" i="1"/>
  <c r="H30" i="1"/>
  <c r="E30" i="1"/>
</calcChain>
</file>

<file path=xl/sharedStrings.xml><?xml version="1.0" encoding="utf-8"?>
<sst xmlns="http://schemas.openxmlformats.org/spreadsheetml/2006/main" count="63" uniqueCount="32">
  <si>
    <t>Please complete the below table and return to GSSConsultation@ofwat.gsi.gov.uk by 10:00am Thursday 20 September 2018. 
Please complete the below table with the most accurate data you have available. Where accurate data is not available, please give an estimate where possible.</t>
  </si>
  <si>
    <t>Dummy values included as an example - not based on real figures</t>
  </si>
  <si>
    <t>Customer type</t>
  </si>
  <si>
    <t>Unit</t>
  </si>
  <si>
    <t>Financial year</t>
  </si>
  <si>
    <t>Notes</t>
  </si>
  <si>
    <t>2015-16</t>
  </si>
  <si>
    <t>2016-17</t>
  </si>
  <si>
    <t>2017-18</t>
  </si>
  <si>
    <t>2018-19 (to date, if available)</t>
  </si>
  <si>
    <t>Total amount of compensation paid to customers</t>
  </si>
  <si>
    <t>All</t>
  </si>
  <si>
    <t>£</t>
  </si>
  <si>
    <t>Residential</t>
  </si>
  <si>
    <t>Business</t>
  </si>
  <si>
    <t>Number of unique customers compensated</t>
  </si>
  <si>
    <t>#</t>
  </si>
  <si>
    <t>Number of compensation payments made</t>
  </si>
  <si>
    <t xml:space="preserve">Residential </t>
  </si>
  <si>
    <t>Number of compensation payments made by GSS payment type (including late payment penalty):</t>
  </si>
  <si>
    <t>Appointments not made properly</t>
  </si>
  <si>
    <t>Appointments not kept</t>
  </si>
  <si>
    <t>Incidences of low water pressure</t>
  </si>
  <si>
    <t>Incorrect notice of planned interruptions to supply</t>
  </si>
  <si>
    <t>Supply not restored(*)</t>
  </si>
  <si>
    <t>Written account queries and requests to change payment arrangements not actioned on time</t>
  </si>
  <si>
    <t>Properties sewer flooded internally</t>
  </si>
  <si>
    <t>Properties materially affected sewer flooded externally</t>
  </si>
  <si>
    <t>Flag</t>
  </si>
  <si>
    <t>Flag to ensure that the number of compensation payments made matches with the total by payment type.</t>
  </si>
  <si>
    <t>Please note the split between HH/NHH is an approximation</t>
  </si>
  <si>
    <t>Other  (primarily "no quibble" payments)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</si>
</sst>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/>
    <xf numFmtId="0" fontId="0" fillId="0" borderId="14" xfId="0" applyBorder="1"/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0" xfId="0" applyFont="1"/>
    <xf numFmtId="0" fontId="0" fillId="0" borderId="21" xfId="0" applyBorder="1" applyAlignment="1">
      <alignment wrapText="1"/>
    </xf>
    <xf numFmtId="0" fontId="0" fillId="0" borderId="22" xfId="0" applyBorder="1"/>
    <xf numFmtId="0" fontId="0" fillId="2" borderId="26" xfId="0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1" fillId="2" borderId="29" xfId="0" applyFont="1" applyFill="1" applyBorder="1"/>
    <xf numFmtId="0" fontId="0" fillId="2" borderId="30" xfId="0" applyFill="1" applyBorder="1" applyAlignment="1">
      <alignment horizontal="center" wrapText="1"/>
    </xf>
    <xf numFmtId="0" fontId="0" fillId="2" borderId="2" xfId="0" applyFill="1" applyBorder="1"/>
    <xf numFmtId="0" fontId="2" fillId="2" borderId="3" xfId="0" applyFont="1" applyFill="1" applyBorder="1"/>
    <xf numFmtId="0" fontId="2" fillId="2" borderId="10" xfId="0" applyFont="1" applyFill="1" applyBorder="1"/>
    <xf numFmtId="0" fontId="2" fillId="2" borderId="13" xfId="0" applyFont="1" applyFill="1" applyBorder="1"/>
    <xf numFmtId="0" fontId="0" fillId="2" borderId="7" xfId="0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9" xfId="0" applyFont="1" applyFill="1" applyBorder="1"/>
    <xf numFmtId="0" fontId="2" fillId="2" borderId="15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32" xfId="0" applyBorder="1"/>
    <xf numFmtId="0" fontId="0" fillId="0" borderId="12" xfId="0" applyBorder="1"/>
    <xf numFmtId="0" fontId="0" fillId="0" borderId="14" xfId="0" applyBorder="1" applyAlignment="1">
      <alignment wrapText="1"/>
    </xf>
    <xf numFmtId="0" fontId="2" fillId="0" borderId="0" xfId="0" applyFont="1"/>
    <xf numFmtId="3" fontId="0" fillId="0" borderId="1" xfId="1" applyNumberFormat="1" applyFont="1" applyBorder="1" applyAlignment="1">
      <alignment horizontal="right"/>
    </xf>
    <xf numFmtId="0" fontId="2" fillId="2" borderId="7" xfId="0" applyFont="1" applyFill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33" xfId="0" applyNumberFormat="1" applyBorder="1"/>
    <xf numFmtId="3" fontId="0" fillId="0" borderId="1" xfId="0" applyNumberFormat="1" applyBorder="1"/>
    <xf numFmtId="3" fontId="0" fillId="0" borderId="34" xfId="0" applyNumberFormat="1" applyBorder="1"/>
    <xf numFmtId="3" fontId="0" fillId="0" borderId="5" xfId="0" applyNumberFormat="1" applyBorder="1"/>
    <xf numFmtId="3" fontId="0" fillId="0" borderId="5" xfId="1" applyNumberFormat="1" applyFont="1" applyBorder="1"/>
    <xf numFmtId="3" fontId="0" fillId="0" borderId="1" xfId="1" applyNumberFormat="1" applyFont="1" applyBorder="1"/>
    <xf numFmtId="0" fontId="1" fillId="2" borderId="26" xfId="0" applyFont="1" applyFill="1" applyBorder="1"/>
    <xf numFmtId="0" fontId="1" fillId="2" borderId="27" xfId="0" applyFont="1" applyFill="1" applyBorder="1"/>
    <xf numFmtId="1" fontId="0" fillId="0" borderId="0" xfId="0" applyNumberFormat="1"/>
    <xf numFmtId="43" fontId="0" fillId="0" borderId="0" xfId="0" applyNumberFormat="1"/>
    <xf numFmtId="1" fontId="2" fillId="0" borderId="0" xfId="0" applyNumberFormat="1" applyFont="1"/>
    <xf numFmtId="164" fontId="0" fillId="0" borderId="0" xfId="0" applyNumberFormat="1"/>
    <xf numFmtId="3" fontId="0" fillId="0" borderId="21" xfId="1" applyNumberFormat="1" applyFont="1" applyBorder="1"/>
    <xf numFmtId="3" fontId="0" fillId="0" borderId="22" xfId="1" applyNumberFormat="1" applyFont="1" applyBorder="1"/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peacoc\Desktop\Copy%20of%20GSSpaymentsSummary2015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llingChequeBook201516"/>
      <sheetName val="BillingChequeBook201617"/>
      <sheetName val="BillingChequeBook201718"/>
      <sheetName val="Sheet1"/>
      <sheetName val="BillingChequeBook2015-17"/>
      <sheetName val="BillingAgresso2015-17"/>
      <sheetName val="BillingAgresso201617"/>
      <sheetName val="BillingAgresso201718"/>
      <sheetName val="Sheet2"/>
      <sheetName val="GSSPaymentsSummary2015-17"/>
      <sheetName val="GSSPaymentsSummary201516"/>
      <sheetName val="GSSPaymentSummary201617"/>
      <sheetName val="GSSPaymentSummary201718"/>
      <sheetName val="BillingPaymentsOpsCodes2015-17"/>
      <sheetName val="BillingPaymentsOpsCodes201718"/>
      <sheetName val="BillingPaymentsOpsCodes201617"/>
      <sheetName val="BillingPaymentsOpsCodes201516"/>
      <sheetName val="ChairmansPayments2015-17"/>
      <sheetName val="ChairmansPayments201617"/>
      <sheetName val="ChairmansPayments201718"/>
    </sheetNames>
    <sheetDataSet>
      <sheetData sheetId="0">
        <row r="44">
          <cell r="J44">
            <v>4869</v>
          </cell>
          <cell r="K44">
            <v>4495.4876769795501</v>
          </cell>
        </row>
        <row r="45">
          <cell r="J45">
            <v>6053</v>
          </cell>
          <cell r="K45">
            <v>5100.0000000000018</v>
          </cell>
        </row>
        <row r="46">
          <cell r="J46">
            <v>6519</v>
          </cell>
          <cell r="K46">
            <v>5564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6"/>
  <sheetViews>
    <sheetView tabSelected="1" workbookViewId="0"/>
  </sheetViews>
  <sheetFormatPr defaultRowHeight="14.25" x14ac:dyDescent="0.2"/>
  <cols>
    <col min="1" max="1" width="2.75" customWidth="1"/>
    <col min="2" max="2" width="57.625" customWidth="1"/>
    <col min="3" max="3" width="18.875" bestFit="1" customWidth="1"/>
    <col min="5" max="7" width="9.375" bestFit="1" customWidth="1"/>
    <col min="8" max="8" width="26.375" bestFit="1" customWidth="1"/>
    <col min="9" max="9" width="54.375" customWidth="1"/>
  </cols>
  <sheetData>
    <row r="2" spans="2:9" ht="132" customHeight="1" x14ac:dyDescent="0.2">
      <c r="B2" s="31" t="s">
        <v>0</v>
      </c>
    </row>
    <row r="3" spans="2:9" x14ac:dyDescent="0.2">
      <c r="B3" s="14" t="s">
        <v>1</v>
      </c>
      <c r="C3" s="14"/>
    </row>
    <row r="4" spans="2:9" ht="15" thickBot="1" x14ac:dyDescent="0.25"/>
    <row r="5" spans="2:9" ht="15" x14ac:dyDescent="0.25">
      <c r="B5" s="22"/>
      <c r="C5" s="23" t="s">
        <v>2</v>
      </c>
      <c r="D5" s="24" t="s">
        <v>3</v>
      </c>
      <c r="E5" s="59" t="s">
        <v>4</v>
      </c>
      <c r="F5" s="60"/>
      <c r="G5" s="60"/>
      <c r="H5" s="61"/>
      <c r="I5" s="25" t="s">
        <v>5</v>
      </c>
    </row>
    <row r="6" spans="2:9" ht="15.75" thickBot="1" x14ac:dyDescent="0.3">
      <c r="B6" s="26"/>
      <c r="C6" s="27"/>
      <c r="D6" s="28"/>
      <c r="E6" s="37" t="s">
        <v>6</v>
      </c>
      <c r="F6" s="27" t="s">
        <v>7</v>
      </c>
      <c r="G6" s="27" t="s">
        <v>8</v>
      </c>
      <c r="H6" s="29" t="s">
        <v>9</v>
      </c>
      <c r="I6" s="30"/>
    </row>
    <row r="7" spans="2:9" ht="15" x14ac:dyDescent="0.25">
      <c r="B7" s="9" t="s">
        <v>10</v>
      </c>
      <c r="C7" s="10" t="s">
        <v>11</v>
      </c>
      <c r="D7" s="11" t="s">
        <v>12</v>
      </c>
      <c r="E7" s="38">
        <v>305900.26999999996</v>
      </c>
      <c r="F7" s="39">
        <v>291994.74</v>
      </c>
      <c r="G7" s="39">
        <v>248937.94</v>
      </c>
      <c r="H7" s="12"/>
      <c r="I7" s="13"/>
    </row>
    <row r="8" spans="2:9" x14ac:dyDescent="0.2">
      <c r="B8" s="2"/>
      <c r="C8" s="1" t="s">
        <v>13</v>
      </c>
      <c r="D8" s="7" t="s">
        <v>12</v>
      </c>
      <c r="E8" s="40">
        <f>E7*0.85</f>
        <v>260015.22949999996</v>
      </c>
      <c r="F8" s="41">
        <f t="shared" ref="F8:G8" si="0">F7*0.85</f>
        <v>248195.52899999998</v>
      </c>
      <c r="G8" s="42">
        <f t="shared" si="0"/>
        <v>211597.24900000001</v>
      </c>
      <c r="H8" s="4"/>
      <c r="I8" s="54" t="s">
        <v>30</v>
      </c>
    </row>
    <row r="9" spans="2:9" x14ac:dyDescent="0.2">
      <c r="B9" s="2"/>
      <c r="C9" s="1" t="s">
        <v>14</v>
      </c>
      <c r="D9" s="7" t="s">
        <v>12</v>
      </c>
      <c r="E9" s="40">
        <f>+E7*0.15</f>
        <v>45885.040499999996</v>
      </c>
      <c r="F9" s="41">
        <f t="shared" ref="F9:G9" si="1">+F7*0.15</f>
        <v>43799.210999999996</v>
      </c>
      <c r="G9" s="42">
        <f t="shared" si="1"/>
        <v>37340.690999999999</v>
      </c>
      <c r="H9" s="4"/>
      <c r="I9" s="57"/>
    </row>
    <row r="10" spans="2:9" x14ac:dyDescent="0.2">
      <c r="B10" s="2"/>
      <c r="C10" s="1"/>
      <c r="D10" s="7"/>
      <c r="E10" s="43"/>
      <c r="F10" s="41"/>
      <c r="G10" s="41"/>
      <c r="H10" s="4"/>
      <c r="I10" s="34"/>
    </row>
    <row r="11" spans="2:9" ht="15" x14ac:dyDescent="0.25">
      <c r="B11" s="3" t="s">
        <v>15</v>
      </c>
      <c r="C11" s="1" t="s">
        <v>11</v>
      </c>
      <c r="D11" s="7" t="s">
        <v>16</v>
      </c>
      <c r="E11" s="43">
        <f>[1]Summary!$K$44</f>
        <v>4495.4876769795501</v>
      </c>
      <c r="F11" s="41">
        <f>[1]Summary!$K$45</f>
        <v>5100.0000000000018</v>
      </c>
      <c r="G11" s="41">
        <f>[1]Summary!$K$46</f>
        <v>5564</v>
      </c>
      <c r="H11" s="4"/>
      <c r="I11" s="54" t="s">
        <v>30</v>
      </c>
    </row>
    <row r="12" spans="2:9" x14ac:dyDescent="0.2">
      <c r="B12" s="2"/>
      <c r="C12" s="1" t="s">
        <v>13</v>
      </c>
      <c r="D12" s="7" t="s">
        <v>16</v>
      </c>
      <c r="E12" s="43">
        <f>ROUND(E11*0.92,0)-1</f>
        <v>4135</v>
      </c>
      <c r="F12" s="43">
        <f>ROUND(F11*0.92,0)</f>
        <v>4692</v>
      </c>
      <c r="G12" s="43">
        <f>ROUND(G11*0.92,0)</f>
        <v>5119</v>
      </c>
      <c r="H12" s="4"/>
      <c r="I12" s="56"/>
    </row>
    <row r="13" spans="2:9" x14ac:dyDescent="0.2">
      <c r="B13" s="2"/>
      <c r="C13" s="1" t="s">
        <v>14</v>
      </c>
      <c r="D13" s="7" t="s">
        <v>16</v>
      </c>
      <c r="E13" s="43">
        <f>ROUND(E11*0.08,0)</f>
        <v>360</v>
      </c>
      <c r="F13" s="43">
        <f>ROUND(F11*0.08,0)</f>
        <v>408</v>
      </c>
      <c r="G13" s="43">
        <f>ROUND(G11*0.08,0)</f>
        <v>445</v>
      </c>
      <c r="H13" s="4"/>
      <c r="I13" s="57"/>
    </row>
    <row r="14" spans="2:9" x14ac:dyDescent="0.2">
      <c r="B14" s="2"/>
      <c r="C14" s="1"/>
      <c r="D14" s="7"/>
      <c r="E14" s="43"/>
      <c r="F14" s="41"/>
      <c r="G14" s="41"/>
      <c r="H14" s="4"/>
      <c r="I14" s="8"/>
    </row>
    <row r="15" spans="2:9" ht="15" x14ac:dyDescent="0.25">
      <c r="B15" s="3" t="s">
        <v>17</v>
      </c>
      <c r="C15" s="1" t="s">
        <v>11</v>
      </c>
      <c r="D15" s="7" t="s">
        <v>16</v>
      </c>
      <c r="E15" s="44">
        <f>[1]Summary!$J$44</f>
        <v>4869</v>
      </c>
      <c r="F15" s="45">
        <f>[1]Summary!$J$45</f>
        <v>6053</v>
      </c>
      <c r="G15" s="36">
        <f>[1]Summary!$J$46</f>
        <v>6519</v>
      </c>
      <c r="H15" s="4"/>
      <c r="I15" s="58"/>
    </row>
    <row r="16" spans="2:9" x14ac:dyDescent="0.2">
      <c r="B16" s="2"/>
      <c r="C16" s="1" t="s">
        <v>18</v>
      </c>
      <c r="D16" s="7" t="s">
        <v>16</v>
      </c>
      <c r="E16" s="44">
        <f>ROUND(E15*0.92,0)</f>
        <v>4479</v>
      </c>
      <c r="F16" s="45">
        <f t="shared" ref="F16:G16" si="2">ROUND(F15*0.92,0)</f>
        <v>5569</v>
      </c>
      <c r="G16" s="45">
        <f t="shared" si="2"/>
        <v>5997</v>
      </c>
      <c r="H16" s="4"/>
      <c r="I16" s="58"/>
    </row>
    <row r="17" spans="2:9" x14ac:dyDescent="0.2">
      <c r="B17" s="2"/>
      <c r="C17" s="1" t="s">
        <v>14</v>
      </c>
      <c r="D17" s="7" t="s">
        <v>16</v>
      </c>
      <c r="E17" s="43">
        <f>ROUND(E15*0.08,0)</f>
        <v>390</v>
      </c>
      <c r="F17" s="45">
        <f t="shared" ref="F17:G17" si="3">ROUND(F15*0.08,0)</f>
        <v>484</v>
      </c>
      <c r="G17" s="45">
        <f t="shared" si="3"/>
        <v>522</v>
      </c>
      <c r="H17" s="4"/>
      <c r="I17" s="58"/>
    </row>
    <row r="18" spans="2:9" x14ac:dyDescent="0.2">
      <c r="B18" s="2"/>
      <c r="C18" s="1"/>
      <c r="D18" s="7"/>
      <c r="E18" s="44"/>
      <c r="F18" s="45"/>
      <c r="G18" s="45"/>
      <c r="H18" s="4"/>
      <c r="I18" s="34"/>
    </row>
    <row r="19" spans="2:9" ht="30" customHeight="1" x14ac:dyDescent="0.25">
      <c r="B19" s="5" t="s">
        <v>19</v>
      </c>
      <c r="C19" s="1"/>
      <c r="D19" s="7"/>
      <c r="E19" s="44"/>
      <c r="F19" s="45"/>
      <c r="G19" s="45"/>
      <c r="H19" s="4"/>
      <c r="I19" s="54"/>
    </row>
    <row r="20" spans="2:9" x14ac:dyDescent="0.2">
      <c r="B20" s="6" t="s">
        <v>20</v>
      </c>
      <c r="C20" s="1" t="s">
        <v>11</v>
      </c>
      <c r="D20" s="7" t="s">
        <v>16</v>
      </c>
      <c r="E20" s="44"/>
      <c r="F20" s="45"/>
      <c r="G20" s="45"/>
      <c r="H20" s="4"/>
      <c r="I20" s="56"/>
    </row>
    <row r="21" spans="2:9" x14ac:dyDescent="0.2">
      <c r="B21" s="6" t="s">
        <v>21</v>
      </c>
      <c r="C21" s="1" t="s">
        <v>11</v>
      </c>
      <c r="D21" s="7" t="s">
        <v>16</v>
      </c>
      <c r="E21" s="43">
        <v>428</v>
      </c>
      <c r="F21" s="41">
        <v>459</v>
      </c>
      <c r="G21" s="41">
        <v>413</v>
      </c>
      <c r="H21" s="4"/>
      <c r="I21" s="56"/>
    </row>
    <row r="22" spans="2:9" x14ac:dyDescent="0.2">
      <c r="B22" s="6" t="s">
        <v>22</v>
      </c>
      <c r="C22" s="1" t="s">
        <v>11</v>
      </c>
      <c r="D22" s="7" t="s">
        <v>16</v>
      </c>
      <c r="E22" s="44">
        <v>1</v>
      </c>
      <c r="F22" s="45"/>
      <c r="G22" s="45"/>
      <c r="H22" s="4"/>
      <c r="I22" s="56"/>
    </row>
    <row r="23" spans="2:9" x14ac:dyDescent="0.2">
      <c r="B23" s="6" t="s">
        <v>23</v>
      </c>
      <c r="C23" s="1" t="s">
        <v>11</v>
      </c>
      <c r="D23" s="7" t="s">
        <v>16</v>
      </c>
      <c r="E23" s="44">
        <v>232</v>
      </c>
      <c r="F23" s="45">
        <v>520</v>
      </c>
      <c r="G23" s="45">
        <v>337</v>
      </c>
      <c r="H23" s="4"/>
      <c r="I23" s="56"/>
    </row>
    <row r="24" spans="2:9" x14ac:dyDescent="0.2">
      <c r="B24" s="6" t="s">
        <v>24</v>
      </c>
      <c r="C24" s="1" t="s">
        <v>11</v>
      </c>
      <c r="D24" s="7" t="s">
        <v>16</v>
      </c>
      <c r="E24" s="44">
        <v>696</v>
      </c>
      <c r="F24" s="45">
        <v>476</v>
      </c>
      <c r="G24" s="45">
        <v>636</v>
      </c>
      <c r="H24" s="4"/>
      <c r="I24" s="56"/>
    </row>
    <row r="25" spans="2:9" ht="28.5" x14ac:dyDescent="0.2">
      <c r="B25" s="6" t="s">
        <v>25</v>
      </c>
      <c r="C25" s="1" t="s">
        <v>11</v>
      </c>
      <c r="D25" s="7" t="s">
        <v>16</v>
      </c>
      <c r="E25" s="44">
        <v>82</v>
      </c>
      <c r="F25" s="45">
        <v>251</v>
      </c>
      <c r="G25" s="45">
        <v>548</v>
      </c>
      <c r="H25" s="4"/>
      <c r="I25" s="56"/>
    </row>
    <row r="26" spans="2:9" x14ac:dyDescent="0.2">
      <c r="B26" s="6" t="s">
        <v>26</v>
      </c>
      <c r="C26" s="1" t="s">
        <v>11</v>
      </c>
      <c r="D26" s="7" t="s">
        <v>16</v>
      </c>
      <c r="E26" s="44">
        <v>175</v>
      </c>
      <c r="F26" s="45">
        <v>181</v>
      </c>
      <c r="G26" s="45">
        <v>82</v>
      </c>
      <c r="H26" s="4"/>
      <c r="I26" s="56"/>
    </row>
    <row r="27" spans="2:9" x14ac:dyDescent="0.2">
      <c r="B27" s="6" t="s">
        <v>27</v>
      </c>
      <c r="C27" s="1" t="s">
        <v>11</v>
      </c>
      <c r="D27" s="7" t="s">
        <v>16</v>
      </c>
      <c r="E27" s="44">
        <v>974</v>
      </c>
      <c r="F27" s="45">
        <v>838</v>
      </c>
      <c r="G27" s="45">
        <v>652</v>
      </c>
      <c r="H27" s="4"/>
      <c r="I27" s="57"/>
    </row>
    <row r="28" spans="2:9" x14ac:dyDescent="0.2">
      <c r="B28" s="6"/>
      <c r="C28" s="1"/>
      <c r="D28" s="7"/>
      <c r="E28" s="44"/>
      <c r="F28" s="45"/>
      <c r="G28" s="45"/>
      <c r="H28" s="32"/>
      <c r="I28" s="54"/>
    </row>
    <row r="29" spans="2:9" ht="36" customHeight="1" thickBot="1" x14ac:dyDescent="0.25">
      <c r="B29" s="15" t="s">
        <v>31</v>
      </c>
      <c r="C29" s="16" t="s">
        <v>11</v>
      </c>
      <c r="D29" s="33" t="s">
        <v>16</v>
      </c>
      <c r="E29" s="52">
        <f>E15-SUM(E20:E28)</f>
        <v>2281</v>
      </c>
      <c r="F29" s="53">
        <f>F15-SUM(F21:F27)</f>
        <v>3328</v>
      </c>
      <c r="G29" s="53">
        <f>G15-SUM(G21:G27)</f>
        <v>3851</v>
      </c>
      <c r="H29" s="32"/>
      <c r="I29" s="55"/>
    </row>
    <row r="30" spans="2:9" ht="29.25" thickBot="1" x14ac:dyDescent="0.25">
      <c r="B30" s="17"/>
      <c r="C30" s="18"/>
      <c r="D30" s="19" t="s">
        <v>28</v>
      </c>
      <c r="E30" s="46" t="b">
        <f>SUM(E20:E29)=E15</f>
        <v>1</v>
      </c>
      <c r="F30" s="47" t="b">
        <f t="shared" ref="F30:H30" si="4">SUM(F20:F29)=F15</f>
        <v>1</v>
      </c>
      <c r="G30" s="47" t="b">
        <f t="shared" si="4"/>
        <v>1</v>
      </c>
      <c r="H30" s="20" t="b">
        <f t="shared" si="4"/>
        <v>1</v>
      </c>
      <c r="I30" s="21" t="s">
        <v>29</v>
      </c>
    </row>
    <row r="34" spans="2:7" ht="15" x14ac:dyDescent="0.25">
      <c r="B34" s="35"/>
      <c r="E34" s="35"/>
      <c r="F34" s="35"/>
      <c r="G34" s="35"/>
    </row>
    <row r="38" spans="2:7" x14ac:dyDescent="0.2">
      <c r="E38" s="48"/>
      <c r="F38" s="48"/>
      <c r="G38" s="48"/>
    </row>
    <row r="39" spans="2:7" x14ac:dyDescent="0.2">
      <c r="E39" s="48"/>
      <c r="F39" s="48"/>
    </row>
    <row r="40" spans="2:7" x14ac:dyDescent="0.2">
      <c r="F40" s="48"/>
    </row>
    <row r="45" spans="2:7" x14ac:dyDescent="0.2">
      <c r="G45" s="48"/>
    </row>
    <row r="48" spans="2:7" ht="16.5" customHeight="1" x14ac:dyDescent="0.2"/>
    <row r="51" spans="2:7" x14ac:dyDescent="0.2">
      <c r="F51" s="49"/>
    </row>
    <row r="52" spans="2:7" ht="15" x14ac:dyDescent="0.25">
      <c r="B52" s="35"/>
      <c r="C52" s="35"/>
      <c r="D52" s="35"/>
      <c r="E52" s="35"/>
      <c r="F52" s="50"/>
      <c r="G52" s="50"/>
    </row>
    <row r="55" spans="2:7" x14ac:dyDescent="0.2">
      <c r="F55" s="48"/>
      <c r="G55" s="48"/>
    </row>
    <row r="56" spans="2:7" x14ac:dyDescent="0.2">
      <c r="G56" s="51"/>
    </row>
  </sheetData>
  <mergeCells count="6">
    <mergeCell ref="I28:I29"/>
    <mergeCell ref="I19:I27"/>
    <mergeCell ref="I15:I17"/>
    <mergeCell ref="E5:H5"/>
    <mergeCell ref="I8:I9"/>
    <mergeCell ref="I11:I13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Water Services Regulation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Frederick Levett</dc:creator>
  <cp:keywords/>
  <dc:description/>
  <cp:lastModifiedBy>Matt Greenfield</cp:lastModifiedBy>
  <cp:revision/>
  <dcterms:created xsi:type="dcterms:W3CDTF">2018-09-05T12:09:57Z</dcterms:created>
  <dcterms:modified xsi:type="dcterms:W3CDTF">2018-09-21T15:58:01Z</dcterms:modified>
  <cp:category/>
  <cp:contentStatus/>
</cp:coreProperties>
</file>