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Strategy &amp; Regulation\Regulatory Operations\Principal Statement\Charges\Charges 2018-19\Files for Ofwat and publication\"/>
    </mc:Choice>
  </mc:AlternateContent>
  <bookViews>
    <workbookView xWindow="0" yWindow="0" windowWidth="18930" windowHeight="6930"/>
  </bookViews>
  <sheets>
    <sheet name="Bulk supply water" sheetId="3" r:id="rId1"/>
    <sheet name="Bulk supply sewerage" sheetId="5" r:id="rId2"/>
  </sheets>
  <externalReferences>
    <externalReference r:id="rId3"/>
    <externalReference r:id="rId4"/>
    <externalReference r:id="rId5"/>
    <externalReference r:id="rId6"/>
  </externalReferences>
  <definedNames>
    <definedName name="Aprropriate_tariff" localSheetId="1">#REF!</definedName>
    <definedName name="Aprropriate_tariff">#REF!</definedName>
    <definedName name="Charged_current">OFFSET('[1]Formatted report Current'!$D$1,1,0,COUNTA('[1]Formatted report Current'!$D$1:$D$65536),1)</definedName>
    <definedName name="Empty_current">OFFSET('[1]Formatted report Current'!$F$1,1,0,COUNTA('[1]Formatted report Current'!$F$1:$F$65536),1)</definedName>
    <definedName name="File25">[2]Filters!$F$2</definedName>
    <definedName name="File35">[2]Filters!$F$3</definedName>
    <definedName name="File36">[2]Filters!$F$4</definedName>
    <definedName name="File45">[2]Filters!$F$5</definedName>
    <definedName name="File55">[2]Filters!$F$6</definedName>
    <definedName name="File65">[2]Filters!$F$7</definedName>
    <definedName name="File75">[2]Filters!$F$8</definedName>
    <definedName name="File76">[2]Filters!$F$9</definedName>
    <definedName name="File85">[2]Filters!$F$10</definedName>
    <definedName name="June_return_reference">OFFSET('[1]Formatted report Current'!$C$1,1,0,COUNTA('[1]Formatted report Current'!$C$1:$C$65536),1)</definedName>
    <definedName name="june_return_table_lookup">OFFSET('[1]June Return Allocation'!$B$1,0,0,COUNTA('[1]June Return Allocation'!$A$1:$A$65536),3)</definedName>
    <definedName name="Lu_water_adj">OFFSET('[3]LU water volume adj'!$A$1,0,0,COUNTA('[3]LU water volume adj'!$A$1:$A$65536),COUNTA('[3]LU water volume adj'!$A$1:$IV$1))</definedName>
    <definedName name="LU_water_charges">OFFSET([3]LU_Water_charges_summary!$A$1,0,0,COUNTA([3]LU_Water_charges_summary!$A$1:$A$65536),COUNTA([3]LU_Water_charges_summary!$A$1:$IV$1))</definedName>
    <definedName name="_xlnm.Print_Area" localSheetId="1">'Bulk supply sewerage'!$B$2:$R$30</definedName>
    <definedName name="_xlnm.Print_Area" localSheetId="0">'Bulk supply water'!$B$2:$AA$102</definedName>
    <definedName name="Property_data_sewerage">OFFSET([1]Property_data_sewerage!$B$2,0,0,COUNTA([1]Property_data_sewerage!$B$1:$B$65536),COUNTA([1]Property_data_sewerage!$A$2:$IV$2))</definedName>
    <definedName name="Property_data_water">OFFSET([1]Property_data_water!$B$2,0,0,COUNTA([1]Property_data_water!$B$1:$B$65536),COUNTA([1]Property_data_water!$A$2:$IV$2))</definedName>
    <definedName name="SEWERAGE" localSheetId="1">#REF!</definedName>
    <definedName name="SEWERAGE">#REF!</definedName>
    <definedName name="SRATS">[4]Sheet1!$A$1:$T$3757</definedName>
    <definedName name="SWHD_increase_0708" localSheetId="1">#REF!</definedName>
    <definedName name="SWHD_increase_0708">#REF!</definedName>
    <definedName name="SWHD_increase_0809" localSheetId="1">#REF!</definedName>
    <definedName name="SWHD_increase_0809">#REF!</definedName>
    <definedName name="SWHD_increase_0910" localSheetId="1">#REF!</definedName>
    <definedName name="SWHD_increase_0910">#REF!</definedName>
    <definedName name="TE_Load_change_0708" localSheetId="1">#REF!</definedName>
    <definedName name="TE_Load_change_0708">#REF!</definedName>
    <definedName name="TE_Load_change_0809" localSheetId="1">#REF!</definedName>
    <definedName name="TE_Load_change_0809">#REF!</definedName>
    <definedName name="TE_Load_change_0910" localSheetId="1">#REF!</definedName>
    <definedName name="TE_Load_change_0910">#REF!</definedName>
    <definedName name="TE_Volume_change_0708" localSheetId="1">#REF!</definedName>
    <definedName name="TE_Volume_change_0708">#REF!</definedName>
    <definedName name="TE_Volume_change_0809" localSheetId="1">#REF!</definedName>
    <definedName name="TE_Volume_change_0809">#REF!</definedName>
    <definedName name="TE_Volume_change_0910" localSheetId="1">#REF!</definedName>
    <definedName name="TE_Volume_change_0910">#REF!</definedName>
    <definedName name="TRADEFF" localSheetId="1">#REF!</definedName>
    <definedName name="TRADEFF">#REF!</definedName>
    <definedName name="TTR">OFFSET('[1]Current report'!$A$1,0,0,COUNTA('[1]Current report'!$A$1:$A$65536),15)</definedName>
    <definedName name="Volume_change_0708" localSheetId="1">#REF!</definedName>
    <definedName name="Volume_change_0708">#REF!</definedName>
    <definedName name="Volume_change_0809" localSheetId="1">#REF!</definedName>
    <definedName name="Volume_change_0809">#REF!</definedName>
    <definedName name="Volume_change_0910" localSheetId="1">#REF!</definedName>
    <definedName name="Volume_change_0910">#REF!</definedName>
    <definedName name="WATER" localSheetId="1">#REF!</definedName>
    <definedName name="WATER">#REF!</definedName>
    <definedName name="Water_Fixed_charge_increase_0708" localSheetId="1">#REF!</definedName>
    <definedName name="Water_Fixed_charge_increase_0708">#REF!</definedName>
    <definedName name="Water_Fixed_charge_increase_0809" localSheetId="1">#REF!</definedName>
    <definedName name="Water_Fixed_charge_increase_0809">#REF!</definedName>
    <definedName name="Water_Fixed_charge_increase_0910" localSheetId="1">#REF!</definedName>
    <definedName name="Water_Fixed_charge_increase_0910">#REF!</definedName>
    <definedName name="WaterOnly" localSheetId="1">'[2]Chargeable Codes'!#REF!</definedName>
    <definedName name="WaterOnly">'[2]Chargeable Codes'!#REF!</definedName>
    <definedName name="Year">OFFSET([1]Property_data_water!$B$2,0,0,1,COUNTA([1]Property_data_water!$A$2:$IV$2))</definedName>
    <definedName name="Year_sewerage">OFFSET([1]Property_data_sewerage!$B$2,0,0,1,COUNTA([1]Property_data_sewerage!$A$2:$IV$2))</definedName>
    <definedName name="Year_water">OFFSET([1]Property_data_water!$B$2,0,0,1,COUNTA([1]Property_data_water!$A$2:$IV$2))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81" i="3" l="1"/>
  <c r="Y78" i="3"/>
  <c r="Y77" i="3"/>
  <c r="Y74" i="3"/>
  <c r="Y21" i="3"/>
  <c r="S21" i="3"/>
  <c r="N21" i="3"/>
  <c r="I21" i="3"/>
  <c r="Y22" i="3"/>
  <c r="S29" i="3"/>
  <c r="N29" i="3"/>
  <c r="I29" i="3"/>
  <c r="S25" i="3"/>
  <c r="N25" i="3"/>
  <c r="I25" i="3"/>
  <c r="Y28" i="3"/>
  <c r="S28" i="3"/>
  <c r="N28" i="3"/>
  <c r="I28" i="3"/>
  <c r="Y26" i="3"/>
  <c r="S26" i="3"/>
  <c r="N26" i="3"/>
  <c r="I26" i="3"/>
  <c r="S20" i="3"/>
  <c r="N20" i="3"/>
  <c r="I20" i="3"/>
  <c r="Y18" i="3"/>
  <c r="S18" i="3"/>
  <c r="N18" i="3"/>
  <c r="I18" i="3"/>
  <c r="N29" i="5" l="1"/>
  <c r="I29" i="5"/>
  <c r="R15" i="5"/>
  <c r="H15" i="5"/>
  <c r="N15" i="5"/>
  <c r="I15" i="5"/>
  <c r="O100" i="3"/>
  <c r="J100" i="3"/>
  <c r="O59" i="3"/>
  <c r="J59" i="3"/>
  <c r="I59" i="3"/>
  <c r="E59" i="3"/>
  <c r="R29" i="5"/>
  <c r="M29" i="5"/>
  <c r="H29" i="5"/>
  <c r="D29" i="5"/>
  <c r="M15" i="5"/>
  <c r="D15" i="5"/>
  <c r="S100" i="3"/>
  <c r="N100" i="3"/>
  <c r="I100" i="3"/>
  <c r="E100" i="3"/>
  <c r="S59" i="3"/>
  <c r="N59" i="3"/>
</calcChain>
</file>

<file path=xl/sharedStrings.xml><?xml version="1.0" encoding="utf-8"?>
<sst xmlns="http://schemas.openxmlformats.org/spreadsheetml/2006/main" count="955" uniqueCount="254">
  <si>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</si>
  <si>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</si>
  <si>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</si>
  <si>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</si>
  <si>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</si>
  <si>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</si>
  <si>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</si>
  <si>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</si>
  <si>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</si>
  <si>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</si>
  <si>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</si>
  <si>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</si>
  <si>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</si>
  <si>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</si>
  <si>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</si>
  <si>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</si>
  <si>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</si>
  <si>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</si>
  <si>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</si>
  <si>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</si>
  <si>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</si>
  <si>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</si>
  <si>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</si>
  <si>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</si>
  <si>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</si>
  <si>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</si>
  <si>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2016-17 (actual)</t>
  </si>
  <si>
    <t>2017-18 (estimate)</t>
  </si>
  <si>
    <t>2018-19 (forecast)</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</si>
  <si>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</si>
  <si>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</si>
  <si>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</si>
  <si>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</si>
  <si>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</si>
  <si>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</si>
  <si>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</si>
  <si>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</si>
  <si>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</si>
  <si>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</si>
  <si>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</si>
  <si>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</si>
  <si>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</si>
  <si>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</si>
  <si>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</si>
  <si>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</si>
  <si>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</si>
  <si>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</si>
  <si>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</si>
  <si>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</si>
  <si>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</si>
  <si>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</si>
  <si>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</si>
  <si>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</si>
  <si>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</si>
  <si>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</si>
  <si>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</si>
  <si>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</si>
  <si>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</si>
  <si>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</si>
  <si>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</si>
  <si>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</si>
  <si>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</si>
  <si>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</si>
  <si>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</si>
  <si>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</si>
  <si>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</si>
  <si>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</si>
  <si>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Volume</t>
  </si>
  <si>
    <t>Standing chrage</t>
  </si>
  <si>
    <t>Table 2b: Sewerage services supplied</t>
  </si>
  <si>
    <t>The name of the appointed company that supplies the sewerage services (in Table 1a) or is supplied with sewerage services (in Table 1b).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</si>
  <si>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</si>
  <si>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</si>
  <si>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</si>
  <si>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SVTBSI 1 ANGLIAN WATER</t>
  </si>
  <si>
    <t xml:space="preserve">SVTBSI 5 ANGLIAN WATER </t>
  </si>
  <si>
    <t xml:space="preserve">SVTBSI 6 ANGLIAN WATER  </t>
  </si>
  <si>
    <t xml:space="preserve">SVTBSI 7 ANGLIAN WATER </t>
  </si>
  <si>
    <t xml:space="preserve">SVTBSI 49 ANGLIAN WATER  </t>
  </si>
  <si>
    <t xml:space="preserve">SVTBSI 50 ANGLIAN WATER  </t>
  </si>
  <si>
    <t xml:space="preserve">SVTBSI 14 SOUTH STAFFS WATER </t>
  </si>
  <si>
    <t xml:space="preserve">SVTBSI 15 SOUTH STAFFS WATER  </t>
  </si>
  <si>
    <t xml:space="preserve">SVTBSI 16 SOUTH STAFFS WATER  </t>
  </si>
  <si>
    <t xml:space="preserve">SVTBSI 17 SOUTH STAFFS WATER  </t>
  </si>
  <si>
    <t xml:space="preserve">SVTBSI 18 SOUTH STAFFS WATER  </t>
  </si>
  <si>
    <t xml:space="preserve">SVTBSI 19 SOUTH STAFFS WATER  </t>
  </si>
  <si>
    <t xml:space="preserve">SVTBSI 20 SOUTH STAFFS WATER </t>
  </si>
  <si>
    <t xml:space="preserve">SVTBSI 42 SOUTH STAFFS WATER </t>
  </si>
  <si>
    <t xml:space="preserve">SVTBSI 43 SOUTH STAFFS WATER </t>
  </si>
  <si>
    <t xml:space="preserve">SVTBSI 44 SOUTH STAFFS WATER </t>
  </si>
  <si>
    <t xml:space="preserve">SVTBSI 45 SOUTH STAFFS WATER </t>
  </si>
  <si>
    <t xml:space="preserve">SVTBSI 46 SOUTH STAFFS WATER </t>
  </si>
  <si>
    <t xml:space="preserve">SVTBSI 47 SOUTH STAFFS WATER </t>
  </si>
  <si>
    <t xml:space="preserve">SVTBSI 48 SOUTH STAFFS WATER </t>
  </si>
  <si>
    <t xml:space="preserve">SOUTH STAFFS WATER  </t>
  </si>
  <si>
    <t>SOUTH STAFFS WATER</t>
  </si>
  <si>
    <t>SVTBSI 40 THAMES WATER</t>
  </si>
  <si>
    <t>SVTBSI 23 UNITED UTILITIES</t>
  </si>
  <si>
    <t>SVTBSI 26 UNITED UTILITIES</t>
  </si>
  <si>
    <t>SVTBSI 27 WELSH WATER</t>
  </si>
  <si>
    <t xml:space="preserve">SVTBSI 28 WELSH WATER  </t>
  </si>
  <si>
    <t xml:space="preserve">SVTBSI 29 WELSH WATER  </t>
  </si>
  <si>
    <t xml:space="preserve">SVTBSI 30 WELSH WATER </t>
  </si>
  <si>
    <t xml:space="preserve">SVTBSI 31 WELSH WATER </t>
  </si>
  <si>
    <t xml:space="preserve">SVTBSI 32 WELSH WATER </t>
  </si>
  <si>
    <t xml:space="preserve">SVTBSI 33 WELSH WATER </t>
  </si>
  <si>
    <t xml:space="preserve">SVTBSI 34 WELSH WATER </t>
  </si>
  <si>
    <t xml:space="preserve">SVTBSI 35 WELSH WATER </t>
  </si>
  <si>
    <t xml:space="preserve">SVTBSI 36 WELSH WATER </t>
  </si>
  <si>
    <t>SVTBSI 37 WELSH WATER</t>
  </si>
  <si>
    <t xml:space="preserve">SVTBSI 38 WELSH WATER  </t>
  </si>
  <si>
    <t xml:space="preserve">SVTBSI 51 WELSH WATER </t>
  </si>
  <si>
    <t>Sewstern - Buckminster Tower</t>
  </si>
  <si>
    <t>Wellham</t>
  </si>
  <si>
    <t>Barrowden</t>
  </si>
  <si>
    <t>Wing</t>
  </si>
  <si>
    <t>Scrooby</t>
  </si>
  <si>
    <t>Tickencote</t>
  </si>
  <si>
    <t>Chapmans Hill</t>
  </si>
  <si>
    <t>Upper Gannow / Dayhouse Bank</t>
  </si>
  <si>
    <t>Gayfield Avenue, Amblecote</t>
  </si>
  <si>
    <t>Middlemore Industrial Estate</t>
  </si>
  <si>
    <t>Polesworth</t>
  </si>
  <si>
    <t>Brindley Bank</t>
  </si>
  <si>
    <t>Hampton Loade</t>
  </si>
  <si>
    <t>Churchill</t>
  </si>
  <si>
    <t>Hayley Green, Toll House</t>
  </si>
  <si>
    <t>Hilton Lane, (5 Cotts) Shareshill, Wolverhampton</t>
  </si>
  <si>
    <t>Rumbow, Spring Lane</t>
  </si>
  <si>
    <t>Dark Lane, Shareshill, Featherstone</t>
  </si>
  <si>
    <t>Romsley Boys</t>
  </si>
  <si>
    <t>Kidderminster Road, Quatt</t>
  </si>
  <si>
    <t>Barr Beacon to Perry Barr</t>
  </si>
  <si>
    <t>Paradise Est (Fishers Pit)</t>
  </si>
  <si>
    <t>R.O. Factory</t>
  </si>
  <si>
    <t>Amblecote Road, Stourbridge</t>
  </si>
  <si>
    <t>Bromley Lane, Kingswinford</t>
  </si>
  <si>
    <t>Axborough</t>
  </si>
  <si>
    <t>Fish Hill, Broadway</t>
  </si>
  <si>
    <t>Congleton Edge - Hope Bridge, Cheshire, CW12 3JE</t>
  </si>
  <si>
    <t>Llanforda to Pant and Oswestry</t>
  </si>
  <si>
    <t>Henddol Pantparthog</t>
  </si>
  <si>
    <t>Cae Cenaw Aberlleseni</t>
  </si>
  <si>
    <t>Melin-y-Grogue</t>
  </si>
  <si>
    <t>Ffridd Gate, Machynlleth</t>
  </si>
  <si>
    <t>Upper Sapey</t>
  </si>
  <si>
    <t>Birchwood Green</t>
  </si>
  <si>
    <t>Bonty Pentre</t>
  </si>
  <si>
    <t>Forestry House, Aberang</t>
  </si>
  <si>
    <t>Lloiney to Llanfair</t>
  </si>
  <si>
    <t>Clun area</t>
  </si>
  <si>
    <t>Bont y Goedwig Corris</t>
  </si>
  <si>
    <t>Elan Aqueduct / Valley</t>
  </si>
  <si>
    <t>Milebrook, Knighton</t>
  </si>
  <si>
    <t>Graham's Cottage, Tatteridge &amp; Downton</t>
  </si>
  <si>
    <t>Warwick House &amp; Brandon Villa</t>
  </si>
  <si>
    <t>Gosford Cottage Ludlow</t>
  </si>
  <si>
    <t/>
  </si>
  <si>
    <t>SVTBSE 6 SOUTH STAFFS WATER</t>
  </si>
  <si>
    <t>SVTBSE 18 THAMES WATER</t>
  </si>
  <si>
    <t>SVTBSE 3 ANGLIAN WATER</t>
  </si>
  <si>
    <t>SVTBSE 7 SOUTH STAFFS WATER</t>
  </si>
  <si>
    <t>SVTBSE 8 SOUTH STAFFS WATER</t>
  </si>
  <si>
    <t>SVTBSE 9 SOUTH STAFFS WATER</t>
  </si>
  <si>
    <t>SVTBSE 13 WELSH WATER</t>
  </si>
  <si>
    <t>SVTBSE 16 WELSH WATER</t>
  </si>
  <si>
    <t>SVTBSE 5 SOUTH STAFFS WATER</t>
  </si>
  <si>
    <t>SVTBSE 4 SOUTH STAFFS WATER</t>
  </si>
  <si>
    <t>SVTBSE 2 ANGLIAN WATER</t>
  </si>
  <si>
    <t>SVTBSE 14 WELSH WATER</t>
  </si>
  <si>
    <t>SVTBSE 10 SOUTH STAFFS WATER</t>
  </si>
  <si>
    <t>SVTBSE 21 DEE VALLEY WATER</t>
  </si>
  <si>
    <t>SVTBSE 1 ANGLIAN WATER</t>
  </si>
  <si>
    <t>Hollington Road</t>
  </si>
  <si>
    <t>Saperton Chalford</t>
  </si>
  <si>
    <t>Theddingworth Road</t>
  </si>
  <si>
    <t>Chelmarsh Main Supply</t>
  </si>
  <si>
    <t>Morrelow Heath</t>
  </si>
  <si>
    <t>The Lenmores</t>
  </si>
  <si>
    <t>Supply No 2 Redbrook</t>
  </si>
  <si>
    <t>Dovey Bridge</t>
  </si>
  <si>
    <t>Whittington Farm</t>
  </si>
  <si>
    <t>Vicarage Road</t>
  </si>
  <si>
    <t>Hothorpe Estate</t>
  </si>
  <si>
    <t>Supply No 1 Redbrook</t>
  </si>
  <si>
    <t>Greatgate</t>
  </si>
  <si>
    <t>Glyn Morlas</t>
  </si>
  <si>
    <t>West Markham</t>
  </si>
  <si>
    <t>Clifton-on Teme</t>
  </si>
  <si>
    <t>Tenbury Wells</t>
  </si>
  <si>
    <t>SVTBSE 12 WELSH WATER</t>
  </si>
  <si>
    <t>SVTBSE 15 WELSH WATER</t>
  </si>
  <si>
    <t>SVTBSE 19 THAMES WATER</t>
  </si>
  <si>
    <t>SVTBSE 11 WELSH WATER</t>
  </si>
  <si>
    <t>SVTBSE 23 ANGLIAN WATER</t>
  </si>
  <si>
    <t>SVTBSE 17 WELSH WATER</t>
  </si>
  <si>
    <t>SVTBSE 20 YORKSHIRE WATER</t>
  </si>
  <si>
    <t>INSET SSEUS COMMERCIAL</t>
  </si>
  <si>
    <t>INSET METROPOLITAN INFRASTRUCTURE LIMITED</t>
  </si>
  <si>
    <t>Birdlip</t>
  </si>
  <si>
    <t>Symonds Yat</t>
  </si>
  <si>
    <t>Stone End Road/North Road</t>
  </si>
  <si>
    <t>Mitcheldeane</t>
  </si>
  <si>
    <t>Derwent Valley</t>
  </si>
  <si>
    <t>Farndon Road Market Harborough</t>
  </si>
  <si>
    <t>Oakham North Oakham</t>
  </si>
  <si>
    <t>Treated</t>
  </si>
  <si>
    <t>Raw</t>
  </si>
  <si>
    <t>NA</t>
  </si>
  <si>
    <t>Pre 1974</t>
  </si>
  <si>
    <t>in perpetuity</t>
  </si>
  <si>
    <t>15 yrs</t>
  </si>
  <si>
    <t>After the first 5 yrs can be terminated by 24 mths notice.</t>
  </si>
  <si>
    <t>New agreement established in February 2017</t>
  </si>
  <si>
    <t>Expired in 1986 but continued therefore unless 12 months notice given.</t>
  </si>
  <si>
    <t>can be terminated with 5 yrs notice</t>
  </si>
  <si>
    <t>Can be terminated with 2 yrs notice</t>
  </si>
  <si>
    <t>East Midlands</t>
  </si>
  <si>
    <t>Strategic Grid</t>
  </si>
  <si>
    <t>Wolverhampton</t>
  </si>
  <si>
    <t>Severn</t>
  </si>
  <si>
    <t>Stafford</t>
  </si>
  <si>
    <t>Birmingham</t>
  </si>
  <si>
    <t>North Staffs</t>
  </si>
  <si>
    <t>Shelton</t>
  </si>
  <si>
    <t xml:space="preserve">SVTBSI 52 WELSH WATER </t>
  </si>
  <si>
    <t xml:space="preserve">SVTBSI 53 WELSH WATER </t>
  </si>
  <si>
    <t xml:space="preserve">SVTBSI 54 WELSH WATER </t>
  </si>
  <si>
    <t xml:space="preserve">SVTBSI 55 UNITED UTILITIES </t>
  </si>
  <si>
    <t xml:space="preserve">SVTBSI 56 UNITED UTILITIES </t>
  </si>
  <si>
    <t>Hayfield Road</t>
  </si>
  <si>
    <t>Sitch Lane</t>
  </si>
  <si>
    <t>Potable</t>
  </si>
  <si>
    <t>5 yr notice</t>
  </si>
  <si>
    <t>SVTBSE 22 UNITED UTILITIES</t>
  </si>
  <si>
    <t>Roe Park, Mow Cop</t>
  </si>
  <si>
    <t>Ad Infinitum</t>
  </si>
  <si>
    <t>In perpetuity</t>
  </si>
  <si>
    <t>Forest &amp; Stroud</t>
  </si>
  <si>
    <t>Nottinghamshire</t>
  </si>
  <si>
    <t>Rutland</t>
  </si>
  <si>
    <t>Mardy</t>
  </si>
  <si>
    <t>Llandinam and Llanwrin</t>
  </si>
  <si>
    <t>This is part of the Hampton Loade shared resource scheme. There is no tariff. Severn Trent contribute their share of the cost based on the proportionate usage.</t>
  </si>
  <si>
    <t>New Agreement waiting sign-off</t>
  </si>
  <si>
    <t>Pre-privatisation</t>
  </si>
  <si>
    <t xml:space="preserve">Exact date of agreement not known. </t>
  </si>
  <si>
    <t>Cost sharing agreement</t>
  </si>
  <si>
    <t>Emergency Supply</t>
  </si>
  <si>
    <t>Pre-1986</t>
  </si>
  <si>
    <t>No formal agreement exists for this supply</t>
  </si>
  <si>
    <t>No agreed maximum volume</t>
  </si>
  <si>
    <t>Bradway Grange Farm</t>
  </si>
  <si>
    <t>SVTBSI 39 YORKSHIRE WATER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</si>
</sst>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0_);\(#,##0\)"/>
    <numFmt numFmtId="165" formatCode="0.0000"/>
    <numFmt numFmtId="166" formatCode="0_ ;\-0\ "/>
    <numFmt numFmtId="167" formatCode="dd\ mmm\ yyyy"/>
    <numFmt numFmtId="168" formatCode="0.000"/>
  </numFmts>
  <fonts count="17">
    <font>
      <sz val="11"/>
      <color theme="1"/>
      <name val="Arial"/>
      <family val="2"/>
    </font>
    <font>
      <sz val="11"/>
      <color theme="1"/>
      <name val="Arial"/>
      <family val="2"/>
      <scheme val="minor"/>
    </font>
    <font>
      <sz val="10"/>
      <name val="Arial"/>
      <family val="2"/>
    </font>
    <font>
      <sz val="16"/>
      <color theme="3"/>
      <name val="Franklin Gothic Demi"/>
      <family val="2"/>
      <scheme val="major"/>
    </font>
    <font>
      <b/>
      <sz val="16"/>
      <color indexed="12"/>
      <name val="Arial"/>
      <family val="2"/>
    </font>
    <font>
      <b/>
      <sz val="12"/>
      <color indexed="8"/>
      <name val="Arial"/>
      <family val="2"/>
    </font>
    <font>
      <sz val="14"/>
      <color theme="3"/>
      <name val="Franklin Gothic Demi"/>
      <family val="2"/>
      <scheme val="major"/>
    </font>
    <font>
      <sz val="12"/>
      <color theme="4"/>
      <name val="Franklin Gothic Demi"/>
      <family val="2"/>
      <scheme val="major"/>
    </font>
    <font>
      <sz val="11"/>
      <name val="Arial"/>
      <family val="2"/>
    </font>
    <font>
      <sz val="12"/>
      <color indexed="8"/>
      <name val="Franklin Gothic Demi"/>
      <family val="2"/>
      <scheme val="major"/>
    </font>
    <font>
      <sz val="13"/>
      <color indexed="8"/>
      <name val="Franklin Gothic Demi"/>
      <family val="2"/>
      <scheme val="major"/>
    </font>
    <font>
      <sz val="13"/>
      <color theme="0"/>
      <name val="Franklin Gothic Demi"/>
      <family val="2"/>
      <scheme val="major"/>
    </font>
    <font>
      <sz val="12"/>
      <color theme="0"/>
      <name val="Franklin Gothic Demi"/>
      <family val="2"/>
      <scheme val="major"/>
    </font>
    <font>
      <sz val="12"/>
      <name val="Arial MT"/>
    </font>
    <font>
      <sz val="11"/>
      <color theme="1"/>
      <name val="Arial"/>
      <family val="2"/>
    </font>
    <font>
      <sz val="10"/>
      <color theme="1"/>
      <name val="Arial"/>
      <family val="2"/>
    </font>
    <font>
      <sz val="13"/>
      <name val="Franklin Gothic Demi"/>
      <family val="2"/>
      <scheme val="major"/>
    </font>
  </fonts>
  <fills count="6">
    <fill>
      <patternFill patternType="none"/>
    </fill>
    <fill>
      <patternFill patternType="gray125"/>
    </fill>
    <fill>
      <patternFill patternType="solid">
        <fgColor rgb="FFE0DCD8"/>
        <bgColor indexed="64"/>
      </patternFill>
    </fill>
    <fill>
      <patternFill patternType="solid">
        <fgColor theme="0"/>
        <bgColor indexed="64"/>
      </patternFill>
    </fill>
    <fill>
      <patternFill patternType="solid">
        <fgColor theme="4"/>
        <bgColor indexed="64"/>
      </patternFill>
    </fill>
    <fill>
      <patternFill patternType="solid">
        <fgColor indexed="9"/>
      </patternFill>
    </fill>
  </fills>
  <borders count="76">
    <border>
      <left/>
      <right/>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5"/>
      </left>
      <right style="thin">
        <color theme="5"/>
      </right>
      <top style="thin">
        <color theme="5"/>
      </top>
      <bottom style="thin">
        <color theme="5"/>
      </bottom>
      <diagonal/>
    </border>
    <border>
      <left/>
      <right/>
      <top style="thin">
        <color theme="5"/>
      </top>
      <bottom/>
      <diagonal/>
    </border>
    <border>
      <left/>
      <right style="thin">
        <color theme="5"/>
      </right>
      <top/>
      <bottom/>
      <diagonal/>
    </border>
    <border>
      <left style="medium">
        <color indexed="64"/>
      </left>
      <right style="thin">
        <color theme="5"/>
      </right>
      <top style="medium">
        <color indexed="64"/>
      </top>
      <bottom/>
      <diagonal/>
    </border>
    <border>
      <left style="medium">
        <color indexed="64"/>
      </left>
      <right style="thin">
        <color theme="5"/>
      </right>
      <top/>
      <bottom/>
      <diagonal/>
    </border>
    <border>
      <left/>
      <right/>
      <top/>
      <bottom style="medium">
        <color indexed="64"/>
      </bottom>
      <diagonal/>
    </border>
    <border>
      <left/>
      <right style="thin">
        <color theme="5"/>
      </right>
      <top style="medium">
        <color indexed="64"/>
      </top>
      <bottom/>
      <diagonal/>
    </border>
    <border>
      <left style="thin">
        <color theme="5"/>
      </left>
      <right style="medium">
        <color indexed="64"/>
      </right>
      <top style="medium">
        <color indexed="64"/>
      </top>
      <bottom/>
      <diagonal/>
    </border>
    <border>
      <left style="thin">
        <color theme="5"/>
      </left>
      <right style="medium">
        <color indexed="64"/>
      </right>
      <top/>
      <bottom/>
      <diagonal/>
    </border>
    <border>
      <left style="thin">
        <color theme="5"/>
      </left>
      <right style="medium">
        <color indexed="64"/>
      </right>
      <top/>
      <bottom style="thin">
        <color theme="5"/>
      </bottom>
      <diagonal/>
    </border>
    <border>
      <left style="medium">
        <color indexed="64"/>
      </left>
      <right style="thin">
        <color theme="5"/>
      </right>
      <top style="thin">
        <color theme="5"/>
      </top>
      <bottom style="thin">
        <color theme="5"/>
      </bottom>
      <diagonal/>
    </border>
    <border>
      <left style="thin">
        <color theme="5"/>
      </left>
      <right style="medium">
        <color indexed="64"/>
      </right>
      <top style="thin">
        <color theme="5"/>
      </top>
      <bottom style="thin">
        <color theme="5"/>
      </bottom>
      <diagonal/>
    </border>
    <border>
      <left style="medium">
        <color indexed="64"/>
      </left>
      <right/>
      <top style="thin">
        <color theme="5"/>
      </top>
      <bottom/>
      <diagonal/>
    </border>
    <border>
      <left/>
      <right style="medium">
        <color indexed="64"/>
      </right>
      <top style="thin">
        <color theme="5"/>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5"/>
      </left>
      <right style="thin">
        <color theme="5"/>
      </right>
      <top style="medium">
        <color indexed="64"/>
      </top>
      <bottom/>
      <diagonal/>
    </border>
    <border>
      <left style="medium">
        <color indexed="64"/>
      </left>
      <right style="thin">
        <color theme="5"/>
      </right>
      <top/>
      <bottom style="thin">
        <color theme="5"/>
      </bottom>
      <diagonal/>
    </border>
    <border>
      <left/>
      <right style="thin">
        <color theme="5"/>
      </right>
      <top style="thin">
        <color theme="5"/>
      </top>
      <bottom style="thin">
        <color theme="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5"/>
      </top>
      <bottom style="thin">
        <color theme="5"/>
      </bottom>
      <diagonal/>
    </border>
    <border>
      <left style="medium">
        <color indexed="64"/>
      </left>
      <right style="medium">
        <color indexed="64"/>
      </right>
      <top/>
      <bottom style="medium">
        <color indexed="6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medium">
        <color indexed="64"/>
      </right>
      <top style="thin">
        <color theme="5"/>
      </top>
      <bottom style="thin">
        <color theme="5"/>
      </bottom>
      <diagonal/>
    </border>
    <border>
      <left style="medium">
        <color indexed="64"/>
      </left>
      <right/>
      <top style="thin">
        <color theme="5"/>
      </top>
      <bottom style="thin">
        <color theme="5"/>
      </bottom>
      <diagonal/>
    </border>
    <border>
      <left style="medium">
        <color indexed="64"/>
      </left>
      <right/>
      <top style="medium">
        <color indexed="64"/>
      </top>
      <bottom/>
      <diagonal/>
    </border>
    <border>
      <left style="medium">
        <color indexed="64"/>
      </left>
      <right/>
      <top/>
      <bottom style="thin">
        <color theme="5"/>
      </bottom>
      <diagonal/>
    </border>
    <border>
      <left style="medium">
        <color indexed="64"/>
      </left>
      <right style="medium">
        <color indexed="64"/>
      </right>
      <top/>
      <bottom style="thin">
        <color theme="5"/>
      </bottom>
      <diagonal/>
    </border>
    <border>
      <left style="thin">
        <color theme="5"/>
      </left>
      <right style="medium">
        <color indexed="64"/>
      </right>
      <top style="thin">
        <color theme="5"/>
      </top>
      <bottom/>
      <diagonal/>
    </border>
    <border>
      <left style="thin">
        <color theme="5"/>
      </left>
      <right style="thin">
        <color theme="5"/>
      </right>
      <top style="thin">
        <color theme="5"/>
      </top>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rgb="FF857362"/>
      </left>
      <right/>
      <top style="thin">
        <color rgb="FF857362"/>
      </top>
      <bottom style="thin">
        <color rgb="FF857362"/>
      </bottom>
      <diagonal/>
    </border>
    <border>
      <left/>
      <right style="thin">
        <color rgb="FF857362"/>
      </right>
      <top style="thin">
        <color rgb="FF857362"/>
      </top>
      <bottom style="thin">
        <color rgb="FF857362"/>
      </bottom>
      <diagonal/>
    </border>
    <border>
      <left style="medium">
        <color indexed="64"/>
      </left>
      <right style="thin">
        <color rgb="FF857362"/>
      </right>
      <top style="medium">
        <color indexed="64"/>
      </top>
      <bottom style="thin">
        <color rgb="FF857362"/>
      </bottom>
      <diagonal/>
    </border>
    <border>
      <left style="thin">
        <color rgb="FF857362"/>
      </left>
      <right style="thin">
        <color rgb="FF857362"/>
      </right>
      <top style="medium">
        <color indexed="64"/>
      </top>
      <bottom style="thin">
        <color rgb="FF857362"/>
      </bottom>
      <diagonal/>
    </border>
    <border>
      <left style="medium">
        <color indexed="64"/>
      </left>
      <right style="thin">
        <color rgb="FF857362"/>
      </right>
      <top style="thin">
        <color rgb="FF857362"/>
      </top>
      <bottom style="thin">
        <color rgb="FF857362"/>
      </bottom>
      <diagonal/>
    </border>
    <border>
      <left style="medium">
        <color indexed="64"/>
      </left>
      <right style="thin">
        <color rgb="FF857362"/>
      </right>
      <top style="thin">
        <color rgb="FF857362"/>
      </top>
      <bottom style="medium">
        <color indexed="64"/>
      </bottom>
      <diagonal/>
    </border>
    <border>
      <left style="medium">
        <color indexed="64"/>
      </left>
      <right style="thin">
        <color theme="5"/>
      </right>
      <top style="medium">
        <color indexed="64"/>
      </top>
      <bottom style="thin">
        <color theme="5"/>
      </bottom>
      <diagonal/>
    </border>
    <border>
      <left style="thin">
        <color theme="5"/>
      </left>
      <right style="thin">
        <color theme="5"/>
      </right>
      <top style="medium">
        <color indexed="64"/>
      </top>
      <bottom style="thin">
        <color theme="5"/>
      </bottom>
      <diagonal/>
    </border>
    <border>
      <left/>
      <right style="medium">
        <color indexed="64"/>
      </right>
      <top style="thin">
        <color rgb="FF857362"/>
      </top>
      <bottom/>
      <diagonal/>
    </border>
    <border>
      <left style="medium">
        <color indexed="64"/>
      </left>
      <right style="thin">
        <color theme="5"/>
      </right>
      <top style="thin">
        <color theme="5"/>
      </top>
      <bottom/>
      <diagonal/>
    </border>
    <border>
      <left style="thin">
        <color theme="5"/>
      </left>
      <right/>
      <top/>
      <bottom/>
      <diagonal/>
    </border>
    <border>
      <left style="thin">
        <color theme="5"/>
      </left>
      <right/>
      <top style="medium">
        <color indexed="64"/>
      </top>
      <bottom/>
      <diagonal/>
    </border>
    <border>
      <left style="thin">
        <color rgb="FF857362"/>
      </left>
      <right style="medium">
        <color indexed="64"/>
      </right>
      <top style="thin">
        <color rgb="FF857362"/>
      </top>
      <bottom style="thin">
        <color rgb="FF857362"/>
      </bottom>
      <diagonal/>
    </border>
    <border>
      <left style="medium">
        <color indexed="64"/>
      </left>
      <right/>
      <top style="thin">
        <color rgb="FF857362"/>
      </top>
      <bottom/>
      <diagonal/>
    </border>
    <border>
      <left style="medium">
        <color indexed="64"/>
      </left>
      <right style="medium">
        <color indexed="64"/>
      </right>
      <top style="thin">
        <color rgb="FF857362"/>
      </top>
      <bottom/>
      <diagonal/>
    </border>
    <border>
      <left style="medium">
        <color indexed="64"/>
      </left>
      <right style="medium">
        <color indexed="64"/>
      </right>
      <top style="thin">
        <color theme="5"/>
      </top>
      <bottom/>
      <diagonal/>
    </border>
    <border>
      <left style="thin">
        <color rgb="FF857362"/>
      </left>
      <right style="medium">
        <color indexed="64"/>
      </right>
      <top style="medium">
        <color indexed="64"/>
      </top>
      <bottom style="thin">
        <color rgb="FF857362"/>
      </bottom>
      <diagonal/>
    </border>
    <border>
      <left style="medium">
        <color indexed="64"/>
      </left>
      <right style="thin">
        <color rgb="FF857362"/>
      </right>
      <top style="thin">
        <color rgb="FF857362"/>
      </top>
      <bottom style="thin">
        <color theme="5"/>
      </bottom>
      <diagonal/>
    </border>
    <border>
      <left style="thin">
        <color rgb="FF857362"/>
      </left>
      <right style="thin">
        <color rgb="FF857362"/>
      </right>
      <top style="thin">
        <color rgb="FF857362"/>
      </top>
      <bottom style="thin">
        <color theme="5"/>
      </bottom>
      <diagonal/>
    </border>
    <border>
      <left style="thin">
        <color rgb="FF857362"/>
      </left>
      <right style="medium">
        <color indexed="64"/>
      </right>
      <top style="thin">
        <color rgb="FF857362"/>
      </top>
      <bottom style="thin">
        <color theme="5"/>
      </bottom>
      <diagonal/>
    </border>
    <border>
      <left style="medium">
        <color indexed="64"/>
      </left>
      <right style="thin">
        <color rgb="FF857362"/>
      </right>
      <top style="thin">
        <color rgb="FF857362"/>
      </top>
      <bottom/>
      <diagonal/>
    </border>
    <border>
      <left style="thin">
        <color theme="5"/>
      </left>
      <right/>
      <top style="medium">
        <color indexed="64"/>
      </top>
      <bottom style="thin">
        <color theme="5"/>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857362"/>
      </left>
      <right style="thin">
        <color rgb="FF857362"/>
      </right>
      <top style="thin">
        <color rgb="FF857362"/>
      </top>
      <bottom style="medium">
        <color indexed="64"/>
      </bottom>
      <diagonal/>
    </border>
    <border>
      <left style="thin">
        <color theme="5"/>
      </left>
      <right style="thin">
        <color rgb="FF857362"/>
      </right>
      <top style="thin">
        <color rgb="FF857362"/>
      </top>
      <bottom style="thin">
        <color rgb="FF857362"/>
      </bottom>
      <diagonal/>
    </border>
    <border>
      <left style="thin">
        <color rgb="FF857362"/>
      </left>
      <right style="medium">
        <color indexed="64"/>
      </right>
      <top style="thin">
        <color rgb="FF857362"/>
      </top>
      <bottom/>
      <diagonal/>
    </border>
    <border>
      <left style="thin">
        <color theme="5"/>
      </left>
      <right style="medium">
        <color indexed="64"/>
      </right>
      <top style="medium">
        <color indexed="64"/>
      </top>
      <bottom style="thin">
        <color theme="5"/>
      </bottom>
      <diagonal/>
    </border>
    <border>
      <left style="medium">
        <color indexed="64"/>
      </left>
      <right style="thin">
        <color rgb="FF857362"/>
      </right>
      <top style="thin">
        <color theme="5"/>
      </top>
      <bottom style="thin">
        <color rgb="FF857362"/>
      </bottom>
      <diagonal/>
    </border>
    <border>
      <left style="thin">
        <color rgb="FF857362"/>
      </left>
      <right style="thin">
        <color rgb="FF857362"/>
      </right>
      <top style="thin">
        <color indexed="64"/>
      </top>
      <bottom style="thin">
        <color rgb="FF857362"/>
      </bottom>
      <diagonal/>
    </border>
    <border>
      <left style="thin">
        <color rgb="FF857362"/>
      </left>
      <right style="medium">
        <color indexed="64"/>
      </right>
      <top style="thin">
        <color indexed="64"/>
      </top>
      <bottom style="thin">
        <color rgb="FF857362"/>
      </bottom>
      <diagonal/>
    </border>
    <border>
      <left style="thin">
        <color rgb="FF857362"/>
      </left>
      <right style="medium">
        <color indexed="64"/>
      </right>
      <top style="thin">
        <color rgb="FF857362"/>
      </top>
      <bottom style="medium">
        <color indexed="64"/>
      </bottom>
      <diagonal/>
    </border>
    <border>
      <left style="thin">
        <color rgb="FF857362"/>
      </left>
      <right style="thin">
        <color rgb="FF857362"/>
      </right>
      <top style="thin">
        <color rgb="FF857362"/>
      </top>
      <bottom/>
      <diagonal/>
    </border>
    <border>
      <left style="medium">
        <color indexed="64"/>
      </left>
      <right style="medium">
        <color indexed="64"/>
      </right>
      <top style="thin">
        <color theme="5"/>
      </top>
      <bottom style="thin">
        <color rgb="FF857362"/>
      </bottom>
      <diagonal/>
    </border>
    <border>
      <left style="medium">
        <color indexed="64"/>
      </left>
      <right style="thin">
        <color rgb="FF857362"/>
      </right>
      <top style="thin">
        <color theme="5"/>
      </top>
      <bottom style="thin">
        <color theme="5"/>
      </bottom>
      <diagonal/>
    </border>
    <border>
      <left style="thin">
        <color theme="5"/>
      </left>
      <right style="thin">
        <color theme="5"/>
      </right>
      <top/>
      <bottom style="thin">
        <color rgb="FF857362"/>
      </bottom>
      <diagonal/>
    </border>
    <border>
      <left style="thin">
        <color theme="5"/>
      </left>
      <right style="medium">
        <color indexed="64"/>
      </right>
      <top/>
      <bottom style="thin">
        <color rgb="FF857362"/>
      </bottom>
      <diagonal/>
    </border>
  </borders>
  <cellStyleXfs count="12">
    <xf numFmtId="0" fontId="0" fillId="0" borderId="0"/>
    <xf numFmtId="0" fontId="2" fillId="0" borderId="0"/>
    <xf numFmtId="0" fontId="2" fillId="0" borderId="0"/>
    <xf numFmtId="0" fontId="13" fillId="5" borderId="0"/>
    <xf numFmtId="0" fontId="14" fillId="0" borderId="0"/>
    <xf numFmtId="0" fontId="1" fillId="0" borderId="0"/>
    <xf numFmtId="43" fontId="1" fillId="0" borderId="0" applyFont="0" applyFill="0" applyBorder="0" applyAlignment="0" applyProtection="0"/>
    <xf numFmtId="43" fontId="15" fillId="0" borderId="0" applyFont="0" applyFill="0" applyBorder="0" applyAlignment="0" applyProtection="0"/>
    <xf numFmtId="44" fontId="2" fillId="0" borderId="0" applyFont="0" applyFill="0" applyBorder="0" applyAlignment="0" applyProtection="0"/>
    <xf numFmtId="0" fontId="1" fillId="0" borderId="0"/>
    <xf numFmtId="43" fontId="1" fillId="0" borderId="0" applyFont="0" applyFill="0" applyBorder="0" applyAlignment="0" applyProtection="0"/>
    <xf numFmtId="0" fontId="15" fillId="0" borderId="0"/>
  </cellStyleXfs>
  <cellXfs count="301">
    <xf numFmtId="0" fontId="0" fillId="0" borderId="0" xfId="0"/>
    <xf numFmtId="0" fontId="3" fillId="0" borderId="0" xfId="1" applyNumberFormat="1" applyFont="1" applyAlignment="1">
      <alignment vertical="center"/>
    </xf>
    <xf numFmtId="0" fontId="2" fillId="0" borderId="0" xfId="1"/>
    <xf numFmtId="0" fontId="4" fillId="0" borderId="0" xfId="1" applyNumberFormat="1" applyFont="1" applyAlignment="1">
      <alignment vertical="center"/>
    </xf>
    <xf numFmtId="0" fontId="5" fillId="0" borderId="0" xfId="1" applyNumberFormat="1" applyFont="1" applyAlignment="1">
      <alignment vertical="center"/>
    </xf>
    <xf numFmtId="3" fontId="5" fillId="0" borderId="0" xfId="1" applyNumberFormat="1" applyFont="1" applyAlignment="1">
      <alignment vertical="center"/>
    </xf>
    <xf numFmtId="164" fontId="5" fillId="0" borderId="0" xfId="1" applyNumberFormat="1" applyFont="1" applyAlignment="1">
      <alignment vertical="center"/>
    </xf>
    <xf numFmtId="0" fontId="6" fillId="0" borderId="0" xfId="1" applyNumberFormat="1" applyFont="1" applyAlignment="1">
      <alignment horizontal="left" vertical="center"/>
    </xf>
    <xf numFmtId="164" fontId="9" fillId="3" borderId="4" xfId="1" applyNumberFormat="1" applyFont="1" applyFill="1" applyBorder="1" applyAlignment="1">
      <alignment horizontal="right"/>
    </xf>
    <xf numFmtId="165" fontId="9" fillId="3" borderId="4" xfId="1" applyNumberFormat="1" applyFont="1" applyFill="1" applyBorder="1" applyAlignment="1">
      <alignment horizontal="right"/>
    </xf>
    <xf numFmtId="3" fontId="11" fillId="4" borderId="0" xfId="1" applyNumberFormat="1" applyFont="1" applyFill="1" applyBorder="1" applyAlignment="1">
      <alignment horizontal="right"/>
    </xf>
    <xf numFmtId="165" fontId="9" fillId="3" borderId="0" xfId="1" applyNumberFormat="1" applyFont="1" applyFill="1" applyBorder="1" applyAlignment="1">
      <alignment horizontal="right"/>
    </xf>
    <xf numFmtId="164" fontId="9" fillId="3" borderId="0" xfId="1" applyNumberFormat="1" applyFont="1" applyFill="1" applyBorder="1" applyAlignment="1">
      <alignment horizontal="right"/>
    </xf>
    <xf numFmtId="0" fontId="8" fillId="0" borderId="0" xfId="1" applyFont="1"/>
    <xf numFmtId="0" fontId="2" fillId="0" borderId="0" xfId="1" applyBorder="1"/>
    <xf numFmtId="3" fontId="8" fillId="3" borderId="3" xfId="2" applyNumberFormat="1" applyFont="1" applyFill="1" applyBorder="1" applyAlignment="1">
      <alignment horizontal="right" wrapText="1"/>
    </xf>
    <xf numFmtId="0" fontId="8" fillId="0" borderId="0" xfId="1" applyFont="1" applyBorder="1"/>
    <xf numFmtId="164" fontId="8" fillId="3" borderId="3" xfId="2" applyNumberFormat="1" applyFont="1" applyFill="1" applyBorder="1" applyAlignment="1">
      <alignment horizontal="right" wrapText="1"/>
    </xf>
    <xf numFmtId="0" fontId="8" fillId="0" borderId="0" xfId="1" applyFont="1" applyAlignment="1"/>
    <xf numFmtId="0" fontId="8" fillId="0" borderId="0" xfId="1" applyFont="1" applyBorder="1" applyAlignment="1"/>
    <xf numFmtId="0" fontId="10" fillId="3" borderId="0" xfId="1" applyNumberFormat="1" applyFont="1" applyFill="1" applyBorder="1" applyAlignment="1">
      <alignment horizontal="left"/>
    </xf>
    <xf numFmtId="0" fontId="7" fillId="0" borderId="0" xfId="2" applyNumberFormat="1" applyFont="1" applyFill="1" applyBorder="1" applyAlignment="1">
      <alignment horizontal="center" vertical="top"/>
    </xf>
    <xf numFmtId="3" fontId="8" fillId="0" borderId="0" xfId="2" applyNumberFormat="1" applyFont="1" applyFill="1" applyBorder="1" applyAlignment="1">
      <alignment horizontal="right" wrapText="1"/>
    </xf>
    <xf numFmtId="164" fontId="8" fillId="0" borderId="0" xfId="2" applyNumberFormat="1" applyFont="1" applyFill="1" applyBorder="1" applyAlignment="1">
      <alignment horizontal="right" wrapText="1"/>
    </xf>
    <xf numFmtId="0" fontId="8" fillId="0" borderId="0" xfId="1" applyFont="1" applyAlignment="1">
      <alignment vertical="top"/>
    </xf>
    <xf numFmtId="0" fontId="8" fillId="0" borderId="0" xfId="1" applyFont="1" applyBorder="1" applyAlignment="1">
      <alignment vertical="top"/>
    </xf>
    <xf numFmtId="0" fontId="8" fillId="0" borderId="0" xfId="2" applyFont="1" applyFill="1" applyBorder="1" applyAlignment="1">
      <alignment vertical="top" wrapText="1"/>
    </xf>
    <xf numFmtId="0" fontId="9" fillId="0" borderId="0" xfId="1" applyNumberFormat="1" applyFont="1" applyFill="1" applyBorder="1" applyAlignment="1">
      <alignment horizontal="left"/>
    </xf>
    <xf numFmtId="0" fontId="10" fillId="0" borderId="0" xfId="1" applyNumberFormat="1" applyFont="1" applyFill="1" applyBorder="1" applyAlignment="1">
      <alignment horizontal="left"/>
    </xf>
    <xf numFmtId="165" fontId="8" fillId="3" borderId="3" xfId="2" applyNumberFormat="1" applyFont="1" applyFill="1" applyBorder="1" applyAlignment="1">
      <alignment wrapText="1"/>
    </xf>
    <xf numFmtId="164" fontId="8" fillId="3" borderId="3" xfId="2" applyNumberFormat="1" applyFont="1" applyFill="1" applyBorder="1" applyAlignment="1">
      <alignment wrapText="1"/>
    </xf>
    <xf numFmtId="3" fontId="8" fillId="3" borderId="13" xfId="2" applyNumberFormat="1" applyFont="1" applyFill="1" applyBorder="1" applyAlignment="1">
      <alignment horizontal="right" wrapText="1"/>
    </xf>
    <xf numFmtId="164" fontId="8" fillId="3" borderId="13" xfId="2" applyNumberFormat="1" applyFont="1" applyFill="1" applyBorder="1" applyAlignment="1">
      <alignment horizontal="right" wrapText="1"/>
    </xf>
    <xf numFmtId="164" fontId="8" fillId="3" borderId="14" xfId="2" applyNumberFormat="1" applyFont="1" applyFill="1" applyBorder="1" applyAlignment="1">
      <alignment horizontal="right" wrapText="1"/>
    </xf>
    <xf numFmtId="0" fontId="10" fillId="3" borderId="17" xfId="1" applyNumberFormat="1" applyFont="1" applyFill="1" applyBorder="1" applyAlignment="1">
      <alignment horizontal="left"/>
    </xf>
    <xf numFmtId="0" fontId="10" fillId="3" borderId="18" xfId="1" applyNumberFormat="1" applyFont="1" applyFill="1" applyBorder="1" applyAlignment="1">
      <alignment horizontal="left"/>
    </xf>
    <xf numFmtId="0" fontId="9" fillId="3" borderId="19" xfId="1" applyNumberFormat="1" applyFont="1" applyFill="1" applyBorder="1" applyAlignment="1">
      <alignment horizontal="left"/>
    </xf>
    <xf numFmtId="0" fontId="9" fillId="3" borderId="8" xfId="1" applyNumberFormat="1" applyFont="1" applyFill="1" applyBorder="1" applyAlignment="1">
      <alignment horizontal="left"/>
    </xf>
    <xf numFmtId="0" fontId="9" fillId="3" borderId="20" xfId="1" applyNumberFormat="1" applyFont="1" applyFill="1" applyBorder="1" applyAlignment="1">
      <alignment horizontal="left"/>
    </xf>
    <xf numFmtId="0" fontId="8" fillId="3" borderId="13" xfId="2" applyFont="1" applyFill="1" applyBorder="1" applyAlignment="1">
      <alignment wrapText="1"/>
    </xf>
    <xf numFmtId="0" fontId="9" fillId="3" borderId="15" xfId="1" applyNumberFormat="1" applyFont="1" applyFill="1" applyBorder="1" applyAlignment="1">
      <alignment horizontal="left"/>
    </xf>
    <xf numFmtId="164" fontId="9" fillId="3" borderId="16" xfId="1" applyNumberFormat="1" applyFont="1" applyFill="1" applyBorder="1" applyAlignment="1">
      <alignment horizontal="right"/>
    </xf>
    <xf numFmtId="3" fontId="12" fillId="4" borderId="18" xfId="1" applyNumberFormat="1" applyFont="1" applyFill="1" applyBorder="1" applyAlignment="1">
      <alignment horizontal="right"/>
    </xf>
    <xf numFmtId="164" fontId="9" fillId="3" borderId="8" xfId="1" applyNumberFormat="1" applyFont="1" applyFill="1" applyBorder="1" applyAlignment="1">
      <alignment horizontal="right"/>
    </xf>
    <xf numFmtId="165" fontId="9" fillId="3" borderId="8" xfId="1" applyNumberFormat="1" applyFont="1" applyFill="1" applyBorder="1" applyAlignment="1">
      <alignment horizontal="right"/>
    </xf>
    <xf numFmtId="164" fontId="9" fillId="3" borderId="20" xfId="1" applyNumberFormat="1" applyFont="1" applyFill="1" applyBorder="1" applyAlignment="1">
      <alignment horizontal="right"/>
    </xf>
    <xf numFmtId="3" fontId="8" fillId="3" borderId="14" xfId="2" applyNumberFormat="1" applyFont="1" applyFill="1" applyBorder="1" applyAlignment="1">
      <alignment wrapText="1"/>
    </xf>
    <xf numFmtId="0" fontId="8" fillId="3" borderId="23" xfId="2" applyFont="1" applyFill="1" applyBorder="1" applyAlignment="1">
      <alignment wrapText="1"/>
    </xf>
    <xf numFmtId="0" fontId="9" fillId="3" borderId="4" xfId="1" applyNumberFormat="1" applyFont="1" applyFill="1" applyBorder="1" applyAlignment="1">
      <alignment horizontal="left"/>
    </xf>
    <xf numFmtId="0" fontId="2" fillId="0" borderId="19" xfId="1" applyBorder="1"/>
    <xf numFmtId="0" fontId="2" fillId="0" borderId="8" xfId="1" applyBorder="1"/>
    <xf numFmtId="0" fontId="2" fillId="0" borderId="20" xfId="1" applyBorder="1"/>
    <xf numFmtId="3" fontId="8" fillId="3" borderId="26" xfId="2" applyNumberFormat="1" applyFont="1" applyFill="1" applyBorder="1" applyAlignment="1">
      <alignment horizontal="right" wrapText="1"/>
    </xf>
    <xf numFmtId="164" fontId="8" fillId="3" borderId="26" xfId="2" applyNumberFormat="1" applyFont="1" applyFill="1" applyBorder="1" applyAlignment="1">
      <alignment horizontal="right" wrapText="1"/>
    </xf>
    <xf numFmtId="0" fontId="10" fillId="3" borderId="25" xfId="1" applyNumberFormat="1" applyFont="1" applyFill="1" applyBorder="1" applyAlignment="1">
      <alignment horizontal="left"/>
    </xf>
    <xf numFmtId="0" fontId="9" fillId="3" borderId="27" xfId="1" applyNumberFormat="1" applyFont="1" applyFill="1" applyBorder="1" applyAlignment="1">
      <alignment horizontal="left"/>
    </xf>
    <xf numFmtId="0" fontId="7" fillId="2" borderId="13" xfId="2" applyNumberFormat="1" applyFont="1" applyFill="1" applyBorder="1" applyAlignment="1">
      <alignment horizontal="center" vertical="center"/>
    </xf>
    <xf numFmtId="3" fontId="8" fillId="3" borderId="13" xfId="2" applyNumberFormat="1" applyFont="1" applyFill="1" applyBorder="1" applyAlignment="1">
      <alignment wrapText="1"/>
    </xf>
    <xf numFmtId="0" fontId="8" fillId="3" borderId="30" xfId="2" applyFont="1" applyFill="1" applyBorder="1" applyAlignment="1">
      <alignment wrapText="1"/>
    </xf>
    <xf numFmtId="164" fontId="9" fillId="3" borderId="19" xfId="1" applyNumberFormat="1" applyFont="1" applyFill="1" applyBorder="1" applyAlignment="1">
      <alignment horizontal="right"/>
    </xf>
    <xf numFmtId="3" fontId="11" fillId="4" borderId="18" xfId="1" applyNumberFormat="1" applyFont="1" applyFill="1" applyBorder="1" applyAlignment="1">
      <alignment horizontal="right"/>
    </xf>
    <xf numFmtId="3" fontId="16" fillId="0" borderId="17" xfId="1" applyNumberFormat="1" applyFont="1" applyFill="1" applyBorder="1" applyAlignment="1">
      <alignment horizontal="right"/>
    </xf>
    <xf numFmtId="3" fontId="16" fillId="0" borderId="0" xfId="1" applyNumberFormat="1" applyFont="1" applyFill="1" applyBorder="1" applyAlignment="1">
      <alignment horizontal="right"/>
    </xf>
    <xf numFmtId="0" fontId="7" fillId="2" borderId="45" xfId="2" applyNumberFormat="1" applyFont="1" applyFill="1" applyBorder="1" applyAlignment="1">
      <alignment horizontal="center" vertical="center"/>
    </xf>
    <xf numFmtId="0" fontId="7" fillId="2" borderId="46" xfId="2" applyNumberFormat="1" applyFont="1" applyFill="1" applyBorder="1" applyAlignment="1">
      <alignment horizontal="center" vertical="center"/>
    </xf>
    <xf numFmtId="0" fontId="15" fillId="0" borderId="44" xfId="0" applyFont="1" applyBorder="1" applyAlignment="1">
      <alignment horizontal="center" vertical="center"/>
    </xf>
    <xf numFmtId="0" fontId="9" fillId="3" borderId="16" xfId="1" applyNumberFormat="1" applyFont="1" applyFill="1" applyBorder="1" applyAlignment="1">
      <alignment horizontal="left"/>
    </xf>
    <xf numFmtId="164" fontId="9" fillId="3" borderId="15" xfId="1" applyNumberFormat="1" applyFont="1" applyFill="1" applyBorder="1" applyAlignment="1">
      <alignment horizontal="right"/>
    </xf>
    <xf numFmtId="0" fontId="7" fillId="2" borderId="40" xfId="2" applyNumberFormat="1" applyFont="1" applyFill="1" applyBorder="1" applyAlignment="1">
      <alignment horizontal="center" vertical="center"/>
    </xf>
    <xf numFmtId="0" fontId="7" fillId="2" borderId="39" xfId="2" applyNumberFormat="1" applyFont="1" applyFill="1" applyBorder="1" applyAlignment="1">
      <alignment horizontal="center" vertical="center"/>
    </xf>
    <xf numFmtId="165" fontId="9" fillId="3" borderId="15" xfId="1" applyNumberFormat="1" applyFont="1" applyFill="1" applyBorder="1" applyAlignment="1">
      <alignment horizontal="right"/>
    </xf>
    <xf numFmtId="165" fontId="9" fillId="3" borderId="19" xfId="1" applyNumberFormat="1" applyFont="1" applyFill="1" applyBorder="1" applyAlignment="1">
      <alignment horizontal="right"/>
    </xf>
    <xf numFmtId="0" fontId="9" fillId="3" borderId="52" xfId="1" applyNumberFormat="1" applyFont="1" applyFill="1" applyBorder="1" applyAlignment="1">
      <alignment horizontal="left"/>
    </xf>
    <xf numFmtId="0" fontId="9" fillId="3" borderId="38" xfId="1" applyNumberFormat="1" applyFont="1" applyFill="1" applyBorder="1" applyAlignment="1">
      <alignment horizontal="left"/>
    </xf>
    <xf numFmtId="0" fontId="9" fillId="3" borderId="47" xfId="1" applyNumberFormat="1" applyFont="1" applyFill="1" applyBorder="1" applyAlignment="1">
      <alignment horizontal="left"/>
    </xf>
    <xf numFmtId="164" fontId="9" fillId="3" borderId="52" xfId="1" applyNumberFormat="1" applyFont="1" applyFill="1" applyBorder="1" applyAlignment="1">
      <alignment horizontal="right"/>
    </xf>
    <xf numFmtId="164" fontId="9" fillId="3" borderId="38" xfId="1" applyNumberFormat="1" applyFont="1" applyFill="1" applyBorder="1" applyAlignment="1">
      <alignment horizontal="right"/>
    </xf>
    <xf numFmtId="165" fontId="9" fillId="3" borderId="38" xfId="1" applyNumberFormat="1" applyFont="1" applyFill="1" applyBorder="1" applyAlignment="1">
      <alignment horizontal="right"/>
    </xf>
    <xf numFmtId="164" fontId="9" fillId="3" borderId="47" xfId="1" applyNumberFormat="1" applyFont="1" applyFill="1" applyBorder="1" applyAlignment="1">
      <alignment horizontal="right"/>
    </xf>
    <xf numFmtId="164" fontId="8" fillId="3" borderId="48" xfId="2" applyNumberFormat="1" applyFont="1" applyFill="1" applyBorder="1" applyAlignment="1">
      <alignment horizontal="right" wrapText="1"/>
    </xf>
    <xf numFmtId="164" fontId="8" fillId="3" borderId="36" xfId="2" applyNumberFormat="1" applyFont="1" applyFill="1" applyBorder="1" applyAlignment="1">
      <alignment horizontal="right" wrapText="1"/>
    </xf>
    <xf numFmtId="164" fontId="8" fillId="3" borderId="54" xfId="2" applyNumberFormat="1" applyFont="1" applyFill="1" applyBorder="1" applyAlignment="1">
      <alignment horizontal="right" wrapText="1"/>
    </xf>
    <xf numFmtId="0" fontId="9" fillId="3" borderId="53" xfId="1" applyNumberFormat="1" applyFont="1" applyFill="1" applyBorder="1" applyAlignment="1">
      <alignment horizontal="left"/>
    </xf>
    <xf numFmtId="0" fontId="7" fillId="2" borderId="60" xfId="2" applyNumberFormat="1" applyFont="1" applyFill="1" applyBorder="1" applyAlignment="1">
      <alignment horizontal="center" vertical="center"/>
    </xf>
    <xf numFmtId="0" fontId="15" fillId="0" borderId="63" xfId="0" applyFont="1" applyBorder="1" applyAlignment="1">
      <alignment vertical="center"/>
    </xf>
    <xf numFmtId="3" fontId="8" fillId="3" borderId="13" xfId="2" applyNumberFormat="1" applyFont="1" applyFill="1" applyBorder="1" applyAlignment="1">
      <alignment horizontal="center" wrapText="1"/>
    </xf>
    <xf numFmtId="165" fontId="8" fillId="3" borderId="3" xfId="2" applyNumberFormat="1" applyFont="1" applyFill="1" applyBorder="1" applyAlignment="1">
      <alignment horizontal="center" wrapText="1"/>
    </xf>
    <xf numFmtId="164" fontId="8" fillId="3" borderId="3" xfId="2" applyNumberFormat="1" applyFont="1" applyFill="1" applyBorder="1" applyAlignment="1">
      <alignment horizontal="center" wrapText="1"/>
    </xf>
    <xf numFmtId="3" fontId="8" fillId="3" borderId="14" xfId="2" applyNumberFormat="1" applyFont="1" applyFill="1" applyBorder="1" applyAlignment="1">
      <alignment horizontal="center" wrapText="1"/>
    </xf>
    <xf numFmtId="3" fontId="8" fillId="3" borderId="3" xfId="2" applyNumberFormat="1" applyFont="1" applyFill="1" applyBorder="1" applyAlignment="1">
      <alignment horizontal="center" wrapText="1"/>
    </xf>
    <xf numFmtId="165" fontId="8" fillId="3" borderId="23" xfId="2" applyNumberFormat="1" applyFont="1" applyFill="1" applyBorder="1" applyAlignment="1">
      <alignment horizontal="center" wrapText="1"/>
    </xf>
    <xf numFmtId="165" fontId="8" fillId="3" borderId="3" xfId="2" applyNumberFormat="1" applyFont="1" applyFill="1" applyBorder="1" applyAlignment="1">
      <alignment horizontal="right" wrapText="1"/>
    </xf>
    <xf numFmtId="3" fontId="8" fillId="3" borderId="14" xfId="2" applyNumberFormat="1" applyFont="1" applyFill="1" applyBorder="1" applyAlignment="1">
      <alignment horizontal="right" wrapText="1"/>
    </xf>
    <xf numFmtId="165" fontId="8" fillId="3" borderId="23" xfId="2" applyNumberFormat="1" applyFont="1" applyFill="1" applyBorder="1" applyAlignment="1">
      <alignment horizontal="right" wrapText="1"/>
    </xf>
    <xf numFmtId="3" fontId="8" fillId="3" borderId="23" xfId="2" applyNumberFormat="1" applyFont="1" applyFill="1" applyBorder="1" applyAlignment="1">
      <alignment horizontal="center" wrapText="1"/>
    </xf>
    <xf numFmtId="3" fontId="8" fillId="3" borderId="28" xfId="2" applyNumberFormat="1" applyFont="1" applyFill="1" applyBorder="1" applyAlignment="1">
      <alignment horizontal="center" wrapText="1"/>
    </xf>
    <xf numFmtId="165" fontId="8" fillId="3" borderId="13" xfId="2" applyNumberFormat="1" applyFont="1" applyFill="1" applyBorder="1" applyAlignment="1">
      <alignment horizontal="center" wrapText="1"/>
    </xf>
    <xf numFmtId="3" fontId="8" fillId="3" borderId="23" xfId="2" applyNumberFormat="1" applyFont="1" applyFill="1" applyBorder="1" applyAlignment="1">
      <alignment horizontal="right" wrapText="1"/>
    </xf>
    <xf numFmtId="3" fontId="8" fillId="3" borderId="28" xfId="2" applyNumberFormat="1" applyFont="1" applyFill="1" applyBorder="1" applyAlignment="1">
      <alignment horizontal="right" wrapText="1"/>
    </xf>
    <xf numFmtId="165" fontId="8" fillId="3" borderId="13" xfId="2" applyNumberFormat="1" applyFont="1" applyFill="1" applyBorder="1" applyAlignment="1">
      <alignment horizontal="right" wrapText="1"/>
    </xf>
    <xf numFmtId="3" fontId="8" fillId="3" borderId="51" xfId="2" applyNumberFormat="1" applyFont="1" applyFill="1" applyBorder="1" applyAlignment="1">
      <alignment horizontal="right" wrapText="1"/>
    </xf>
    <xf numFmtId="164" fontId="8" fillId="3" borderId="51" xfId="2" applyNumberFormat="1" applyFont="1" applyFill="1" applyBorder="1" applyAlignment="1">
      <alignment horizontal="right" wrapText="1"/>
    </xf>
    <xf numFmtId="164" fontId="8" fillId="3" borderId="65" xfId="2" applyNumberFormat="1" applyFont="1" applyFill="1" applyBorder="1" applyAlignment="1">
      <alignment horizontal="right" wrapText="1"/>
    </xf>
    <xf numFmtId="0" fontId="2" fillId="0" borderId="37" xfId="1" applyBorder="1" applyAlignment="1">
      <alignment vertical="center" wrapText="1"/>
    </xf>
    <xf numFmtId="0" fontId="2" fillId="0" borderId="37" xfId="1" applyBorder="1" applyAlignment="1">
      <alignment vertical="center"/>
    </xf>
    <xf numFmtId="0" fontId="7" fillId="2" borderId="41" xfId="2" applyNumberFormat="1" applyFont="1" applyFill="1" applyBorder="1" applyAlignment="1">
      <alignment horizontal="center" vertical="center"/>
    </xf>
    <xf numFmtId="164" fontId="8" fillId="3" borderId="43" xfId="2" applyNumberFormat="1" applyFont="1" applyFill="1" applyBorder="1" applyAlignment="1">
      <alignment horizontal="right" wrapText="1"/>
    </xf>
    <xf numFmtId="164" fontId="8" fillId="3" borderId="37" xfId="2" applyNumberFormat="1" applyFont="1" applyFill="1" applyBorder="1" applyAlignment="1">
      <alignment horizontal="right" wrapText="1"/>
    </xf>
    <xf numFmtId="164" fontId="8" fillId="3" borderId="59" xfId="2" applyNumberFormat="1" applyFont="1" applyFill="1" applyBorder="1" applyAlignment="1">
      <alignment horizontal="right" wrapText="1"/>
    </xf>
    <xf numFmtId="164" fontId="8" fillId="3" borderId="71" xfId="2" applyNumberFormat="1" applyFont="1" applyFill="1" applyBorder="1" applyAlignment="1">
      <alignment horizontal="right" wrapText="1"/>
    </xf>
    <xf numFmtId="164" fontId="8" fillId="3" borderId="35" xfId="2" applyNumberFormat="1" applyFont="1" applyFill="1" applyBorder="1" applyAlignment="1">
      <alignment horizontal="right" wrapText="1"/>
    </xf>
    <xf numFmtId="0" fontId="3" fillId="0" borderId="0" xfId="1" applyNumberFormat="1" applyFont="1" applyAlignment="1">
      <alignment horizontal="left" vertical="center"/>
    </xf>
    <xf numFmtId="0" fontId="7" fillId="2" borderId="14" xfId="2" applyNumberFormat="1" applyFont="1" applyFill="1" applyBorder="1" applyAlignment="1">
      <alignment horizontal="center" vertical="center"/>
    </xf>
    <xf numFmtId="0" fontId="7" fillId="2" borderId="3" xfId="2" applyNumberFormat="1" applyFont="1" applyFill="1" applyBorder="1" applyAlignment="1">
      <alignment horizontal="center" vertical="center"/>
    </xf>
    <xf numFmtId="0" fontId="7" fillId="2" borderId="43" xfId="2" applyNumberFormat="1" applyFont="1" applyFill="1" applyBorder="1" applyAlignment="1">
      <alignment horizontal="center" vertical="center"/>
    </xf>
    <xf numFmtId="0" fontId="7" fillId="2" borderId="37" xfId="2" applyNumberFormat="1" applyFont="1" applyFill="1" applyBorder="1" applyAlignment="1">
      <alignment horizontal="center" vertical="center"/>
    </xf>
    <xf numFmtId="0" fontId="7" fillId="2" borderId="51" xfId="2" applyNumberFormat="1" applyFont="1" applyFill="1" applyBorder="1" applyAlignment="1">
      <alignment horizontal="center" vertical="center"/>
    </xf>
    <xf numFmtId="0" fontId="7" fillId="2" borderId="42" xfId="2" applyNumberFormat="1" applyFont="1" applyFill="1" applyBorder="1" applyAlignment="1">
      <alignment horizontal="center" vertical="center"/>
    </xf>
    <xf numFmtId="0" fontId="8" fillId="3" borderId="13" xfId="2" applyFont="1" applyFill="1" applyBorder="1" applyAlignment="1"/>
    <xf numFmtId="0" fontId="8" fillId="3" borderId="23" xfId="2" applyFont="1" applyFill="1" applyBorder="1" applyAlignment="1"/>
    <xf numFmtId="0" fontId="8" fillId="0" borderId="13" xfId="2" applyFont="1" applyFill="1" applyBorder="1" applyAlignment="1">
      <alignment wrapText="1"/>
    </xf>
    <xf numFmtId="0" fontId="8" fillId="0" borderId="23" xfId="2" applyFont="1" applyFill="1" applyBorder="1" applyAlignment="1">
      <alignment wrapText="1"/>
    </xf>
    <xf numFmtId="3" fontId="8" fillId="0" borderId="13" xfId="2" applyNumberFormat="1" applyFont="1" applyFill="1" applyBorder="1" applyAlignment="1">
      <alignment wrapText="1"/>
    </xf>
    <xf numFmtId="165" fontId="8" fillId="0" borderId="3" xfId="2" applyNumberFormat="1" applyFont="1" applyFill="1" applyBorder="1" applyAlignment="1">
      <alignment wrapText="1"/>
    </xf>
    <xf numFmtId="164" fontId="8" fillId="0" borderId="3" xfId="2" applyNumberFormat="1" applyFont="1" applyFill="1" applyBorder="1" applyAlignment="1">
      <alignment wrapText="1"/>
    </xf>
    <xf numFmtId="3" fontId="8" fillId="0" borderId="14" xfId="2" applyNumberFormat="1" applyFont="1" applyFill="1" applyBorder="1" applyAlignment="1">
      <alignment wrapText="1"/>
    </xf>
    <xf numFmtId="164" fontId="8" fillId="0" borderId="3" xfId="2" applyNumberFormat="1" applyFont="1" applyFill="1" applyBorder="1" applyAlignment="1">
      <alignment horizontal="center" wrapText="1"/>
    </xf>
    <xf numFmtId="3" fontId="8" fillId="0" borderId="13" xfId="2" applyNumberFormat="1" applyFont="1" applyFill="1" applyBorder="1" applyAlignment="1">
      <alignment horizontal="right" wrapText="1"/>
    </xf>
    <xf numFmtId="14" fontId="8" fillId="3" borderId="3" xfId="2" applyNumberFormat="1" applyFont="1" applyFill="1" applyBorder="1" applyAlignment="1">
      <alignment horizontal="right" wrapText="1"/>
    </xf>
    <xf numFmtId="166" fontId="8" fillId="3" borderId="3" xfId="2" applyNumberFormat="1" applyFont="1" applyFill="1" applyBorder="1" applyAlignment="1">
      <alignment horizontal="right" wrapText="1"/>
    </xf>
    <xf numFmtId="1" fontId="8" fillId="3" borderId="64" xfId="2" applyNumberFormat="1" applyFont="1" applyFill="1" applyBorder="1" applyAlignment="1">
      <alignment horizontal="right" wrapText="1"/>
    </xf>
    <xf numFmtId="167" fontId="8" fillId="3" borderId="3" xfId="2" applyNumberFormat="1" applyFont="1" applyFill="1" applyBorder="1" applyAlignment="1">
      <alignment horizontal="right" wrapText="1"/>
    </xf>
    <xf numFmtId="3" fontId="8" fillId="3" borderId="26" xfId="2" applyNumberFormat="1" applyFont="1" applyFill="1" applyBorder="1" applyAlignment="1">
      <alignment horizontal="left" wrapText="1"/>
    </xf>
    <xf numFmtId="3" fontId="8" fillId="3" borderId="30" xfId="2" applyNumberFormat="1" applyFont="1" applyFill="1" applyBorder="1" applyAlignment="1">
      <alignment horizontal="left" wrapText="1"/>
    </xf>
    <xf numFmtId="0" fontId="8" fillId="0" borderId="25" xfId="1" applyFont="1" applyBorder="1" applyAlignment="1"/>
    <xf numFmtId="14" fontId="8" fillId="3" borderId="26" xfId="2" applyNumberFormat="1" applyFont="1" applyFill="1" applyBorder="1" applyAlignment="1">
      <alignment horizontal="left" wrapText="1"/>
    </xf>
    <xf numFmtId="3" fontId="8" fillId="3" borderId="72" xfId="2" applyNumberFormat="1" applyFont="1" applyFill="1" applyBorder="1" applyAlignment="1">
      <alignment horizontal="left" wrapText="1"/>
    </xf>
    <xf numFmtId="3" fontId="8" fillId="3" borderId="64" xfId="2" applyNumberFormat="1" applyFont="1" applyFill="1" applyBorder="1" applyAlignment="1">
      <alignment horizontal="center" wrapText="1"/>
    </xf>
    <xf numFmtId="1" fontId="8" fillId="3" borderId="73" xfId="2" applyNumberFormat="1" applyFont="1" applyFill="1" applyBorder="1" applyAlignment="1">
      <alignment horizontal="left" wrapText="1"/>
    </xf>
    <xf numFmtId="0" fontId="8" fillId="0" borderId="13" xfId="2" applyFont="1" applyFill="1" applyBorder="1" applyAlignment="1"/>
    <xf numFmtId="1" fontId="8" fillId="3" borderId="3" xfId="2" applyNumberFormat="1" applyFont="1" applyFill="1" applyBorder="1" applyAlignment="1">
      <alignment horizontal="right" wrapText="1"/>
    </xf>
    <xf numFmtId="3" fontId="8" fillId="0" borderId="14" xfId="2" applyNumberFormat="1" applyFont="1" applyFill="1" applyBorder="1" applyAlignment="1">
      <alignment wrapText="1"/>
    </xf>
    <xf numFmtId="3" fontId="8" fillId="0" borderId="13" xfId="2" applyNumberFormat="1" applyFont="1" applyFill="1" applyBorder="1" applyAlignment="1">
      <alignment horizontal="right" wrapText="1"/>
    </xf>
    <xf numFmtId="3" fontId="8" fillId="3" borderId="3" xfId="2" applyNumberFormat="1" applyFont="1" applyFill="1" applyBorder="1" applyAlignment="1">
      <alignment horizontal="right" wrapText="1"/>
    </xf>
    <xf numFmtId="37" fontId="8" fillId="0" borderId="3" xfId="2" applyNumberFormat="1" applyFont="1" applyFill="1" applyBorder="1" applyAlignment="1">
      <alignment horizontal="center" wrapText="1"/>
    </xf>
    <xf numFmtId="3" fontId="8" fillId="3" borderId="3" xfId="2" applyNumberFormat="1" applyFont="1" applyFill="1" applyBorder="1" applyAlignment="1">
      <alignment horizontal="right" wrapText="1"/>
    </xf>
    <xf numFmtId="37" fontId="8" fillId="0" borderId="3" xfId="2" applyNumberFormat="1" applyFont="1" applyFill="1" applyBorder="1" applyAlignment="1">
      <alignment horizontal="center" wrapText="1"/>
    </xf>
    <xf numFmtId="3" fontId="8" fillId="0" borderId="13" xfId="2" applyNumberFormat="1" applyFont="1" applyFill="1" applyBorder="1" applyAlignment="1">
      <alignment horizontal="right" wrapText="1"/>
    </xf>
    <xf numFmtId="14" fontId="8" fillId="3" borderId="3" xfId="2" applyNumberFormat="1" applyFont="1" applyFill="1" applyBorder="1" applyAlignment="1">
      <alignment horizontal="right" wrapText="1"/>
    </xf>
    <xf numFmtId="3" fontId="8" fillId="3" borderId="3" xfId="2" applyNumberFormat="1" applyFont="1" applyFill="1" applyBorder="1" applyAlignment="1">
      <alignment horizontal="right" wrapText="1"/>
    </xf>
    <xf numFmtId="3" fontId="8" fillId="0" borderId="13" xfId="2" applyNumberFormat="1" applyFont="1" applyFill="1" applyBorder="1" applyAlignment="1">
      <alignment wrapText="1"/>
    </xf>
    <xf numFmtId="165" fontId="8" fillId="0" borderId="3" xfId="2" applyNumberFormat="1" applyFont="1" applyFill="1" applyBorder="1" applyAlignment="1">
      <alignment wrapText="1"/>
    </xf>
    <xf numFmtId="3" fontId="8" fillId="0" borderId="14" xfId="2" applyNumberFormat="1" applyFont="1" applyFill="1" applyBorder="1" applyAlignment="1">
      <alignment wrapText="1"/>
    </xf>
    <xf numFmtId="37" fontId="8" fillId="0" borderId="3" xfId="2" applyNumberFormat="1" applyFont="1" applyFill="1" applyBorder="1" applyAlignment="1">
      <alignment horizontal="center" wrapText="1"/>
    </xf>
    <xf numFmtId="3" fontId="8" fillId="0" borderId="13" xfId="2" applyNumberFormat="1" applyFont="1" applyFill="1" applyBorder="1" applyAlignment="1">
      <alignment horizontal="right" wrapText="1"/>
    </xf>
    <xf numFmtId="0" fontId="8" fillId="0" borderId="0" xfId="1" applyFont="1" applyFill="1"/>
    <xf numFmtId="3" fontId="8" fillId="0" borderId="26" xfId="2" applyNumberFormat="1" applyFont="1" applyFill="1" applyBorder="1" applyAlignment="1">
      <alignment horizontal="left" wrapText="1"/>
    </xf>
    <xf numFmtId="14" fontId="8" fillId="0" borderId="3" xfId="2" applyNumberFormat="1" applyFont="1" applyFill="1" applyBorder="1" applyAlignment="1">
      <alignment horizontal="right" wrapText="1"/>
    </xf>
    <xf numFmtId="3" fontId="8" fillId="0" borderId="3" xfId="2" applyNumberFormat="1" applyFont="1" applyFill="1" applyBorder="1" applyAlignment="1">
      <alignment horizontal="right" wrapText="1"/>
    </xf>
    <xf numFmtId="3" fontId="8" fillId="0" borderId="51" xfId="2" applyNumberFormat="1" applyFont="1" applyFill="1" applyBorder="1" applyAlignment="1">
      <alignment horizontal="right" wrapText="1"/>
    </xf>
    <xf numFmtId="0" fontId="8" fillId="0" borderId="0" xfId="1" applyFont="1" applyFill="1" applyBorder="1"/>
    <xf numFmtId="3" fontId="8" fillId="0" borderId="26" xfId="2" applyNumberFormat="1" applyFont="1" applyFill="1" applyBorder="1" applyAlignment="1">
      <alignment horizontal="right" wrapText="1"/>
    </xf>
    <xf numFmtId="166" fontId="8" fillId="0" borderId="3" xfId="2" applyNumberFormat="1" applyFont="1" applyFill="1" applyBorder="1" applyAlignment="1">
      <alignment horizontal="right" wrapText="1"/>
    </xf>
    <xf numFmtId="1" fontId="8" fillId="0" borderId="64" xfId="2" applyNumberFormat="1" applyFont="1" applyFill="1" applyBorder="1" applyAlignment="1">
      <alignment horizontal="right" wrapText="1"/>
    </xf>
    <xf numFmtId="0" fontId="8" fillId="0" borderId="23" xfId="2" applyFont="1" applyFill="1" applyBorder="1" applyAlignment="1"/>
    <xf numFmtId="0" fontId="8" fillId="0" borderId="30" xfId="2" applyFont="1" applyFill="1" applyBorder="1" applyAlignment="1">
      <alignment wrapText="1"/>
    </xf>
    <xf numFmtId="14" fontId="8" fillId="3" borderId="30" xfId="2" applyNumberFormat="1" applyFont="1" applyFill="1" applyBorder="1" applyAlignment="1">
      <alignment horizontal="left" wrapText="1"/>
    </xf>
    <xf numFmtId="3" fontId="8" fillId="0" borderId="14" xfId="2" applyNumberFormat="1" applyFont="1" applyFill="1" applyBorder="1" applyAlignment="1">
      <alignment horizontal="center" wrapText="1"/>
    </xf>
    <xf numFmtId="37" fontId="8" fillId="0" borderId="3" xfId="2" applyNumberFormat="1" applyFont="1" applyFill="1" applyBorder="1" applyAlignment="1">
      <alignment wrapText="1"/>
    </xf>
    <xf numFmtId="37" fontId="8" fillId="0" borderId="3" xfId="2" applyNumberFormat="1" applyFont="1" applyFill="1" applyBorder="1" applyAlignment="1">
      <alignment horizontal="right" wrapText="1"/>
    </xf>
    <xf numFmtId="3" fontId="8" fillId="3" borderId="3" xfId="2" applyNumberFormat="1" applyFont="1" applyFill="1" applyBorder="1" applyAlignment="1">
      <alignment horizontal="right" wrapText="1"/>
    </xf>
    <xf numFmtId="0" fontId="8" fillId="0" borderId="0" xfId="1" applyFont="1" applyAlignment="1"/>
    <xf numFmtId="3" fontId="8" fillId="3" borderId="13" xfId="2" applyNumberFormat="1" applyFont="1" applyFill="1" applyBorder="1" applyAlignment="1">
      <alignment horizontal="right" wrapText="1"/>
    </xf>
    <xf numFmtId="14" fontId="8" fillId="3" borderId="3" xfId="2" applyNumberFormat="1" applyFont="1" applyFill="1" applyBorder="1" applyAlignment="1">
      <alignment horizontal="right" wrapText="1"/>
    </xf>
    <xf numFmtId="3" fontId="8" fillId="0" borderId="14" xfId="2" applyNumberFormat="1" applyFont="1" applyFill="1" applyBorder="1" applyAlignment="1">
      <alignment horizontal="right" wrapText="1"/>
    </xf>
    <xf numFmtId="3" fontId="0" fillId="0" borderId="0" xfId="0" applyNumberFormat="1"/>
    <xf numFmtId="0" fontId="7" fillId="2" borderId="14" xfId="2" applyNumberFormat="1" applyFont="1" applyFill="1" applyBorder="1" applyAlignment="1">
      <alignment horizontal="center" vertical="center"/>
    </xf>
    <xf numFmtId="0" fontId="7" fillId="2" borderId="3" xfId="2" applyNumberFormat="1" applyFont="1" applyFill="1" applyBorder="1" applyAlignment="1">
      <alignment horizontal="center" vertical="center"/>
    </xf>
    <xf numFmtId="3" fontId="0" fillId="0" borderId="13" xfId="0" applyNumberFormat="1" applyBorder="1"/>
    <xf numFmtId="0" fontId="8" fillId="0" borderId="2" xfId="2" applyFont="1" applyFill="1" applyBorder="1" applyAlignment="1">
      <alignment wrapText="1"/>
    </xf>
    <xf numFmtId="3" fontId="14" fillId="0" borderId="13" xfId="2" applyNumberFormat="1" applyFont="1" applyFill="1" applyBorder="1" applyAlignment="1">
      <alignment wrapText="1"/>
    </xf>
    <xf numFmtId="164" fontId="8" fillId="3" borderId="26" xfId="2" applyNumberFormat="1" applyFont="1" applyFill="1" applyBorder="1" applyAlignment="1">
      <alignment horizontal="left" wrapText="1"/>
    </xf>
    <xf numFmtId="0" fontId="0" fillId="0" borderId="0" xfId="0" applyFill="1"/>
    <xf numFmtId="3" fontId="8" fillId="3" borderId="3" xfId="2" applyNumberFormat="1" applyFont="1" applyFill="1" applyBorder="1" applyAlignment="1">
      <alignment horizontal="right" wrapText="1"/>
    </xf>
    <xf numFmtId="0" fontId="8" fillId="0" borderId="0" xfId="1" applyFont="1" applyAlignment="1"/>
    <xf numFmtId="0" fontId="8" fillId="0" borderId="0" xfId="1" applyFont="1" applyBorder="1" applyAlignment="1"/>
    <xf numFmtId="165" fontId="8" fillId="3" borderId="3" xfId="2" applyNumberFormat="1" applyFont="1" applyFill="1" applyBorder="1" applyAlignment="1">
      <alignment wrapText="1"/>
    </xf>
    <xf numFmtId="3" fontId="8" fillId="3" borderId="13" xfId="2" applyNumberFormat="1" applyFont="1" applyFill="1" applyBorder="1" applyAlignment="1">
      <alignment horizontal="right" wrapText="1"/>
    </xf>
    <xf numFmtId="3" fontId="8" fillId="3" borderId="14" xfId="2" applyNumberFormat="1" applyFont="1" applyFill="1" applyBorder="1" applyAlignment="1">
      <alignment wrapText="1"/>
    </xf>
    <xf numFmtId="3" fontId="8" fillId="3" borderId="13" xfId="2" applyNumberFormat="1" applyFont="1" applyFill="1" applyBorder="1" applyAlignment="1">
      <alignment wrapText="1"/>
    </xf>
    <xf numFmtId="3" fontId="8" fillId="3" borderId="14" xfId="2" applyNumberFormat="1" applyFont="1" applyFill="1" applyBorder="1" applyAlignment="1">
      <alignment horizontal="right" wrapText="1"/>
    </xf>
    <xf numFmtId="14" fontId="8" fillId="3" borderId="3" xfId="2" applyNumberFormat="1" applyFont="1" applyFill="1" applyBorder="1" applyAlignment="1">
      <alignment horizontal="right" wrapText="1"/>
    </xf>
    <xf numFmtId="1" fontId="8" fillId="3" borderId="3" xfId="2" applyNumberFormat="1" applyFont="1" applyFill="1" applyBorder="1" applyAlignment="1">
      <alignment horizontal="right" wrapText="1"/>
    </xf>
    <xf numFmtId="3" fontId="8" fillId="3" borderId="26" xfId="2" applyNumberFormat="1" applyFont="1" applyFill="1" applyBorder="1" applyAlignment="1">
      <alignment horizontal="left" wrapText="1"/>
    </xf>
    <xf numFmtId="3" fontId="8" fillId="0" borderId="13" xfId="2" applyNumberFormat="1" applyFont="1" applyFill="1" applyBorder="1" applyAlignment="1">
      <alignment wrapText="1"/>
    </xf>
    <xf numFmtId="0" fontId="8" fillId="0" borderId="0" xfId="1" applyFont="1" applyFill="1" applyAlignment="1"/>
    <xf numFmtId="37" fontId="8" fillId="3" borderId="3" xfId="2" applyNumberFormat="1" applyFont="1" applyFill="1" applyBorder="1" applyAlignment="1">
      <alignment horizontal="right" wrapText="1"/>
    </xf>
    <xf numFmtId="0" fontId="8" fillId="0" borderId="0" xfId="1" applyFont="1" applyAlignment="1"/>
    <xf numFmtId="0" fontId="8" fillId="0" borderId="0" xfId="1" applyFont="1" applyBorder="1" applyAlignment="1"/>
    <xf numFmtId="165" fontId="8" fillId="3" borderId="3" xfId="2" applyNumberFormat="1" applyFont="1" applyFill="1" applyBorder="1" applyAlignment="1">
      <alignment wrapText="1"/>
    </xf>
    <xf numFmtId="37" fontId="8" fillId="3" borderId="3" xfId="2" applyNumberFormat="1" applyFont="1" applyFill="1" applyBorder="1" applyAlignment="1">
      <alignment wrapText="1"/>
    </xf>
    <xf numFmtId="167" fontId="8" fillId="3" borderId="3" xfId="2" applyNumberFormat="1" applyFont="1" applyFill="1" applyBorder="1" applyAlignment="1">
      <alignment horizontal="right" wrapText="1"/>
    </xf>
    <xf numFmtId="37" fontId="8" fillId="3" borderId="13" xfId="2" applyNumberFormat="1" applyFont="1" applyFill="1" applyBorder="1" applyAlignment="1">
      <alignment horizontal="right" wrapText="1"/>
    </xf>
    <xf numFmtId="3" fontId="8" fillId="3" borderId="14" xfId="2" applyNumberFormat="1" applyFont="1" applyFill="1" applyBorder="1" applyAlignment="1">
      <alignment wrapText="1"/>
    </xf>
    <xf numFmtId="37" fontId="8" fillId="3" borderId="26" xfId="2" applyNumberFormat="1" applyFont="1" applyFill="1" applyBorder="1" applyAlignment="1">
      <alignment horizontal="right" wrapText="1"/>
    </xf>
    <xf numFmtId="3" fontId="8" fillId="3" borderId="13" xfId="2" applyNumberFormat="1" applyFont="1" applyFill="1" applyBorder="1" applyAlignment="1">
      <alignment wrapText="1"/>
    </xf>
    <xf numFmtId="3" fontId="8" fillId="3" borderId="51" xfId="2" applyNumberFormat="1" applyFont="1" applyFill="1" applyBorder="1" applyAlignment="1">
      <alignment horizontal="right" wrapText="1"/>
    </xf>
    <xf numFmtId="1" fontId="8" fillId="3" borderId="64" xfId="2" applyNumberFormat="1" applyFont="1" applyFill="1" applyBorder="1" applyAlignment="1">
      <alignment horizontal="center" wrapText="1"/>
    </xf>
    <xf numFmtId="3" fontId="8" fillId="3" borderId="51" xfId="2" applyNumberFormat="1" applyFont="1" applyFill="1" applyBorder="1" applyAlignment="1">
      <alignment horizontal="center" wrapText="1"/>
    </xf>
    <xf numFmtId="167" fontId="8" fillId="3" borderId="3" xfId="2" applyNumberFormat="1" applyFont="1" applyFill="1" applyBorder="1" applyAlignment="1">
      <alignment horizontal="center" wrapText="1"/>
    </xf>
    <xf numFmtId="166" fontId="8" fillId="0" borderId="3" xfId="2" applyNumberFormat="1" applyFont="1" applyFill="1" applyBorder="1" applyAlignment="1">
      <alignment horizontal="center" wrapText="1"/>
    </xf>
    <xf numFmtId="3" fontId="8" fillId="0" borderId="3" xfId="2" applyNumberFormat="1" applyFont="1" applyFill="1" applyBorder="1" applyAlignment="1">
      <alignment horizontal="center" wrapText="1"/>
    </xf>
    <xf numFmtId="1" fontId="8" fillId="0" borderId="64" xfId="2" applyNumberFormat="1" applyFont="1" applyFill="1" applyBorder="1" applyAlignment="1">
      <alignment horizontal="center" wrapText="1"/>
    </xf>
    <xf numFmtId="3" fontId="8" fillId="0" borderId="51" xfId="2" applyNumberFormat="1" applyFont="1" applyFill="1" applyBorder="1" applyAlignment="1">
      <alignment horizontal="center" wrapText="1"/>
    </xf>
    <xf numFmtId="37" fontId="8" fillId="3" borderId="3" xfId="2" applyNumberFormat="1" applyFont="1" applyFill="1" applyBorder="1" applyAlignment="1">
      <alignment horizontal="center" wrapText="1"/>
    </xf>
    <xf numFmtId="37" fontId="8" fillId="3" borderId="14" xfId="2" applyNumberFormat="1" applyFont="1" applyFill="1" applyBorder="1" applyAlignment="1">
      <alignment horizontal="center" wrapText="1"/>
    </xf>
    <xf numFmtId="166" fontId="8" fillId="3" borderId="3" xfId="2" applyNumberFormat="1" applyFont="1" applyFill="1" applyBorder="1" applyAlignment="1">
      <alignment horizontal="center" wrapText="1"/>
    </xf>
    <xf numFmtId="3" fontId="8" fillId="0" borderId="13" xfId="2" applyNumberFormat="1" applyFont="1" applyFill="1" applyBorder="1" applyAlignment="1">
      <alignment wrapText="1"/>
    </xf>
    <xf numFmtId="3" fontId="8" fillId="0" borderId="14" xfId="2" applyNumberFormat="1" applyFont="1" applyFill="1" applyBorder="1" applyAlignment="1">
      <alignment wrapText="1"/>
    </xf>
    <xf numFmtId="3" fontId="8" fillId="0" borderId="13" xfId="2" applyNumberFormat="1" applyFont="1" applyFill="1" applyBorder="1" applyAlignment="1">
      <alignment wrapText="1"/>
    </xf>
    <xf numFmtId="3" fontId="8" fillId="0" borderId="14" xfId="2" applyNumberFormat="1" applyFont="1" applyFill="1" applyBorder="1" applyAlignment="1">
      <alignment wrapText="1"/>
    </xf>
    <xf numFmtId="3" fontId="8" fillId="0" borderId="13" xfId="2" applyNumberFormat="1" applyFont="1" applyFill="1" applyBorder="1" applyAlignment="1">
      <alignment wrapText="1"/>
    </xf>
    <xf numFmtId="37" fontId="8" fillId="3" borderId="26" xfId="2" applyNumberFormat="1" applyFont="1" applyFill="1" applyBorder="1" applyAlignment="1">
      <alignment horizontal="left" wrapText="1"/>
    </xf>
    <xf numFmtId="3" fontId="8" fillId="3" borderId="3" xfId="2" applyNumberFormat="1" applyFont="1" applyFill="1" applyBorder="1" applyAlignment="1">
      <alignment wrapText="1"/>
    </xf>
    <xf numFmtId="1" fontId="8" fillId="3" borderId="3" xfId="2" applyNumberFormat="1" applyFont="1" applyFill="1" applyBorder="1" applyAlignment="1">
      <alignment wrapText="1"/>
    </xf>
    <xf numFmtId="0" fontId="8" fillId="0" borderId="0" xfId="1" applyFont="1"/>
    <xf numFmtId="0" fontId="8" fillId="0" borderId="0" xfId="1" applyFont="1" applyBorder="1"/>
    <xf numFmtId="168" fontId="8" fillId="3" borderId="3" xfId="2" applyNumberFormat="1" applyFont="1" applyFill="1" applyBorder="1" applyAlignment="1">
      <alignment wrapText="1"/>
    </xf>
    <xf numFmtId="0" fontId="8" fillId="0" borderId="0" xfId="1" applyFont="1" applyAlignment="1"/>
    <xf numFmtId="165" fontId="8" fillId="3" borderId="3" xfId="2" applyNumberFormat="1" applyFont="1" applyFill="1" applyBorder="1" applyAlignment="1">
      <alignment wrapText="1"/>
    </xf>
    <xf numFmtId="37" fontId="8" fillId="3" borderId="3" xfId="2" applyNumberFormat="1" applyFont="1" applyFill="1" applyBorder="1" applyAlignment="1">
      <alignment wrapText="1"/>
    </xf>
    <xf numFmtId="3" fontId="8" fillId="3" borderId="14" xfId="2" applyNumberFormat="1" applyFont="1" applyFill="1" applyBorder="1" applyAlignment="1">
      <alignment wrapText="1"/>
    </xf>
    <xf numFmtId="3" fontId="8" fillId="3" borderId="13" xfId="2" applyNumberFormat="1" applyFont="1" applyFill="1" applyBorder="1" applyAlignment="1">
      <alignment wrapText="1"/>
    </xf>
    <xf numFmtId="37" fontId="8" fillId="3" borderId="3" xfId="2" applyNumberFormat="1" applyFont="1" applyFill="1" applyBorder="1" applyAlignment="1">
      <alignment horizontal="center" wrapText="1"/>
    </xf>
    <xf numFmtId="0" fontId="3" fillId="0" borderId="0" xfId="1" applyNumberFormat="1" applyFont="1" applyAlignment="1">
      <alignment horizontal="left" vertical="center"/>
    </xf>
    <xf numFmtId="0" fontId="7" fillId="2" borderId="21" xfId="2" applyNumberFormat="1" applyFont="1" applyFill="1" applyBorder="1" applyAlignment="1">
      <alignment horizontal="center" vertical="center" wrapText="1"/>
    </xf>
    <xf numFmtId="0" fontId="7" fillId="2" borderId="2" xfId="2"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7" fillId="2" borderId="11" xfId="1" applyNumberFormat="1" applyFont="1" applyFill="1" applyBorder="1" applyAlignment="1">
      <alignment horizontal="center" vertical="center" wrapText="1"/>
    </xf>
    <xf numFmtId="0" fontId="7" fillId="2" borderId="12" xfId="1" applyNumberFormat="1" applyFont="1" applyFill="1" applyBorder="1" applyAlignment="1">
      <alignment horizontal="center" vertical="center" wrapText="1"/>
    </xf>
    <xf numFmtId="0" fontId="7" fillId="2" borderId="21" xfId="1" applyNumberFormat="1" applyFont="1" applyFill="1" applyBorder="1" applyAlignment="1">
      <alignment horizontal="center" vertical="center" wrapText="1"/>
    </xf>
    <xf numFmtId="0" fontId="7" fillId="2" borderId="1" xfId="1" applyNumberFormat="1" applyFont="1" applyFill="1" applyBorder="1" applyAlignment="1">
      <alignment horizontal="center" vertical="center" wrapText="1"/>
    </xf>
    <xf numFmtId="0" fontId="7" fillId="2" borderId="2" xfId="1" applyNumberFormat="1" applyFont="1" applyFill="1" applyBorder="1" applyAlignment="1">
      <alignment horizontal="center" vertical="center" wrapText="1"/>
    </xf>
    <xf numFmtId="0" fontId="7" fillId="2" borderId="6" xfId="1" applyNumberFormat="1" applyFont="1" applyFill="1" applyBorder="1" applyAlignment="1">
      <alignment horizontal="center" vertical="center" wrapText="1"/>
    </xf>
    <xf numFmtId="0" fontId="7" fillId="2" borderId="7" xfId="1" applyNumberFormat="1" applyFont="1" applyFill="1" applyBorder="1" applyAlignment="1">
      <alignment horizontal="center" vertical="center" wrapText="1"/>
    </xf>
    <xf numFmtId="0" fontId="7" fillId="2" borderId="22" xfId="1" applyNumberFormat="1" applyFont="1" applyFill="1" applyBorder="1" applyAlignment="1">
      <alignment horizontal="center" vertical="center" wrapText="1"/>
    </xf>
    <xf numFmtId="0" fontId="7" fillId="2" borderId="10" xfId="2" applyNumberFormat="1" applyFont="1" applyFill="1" applyBorder="1" applyAlignment="1">
      <alignment horizontal="center" vertical="center" wrapText="1"/>
    </xf>
    <xf numFmtId="0" fontId="7" fillId="2" borderId="12" xfId="2" applyNumberFormat="1" applyFont="1" applyFill="1" applyBorder="1" applyAlignment="1">
      <alignment horizontal="center" vertical="center" wrapText="1"/>
    </xf>
    <xf numFmtId="0" fontId="7" fillId="2" borderId="6" xfId="2" applyNumberFormat="1" applyFont="1" applyFill="1" applyBorder="1" applyAlignment="1">
      <alignment horizontal="center" vertical="center" wrapText="1"/>
    </xf>
    <xf numFmtId="0" fontId="7" fillId="2" borderId="7" xfId="2" applyNumberFormat="1" applyFont="1" applyFill="1" applyBorder="1" applyAlignment="1">
      <alignment horizontal="center" vertical="center" wrapText="1"/>
    </xf>
    <xf numFmtId="0" fontId="7" fillId="2" borderId="22" xfId="2" applyNumberFormat="1" applyFont="1" applyFill="1" applyBorder="1" applyAlignment="1">
      <alignment horizontal="center" vertical="center" wrapText="1"/>
    </xf>
    <xf numFmtId="0" fontId="7" fillId="2" borderId="31" xfId="2" applyNumberFormat="1" applyFont="1" applyFill="1" applyBorder="1" applyAlignment="1">
      <alignment horizontal="center" vertical="center"/>
    </xf>
    <xf numFmtId="0" fontId="7" fillId="2" borderId="29" xfId="2" applyNumberFormat="1" applyFont="1" applyFill="1" applyBorder="1" applyAlignment="1">
      <alignment horizontal="center" vertical="center"/>
    </xf>
    <xf numFmtId="0" fontId="7" fillId="2" borderId="30" xfId="2" applyNumberFormat="1" applyFont="1" applyFill="1" applyBorder="1" applyAlignment="1">
      <alignment horizontal="center" vertical="center"/>
    </xf>
    <xf numFmtId="0" fontId="7" fillId="2" borderId="1" xfId="2" applyNumberFormat="1" applyFont="1" applyFill="1" applyBorder="1" applyAlignment="1">
      <alignment horizontal="center" vertical="center" wrapText="1"/>
    </xf>
    <xf numFmtId="0" fontId="7" fillId="2" borderId="35" xfId="2" applyNumberFormat="1" applyFont="1" applyFill="1" applyBorder="1" applyAlignment="1">
      <alignment horizontal="center" vertical="center"/>
    </xf>
    <xf numFmtId="0" fontId="7" fillId="2" borderId="75" xfId="2" applyNumberFormat="1" applyFont="1" applyFill="1" applyBorder="1" applyAlignment="1">
      <alignment horizontal="center" vertical="center"/>
    </xf>
    <xf numFmtId="0" fontId="7" fillId="2" borderId="66" xfId="2" applyNumberFormat="1" applyFont="1" applyFill="1" applyBorder="1" applyAlignment="1">
      <alignment horizontal="center" vertical="center" wrapText="1"/>
    </xf>
    <xf numFmtId="0" fontId="7" fillId="2" borderId="14" xfId="2" applyNumberFormat="1" applyFont="1" applyFill="1" applyBorder="1" applyAlignment="1">
      <alignment horizontal="center" vertical="center" wrapText="1"/>
    </xf>
    <xf numFmtId="0" fontId="7" fillId="2" borderId="24" xfId="2" applyNumberFormat="1" applyFont="1" applyFill="1" applyBorder="1" applyAlignment="1">
      <alignment horizontal="center" vertical="center" wrapText="1"/>
    </xf>
    <xf numFmtId="0" fontId="7" fillId="2" borderId="25" xfId="2" applyNumberFormat="1" applyFont="1" applyFill="1" applyBorder="1" applyAlignment="1">
      <alignment horizontal="center" vertical="center" wrapText="1"/>
    </xf>
    <xf numFmtId="0" fontId="7" fillId="2" borderId="34" xfId="2" applyNumberFormat="1" applyFont="1" applyFill="1" applyBorder="1" applyAlignment="1">
      <alignment horizontal="center" vertical="center" wrapText="1"/>
    </xf>
    <xf numFmtId="0" fontId="7" fillId="2" borderId="36" xfId="2" applyNumberFormat="1" applyFont="1" applyFill="1" applyBorder="1" applyAlignment="1">
      <alignment horizontal="center" vertical="center"/>
    </xf>
    <xf numFmtId="0" fontId="7" fillId="2" borderId="74" xfId="2" applyNumberFormat="1" applyFont="1" applyFill="1" applyBorder="1" applyAlignment="1">
      <alignment horizontal="center" vertical="center"/>
    </xf>
    <xf numFmtId="0" fontId="7" fillId="2" borderId="2" xfId="2" applyNumberFormat="1" applyFont="1" applyFill="1" applyBorder="1" applyAlignment="1">
      <alignment horizontal="center" vertical="center"/>
    </xf>
    <xf numFmtId="0" fontId="7" fillId="2" borderId="46" xfId="2" applyNumberFormat="1" applyFont="1" applyFill="1" applyBorder="1" applyAlignment="1">
      <alignment horizontal="center" vertical="center" wrapText="1"/>
    </xf>
    <xf numFmtId="0" fontId="7" fillId="2" borderId="3" xfId="2" applyNumberFormat="1" applyFont="1" applyFill="1" applyBorder="1" applyAlignment="1">
      <alignment horizontal="center" vertical="center" wrapText="1"/>
    </xf>
    <xf numFmtId="0" fontId="7" fillId="2" borderId="3" xfId="2" applyNumberFormat="1" applyFont="1" applyFill="1" applyBorder="1" applyAlignment="1">
      <alignment horizontal="center" vertical="center"/>
    </xf>
    <xf numFmtId="0" fontId="7" fillId="2" borderId="32" xfId="2" applyNumberFormat="1" applyFont="1" applyFill="1" applyBorder="1" applyAlignment="1">
      <alignment horizontal="center" vertical="center" wrapText="1"/>
    </xf>
    <xf numFmtId="0" fontId="7" fillId="2" borderId="17" xfId="2" applyNumberFormat="1" applyFont="1" applyFill="1" applyBorder="1" applyAlignment="1">
      <alignment horizontal="center" vertical="center" wrapText="1"/>
    </xf>
    <xf numFmtId="0" fontId="7" fillId="2" borderId="33" xfId="2" applyNumberFormat="1" applyFont="1" applyFill="1" applyBorder="1" applyAlignment="1">
      <alignment horizontal="center" vertical="center" wrapText="1"/>
    </xf>
    <xf numFmtId="0" fontId="2" fillId="0" borderId="37" xfId="1" applyBorder="1" applyAlignment="1">
      <alignment horizontal="left" vertical="center" wrapText="1"/>
    </xf>
    <xf numFmtId="0" fontId="2" fillId="0" borderId="51" xfId="1" applyBorder="1" applyAlignment="1">
      <alignment horizontal="left" vertical="center" wrapText="1"/>
    </xf>
    <xf numFmtId="0" fontId="7" fillId="2" borderId="14" xfId="2" applyNumberFormat="1" applyFont="1" applyFill="1" applyBorder="1" applyAlignment="1">
      <alignment horizontal="center" vertical="center"/>
    </xf>
    <xf numFmtId="0" fontId="2" fillId="0" borderId="67" xfId="1" applyBorder="1" applyAlignment="1">
      <alignment horizontal="center" vertical="center"/>
    </xf>
    <xf numFmtId="0" fontId="2" fillId="0" borderId="43" xfId="1" applyBorder="1" applyAlignment="1">
      <alignment horizontal="center" vertical="center"/>
    </xf>
    <xf numFmtId="0" fontId="15" fillId="0" borderId="63" xfId="0" applyFont="1" applyBorder="1" applyAlignment="1">
      <alignment horizontal="left" vertical="center" wrapText="1"/>
    </xf>
    <xf numFmtId="0" fontId="15" fillId="0" borderId="70" xfId="0" applyFont="1" applyBorder="1" applyAlignment="1">
      <alignment horizontal="left" vertical="center" wrapText="1"/>
    </xf>
    <xf numFmtId="0" fontId="7" fillId="2" borderId="61" xfId="2" applyNumberFormat="1" applyFont="1" applyFill="1" applyBorder="1" applyAlignment="1">
      <alignment horizontal="center" vertical="center"/>
    </xf>
    <xf numFmtId="0" fontId="7" fillId="2" borderId="62" xfId="2" applyNumberFormat="1" applyFont="1" applyFill="1" applyBorder="1" applyAlignment="1">
      <alignment horizontal="center" vertical="center"/>
    </xf>
    <xf numFmtId="0" fontId="2" fillId="0" borderId="68" xfId="1" applyBorder="1" applyAlignment="1">
      <alignment horizontal="left" vertical="center" wrapText="1"/>
    </xf>
    <xf numFmtId="0" fontId="2" fillId="0" borderId="69" xfId="1" applyBorder="1" applyAlignment="1">
      <alignment horizontal="left" vertical="center" wrapText="1"/>
    </xf>
    <xf numFmtId="0" fontId="7" fillId="2" borderId="11" xfId="2" applyNumberFormat="1" applyFont="1" applyFill="1" applyBorder="1" applyAlignment="1">
      <alignment horizontal="center" vertical="center" wrapText="1"/>
    </xf>
    <xf numFmtId="0" fontId="7" fillId="2" borderId="9" xfId="2" applyNumberFormat="1" applyFont="1" applyFill="1" applyBorder="1" applyAlignment="1">
      <alignment horizontal="center" vertical="center" wrapText="1"/>
    </xf>
    <xf numFmtId="0" fontId="7" fillId="2" borderId="5" xfId="2" applyNumberFormat="1" applyFont="1" applyFill="1" applyBorder="1" applyAlignment="1">
      <alignment horizontal="center" vertical="center" wrapText="1"/>
    </xf>
    <xf numFmtId="0" fontId="7" fillId="2" borderId="50" xfId="2" applyNumberFormat="1" applyFont="1" applyFill="1" applyBorder="1" applyAlignment="1">
      <alignment horizontal="center" vertical="center" wrapText="1"/>
    </xf>
    <xf numFmtId="0" fontId="7" fillId="2" borderId="49" xfId="2" applyNumberFormat="1" applyFont="1" applyFill="1" applyBorder="1" applyAlignment="1">
      <alignment horizontal="center" vertical="center" wrapText="1"/>
    </xf>
    <xf numFmtId="0" fontId="7" fillId="2" borderId="41" xfId="2" applyNumberFormat="1" applyFont="1" applyFill="1" applyBorder="1" applyAlignment="1">
      <alignment horizontal="center" vertical="center" wrapText="1"/>
    </xf>
    <xf numFmtId="0" fontId="7" fillId="2" borderId="43" xfId="2" applyNumberFormat="1" applyFont="1" applyFill="1" applyBorder="1" applyAlignment="1">
      <alignment horizontal="center" vertical="center" wrapText="1"/>
    </xf>
    <xf numFmtId="0" fontId="7" fillId="2" borderId="42" xfId="2" applyNumberFormat="1" applyFont="1" applyFill="1" applyBorder="1" applyAlignment="1">
      <alignment horizontal="center" vertical="center" wrapText="1"/>
    </xf>
    <xf numFmtId="0" fontId="7" fillId="2" borderId="37" xfId="2" applyNumberFormat="1" applyFont="1" applyFill="1" applyBorder="1" applyAlignment="1">
      <alignment horizontal="center" vertical="center" wrapText="1"/>
    </xf>
    <xf numFmtId="0" fontId="7" fillId="2" borderId="55" xfId="2" applyNumberFormat="1" applyFont="1" applyFill="1" applyBorder="1" applyAlignment="1">
      <alignment horizontal="center" vertical="center" wrapText="1"/>
    </xf>
    <xf numFmtId="0" fontId="7" fillId="2" borderId="51" xfId="2" applyNumberFormat="1" applyFont="1" applyFill="1" applyBorder="1" applyAlignment="1">
      <alignment horizontal="center" vertical="center" wrapText="1"/>
    </xf>
    <xf numFmtId="0" fontId="7" fillId="2" borderId="43" xfId="2" applyNumberFormat="1" applyFont="1" applyFill="1" applyBorder="1" applyAlignment="1">
      <alignment horizontal="center" vertical="center"/>
    </xf>
    <xf numFmtId="0" fontId="7" fillId="2" borderId="37" xfId="2" applyNumberFormat="1" applyFont="1" applyFill="1" applyBorder="1" applyAlignment="1">
      <alignment horizontal="center" vertical="center"/>
    </xf>
    <xf numFmtId="0" fontId="7" fillId="2" borderId="51" xfId="2" applyNumberFormat="1" applyFont="1" applyFill="1" applyBorder="1" applyAlignment="1">
      <alignment horizontal="center" vertical="center"/>
    </xf>
    <xf numFmtId="0" fontId="7" fillId="2" borderId="56" xfId="2" applyNumberFormat="1" applyFont="1" applyFill="1" applyBorder="1" applyAlignment="1">
      <alignment horizontal="center" vertical="center"/>
    </xf>
    <xf numFmtId="0" fontId="7" fillId="2" borderId="57" xfId="2" applyNumberFormat="1" applyFont="1" applyFill="1" applyBorder="1" applyAlignment="1">
      <alignment horizontal="center" vertical="center"/>
    </xf>
    <xf numFmtId="0" fontId="7" fillId="2" borderId="58" xfId="2" applyNumberFormat="1" applyFont="1" applyFill="1" applyBorder="1" applyAlignment="1">
      <alignment horizontal="center" vertical="center"/>
    </xf>
    <xf numFmtId="0" fontId="7" fillId="2" borderId="42" xfId="2" applyNumberFormat="1" applyFont="1" applyFill="1" applyBorder="1" applyAlignment="1">
      <alignment horizontal="center" vertical="center"/>
    </xf>
    <xf numFmtId="0" fontId="7" fillId="2" borderId="55" xfId="2" applyNumberFormat="1" applyFont="1" applyFill="1" applyBorder="1" applyAlignment="1">
      <alignment horizontal="center" vertical="center"/>
    </xf>
  </cellXfs>
  <cellStyles count="12">
    <cellStyle name="Comma 2" xfId="6"/>
    <cellStyle name="Comma 3" xfId="7"/>
    <cellStyle name="Comma 4" xfId="10"/>
    <cellStyle name="Currency 2" xfId="8"/>
    <cellStyle name="Normal" xfId="0" builtinId="0"/>
    <cellStyle name="Normal 2" xfId="3"/>
    <cellStyle name="Normal 2 3" xfId="2"/>
    <cellStyle name="Normal 3" xfId="4"/>
    <cellStyle name="Normal 4" xfId="5"/>
    <cellStyle name="Normal 5" xfId="9"/>
    <cellStyle name="Normal 6" xfId="11"/>
    <cellStyle name="Normal_Revised SAICS for water and for sewerage" xfId="1"/>
  </cellStyles>
  <dxfs count="0"/>
  <tableStyles count="0" defaultTableStyle="TableStyleMedium2" defaultPivotStyle="PivotStyleLight16"/>
  <colors>
    <mruColors>
      <color rgb="FF857362"/>
      <color rgb="FF007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gbn1fs002\t&amp;c$\June%20Return\JR08\Properties\June%20return%20property%20numbers%20JR08%20v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gbn1fs002\t&amp;c$\Regulatory\Jr04\GHDB007\GHDB007%20Summar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gbn1fs002\t&amp;c$\Principal%20Statements\PS09\Principal%20Statement\LU%200708\LU%20data%20for%20input%20to%20LUCS%200708%20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ug-res-df09\t&amp;c$\My%20Documents\Meter%20sizes%20(charged)%200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Richard's data"/>
      <sheetName val="Summary"/>
      <sheetName val="Property_data_water"/>
      <sheetName val="Property_data_sewerage"/>
      <sheetName val="Reconciliations"/>
      <sheetName val="Metered reconciliation"/>
      <sheetName val="Tables 2 3 and 4"/>
      <sheetName val="Table 7 averaged"/>
      <sheetName val="Table 7 year end data"/>
      <sheetName val="Table 13 year end data"/>
      <sheetName val="Table 13 averaged"/>
      <sheetName val="June Return Allocation"/>
      <sheetName val="OWC"/>
      <sheetName val="Current report"/>
      <sheetName val="Other inputs"/>
      <sheetName val="Formatted report Current"/>
      <sheetName val="Check current report"/>
      <sheetName val="Water only properties"/>
      <sheetName val="TTR 0708 correction"/>
      <sheetName val="T13L7 Analysis"/>
      <sheetName val="Assesed charges"/>
      <sheetName val="Bulk adj"/>
      <sheetName val="31_03_07"/>
      <sheetName val="1_04_06"/>
      <sheetName val="Formatted report ye 0607"/>
      <sheetName val="Formatted report ye 0506"/>
      <sheetName val="Formatted report ye 0405"/>
      <sheetName val="U RV movement"/>
    </sheetNames>
    <sheetDataSet>
      <sheetData sheetId="0"/>
      <sheetData sheetId="1"/>
      <sheetData sheetId="2"/>
      <sheetData sheetId="3">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4">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5"/>
      <sheetData sheetId="6"/>
      <sheetData sheetId="7"/>
      <sheetData sheetId="8"/>
      <sheetData sheetId="9"/>
      <sheetData sheetId="10"/>
      <sheetData sheetId="11"/>
      <sheetData sheetId="12">
        <row r="1">
          <cell r="A1" t="str">
            <v>Tariff id</v>
          </cell>
          <cell r="B1" t="str">
            <v>name1</v>
          </cell>
        </row>
        <row r="2">
          <cell r="A2">
            <v>51</v>
          </cell>
        </row>
        <row r="3">
          <cell r="A3">
            <v>52</v>
          </cell>
        </row>
        <row r="4">
          <cell r="A4">
            <v>53</v>
          </cell>
        </row>
        <row r="5">
          <cell r="A5">
            <v>54</v>
          </cell>
        </row>
        <row r="6">
          <cell r="A6">
            <v>55</v>
          </cell>
        </row>
        <row r="7">
          <cell r="A7">
            <v>56</v>
          </cell>
        </row>
        <row r="8">
          <cell r="A8">
            <v>57</v>
          </cell>
        </row>
        <row r="9">
          <cell r="A9">
            <v>58</v>
          </cell>
        </row>
        <row r="10">
          <cell r="A10">
            <v>59</v>
          </cell>
        </row>
        <row r="11">
          <cell r="A11">
            <v>60</v>
          </cell>
        </row>
        <row r="12">
          <cell r="A12">
            <v>61</v>
          </cell>
        </row>
        <row r="13">
          <cell r="A13">
            <v>62</v>
          </cell>
        </row>
        <row r="14">
          <cell r="A14">
            <v>63</v>
          </cell>
        </row>
        <row r="15">
          <cell r="A15">
            <v>64</v>
          </cell>
        </row>
        <row r="16">
          <cell r="A16">
            <v>65</v>
          </cell>
        </row>
        <row r="17">
          <cell r="A17">
            <v>66</v>
          </cell>
        </row>
        <row r="18">
          <cell r="A18">
            <v>67</v>
          </cell>
        </row>
        <row r="19">
          <cell r="A19">
            <v>68</v>
          </cell>
        </row>
        <row r="20">
          <cell r="A20">
            <v>69</v>
          </cell>
        </row>
        <row r="21">
          <cell r="A21">
            <v>70</v>
          </cell>
        </row>
        <row r="22">
          <cell r="A22">
            <v>72</v>
          </cell>
        </row>
        <row r="23">
          <cell r="A23">
            <v>73</v>
          </cell>
        </row>
        <row r="24">
          <cell r="A24">
            <v>74</v>
          </cell>
        </row>
        <row r="25">
          <cell r="A25">
            <v>75</v>
          </cell>
        </row>
        <row r="26">
          <cell r="A26">
            <v>76</v>
          </cell>
        </row>
        <row r="27">
          <cell r="A27">
            <v>77</v>
          </cell>
        </row>
        <row r="28">
          <cell r="A28">
            <v>78</v>
          </cell>
        </row>
        <row r="29">
          <cell r="A29">
            <v>79</v>
          </cell>
        </row>
        <row r="30">
          <cell r="A30">
            <v>80</v>
          </cell>
        </row>
        <row r="31">
          <cell r="A31">
            <v>81</v>
          </cell>
        </row>
        <row r="32">
          <cell r="A32">
            <v>83</v>
          </cell>
        </row>
        <row r="33">
          <cell r="A33">
            <v>84</v>
          </cell>
        </row>
        <row r="34">
          <cell r="A34">
            <v>85</v>
          </cell>
        </row>
        <row r="35">
          <cell r="A35">
            <v>86</v>
          </cell>
        </row>
        <row r="36">
          <cell r="A36">
            <v>89</v>
          </cell>
        </row>
        <row r="37">
          <cell r="A37">
            <v>90</v>
          </cell>
        </row>
        <row r="38">
          <cell r="A38">
            <v>92</v>
          </cell>
        </row>
        <row r="39">
          <cell r="A39">
            <v>93</v>
          </cell>
        </row>
        <row r="40">
          <cell r="A40">
            <v>94</v>
          </cell>
        </row>
        <row r="41">
          <cell r="A41">
            <v>96</v>
          </cell>
        </row>
        <row r="42">
          <cell r="A42">
            <v>99</v>
          </cell>
        </row>
        <row r="43">
          <cell r="A43">
            <v>107</v>
          </cell>
        </row>
        <row r="44">
          <cell r="A44">
            <v>108</v>
          </cell>
        </row>
        <row r="45">
          <cell r="A45">
            <v>109</v>
          </cell>
        </row>
        <row r="46">
          <cell r="A46">
            <v>110</v>
          </cell>
        </row>
        <row r="47">
          <cell r="A47">
            <v>111</v>
          </cell>
        </row>
        <row r="48">
          <cell r="A48">
            <v>112</v>
          </cell>
        </row>
        <row r="49">
          <cell r="A49">
            <v>113</v>
          </cell>
        </row>
        <row r="50">
          <cell r="A50">
            <v>115</v>
          </cell>
        </row>
        <row r="51">
          <cell r="A51">
            <v>116</v>
          </cell>
        </row>
        <row r="52">
          <cell r="A52">
            <v>120</v>
          </cell>
        </row>
        <row r="53">
          <cell r="A53">
            <v>121</v>
          </cell>
        </row>
        <row r="54">
          <cell r="A54">
            <v>122</v>
          </cell>
        </row>
        <row r="55">
          <cell r="A55">
            <v>123</v>
          </cell>
        </row>
        <row r="56">
          <cell r="A56">
            <v>124</v>
          </cell>
        </row>
        <row r="57">
          <cell r="A57">
            <v>125</v>
          </cell>
        </row>
        <row r="58">
          <cell r="A58">
            <v>126</v>
          </cell>
        </row>
        <row r="59">
          <cell r="A59">
            <v>127</v>
          </cell>
        </row>
        <row r="60">
          <cell r="A60">
            <v>128</v>
          </cell>
        </row>
        <row r="61">
          <cell r="A61">
            <v>130</v>
          </cell>
        </row>
        <row r="62">
          <cell r="A62">
            <v>131</v>
          </cell>
        </row>
        <row r="63">
          <cell r="A63">
            <v>132</v>
          </cell>
        </row>
        <row r="64">
          <cell r="A64">
            <v>134</v>
          </cell>
        </row>
        <row r="65">
          <cell r="A65">
            <v>135</v>
          </cell>
        </row>
        <row r="66">
          <cell r="A66">
            <v>136</v>
          </cell>
        </row>
        <row r="67">
          <cell r="A67">
            <v>137</v>
          </cell>
        </row>
        <row r="68">
          <cell r="A68">
            <v>138</v>
          </cell>
        </row>
        <row r="69">
          <cell r="A69">
            <v>139</v>
          </cell>
        </row>
        <row r="70">
          <cell r="A70">
            <v>140</v>
          </cell>
        </row>
        <row r="71">
          <cell r="A71">
            <v>141</v>
          </cell>
        </row>
        <row r="72">
          <cell r="A72">
            <v>142</v>
          </cell>
        </row>
        <row r="73">
          <cell r="A73">
            <v>143</v>
          </cell>
        </row>
        <row r="74">
          <cell r="A74">
            <v>150</v>
          </cell>
        </row>
        <row r="75">
          <cell r="A75">
            <v>151</v>
          </cell>
        </row>
        <row r="76">
          <cell r="A76">
            <v>152</v>
          </cell>
        </row>
        <row r="77">
          <cell r="A77">
            <v>153</v>
          </cell>
        </row>
        <row r="78">
          <cell r="A78">
            <v>161</v>
          </cell>
        </row>
        <row r="79">
          <cell r="A79">
            <v>162</v>
          </cell>
        </row>
        <row r="80">
          <cell r="A80">
            <v>164</v>
          </cell>
        </row>
        <row r="81">
          <cell r="A81">
            <v>165</v>
          </cell>
        </row>
        <row r="82">
          <cell r="A82">
            <v>166</v>
          </cell>
        </row>
        <row r="83">
          <cell r="A83">
            <v>167</v>
          </cell>
        </row>
        <row r="84">
          <cell r="A84">
            <v>168</v>
          </cell>
        </row>
        <row r="85">
          <cell r="A85">
            <v>170</v>
          </cell>
        </row>
        <row r="86">
          <cell r="A86">
            <v>171</v>
          </cell>
        </row>
        <row r="87">
          <cell r="A87">
            <v>172</v>
          </cell>
        </row>
        <row r="88">
          <cell r="A88">
            <v>176</v>
          </cell>
        </row>
        <row r="89">
          <cell r="A89">
            <v>179</v>
          </cell>
        </row>
        <row r="90">
          <cell r="A90">
            <v>180</v>
          </cell>
        </row>
        <row r="91">
          <cell r="A91">
            <v>181</v>
          </cell>
        </row>
        <row r="92">
          <cell r="A92">
            <v>182</v>
          </cell>
        </row>
        <row r="93">
          <cell r="A93">
            <v>183</v>
          </cell>
        </row>
        <row r="94">
          <cell r="A94">
            <v>184</v>
          </cell>
        </row>
        <row r="95">
          <cell r="A95">
            <v>185</v>
          </cell>
        </row>
        <row r="96">
          <cell r="A96">
            <v>197</v>
          </cell>
        </row>
        <row r="97">
          <cell r="A97">
            <v>186</v>
          </cell>
        </row>
        <row r="98">
          <cell r="A98">
            <v>187</v>
          </cell>
        </row>
        <row r="99">
          <cell r="A99">
            <v>191</v>
          </cell>
        </row>
        <row r="100">
          <cell r="A100">
            <v>198</v>
          </cell>
        </row>
        <row r="101">
          <cell r="A101">
            <v>192</v>
          </cell>
        </row>
        <row r="102">
          <cell r="A102">
            <v>193</v>
          </cell>
        </row>
        <row r="103">
          <cell r="A103">
            <v>194</v>
          </cell>
        </row>
        <row r="104">
          <cell r="A104">
            <v>195</v>
          </cell>
        </row>
        <row r="105">
          <cell r="A105">
            <v>196</v>
          </cell>
        </row>
        <row r="106">
          <cell r="A106">
            <v>200</v>
          </cell>
        </row>
        <row r="107">
          <cell r="A107">
            <v>202</v>
          </cell>
        </row>
        <row r="108">
          <cell r="A108">
            <v>206</v>
          </cell>
        </row>
        <row r="109">
          <cell r="A109">
            <v>207</v>
          </cell>
        </row>
        <row r="110">
          <cell r="A110">
            <v>208</v>
          </cell>
        </row>
        <row r="111">
          <cell r="A111">
            <v>209</v>
          </cell>
        </row>
        <row r="112">
          <cell r="A112">
            <v>210</v>
          </cell>
        </row>
        <row r="113">
          <cell r="A113">
            <v>231</v>
          </cell>
        </row>
        <row r="114">
          <cell r="A114">
            <v>232</v>
          </cell>
        </row>
        <row r="115">
          <cell r="A115">
            <v>233</v>
          </cell>
        </row>
        <row r="116">
          <cell r="A116">
            <v>234</v>
          </cell>
        </row>
        <row r="117">
          <cell r="A117">
            <v>235</v>
          </cell>
        </row>
        <row r="118">
          <cell r="A118">
            <v>236</v>
          </cell>
        </row>
        <row r="119">
          <cell r="A119">
            <v>237</v>
          </cell>
        </row>
        <row r="120">
          <cell r="A120">
            <v>243</v>
          </cell>
        </row>
        <row r="121">
          <cell r="A121">
            <v>244</v>
          </cell>
        </row>
        <row r="122">
          <cell r="A122">
            <v>245</v>
          </cell>
        </row>
        <row r="123">
          <cell r="A123">
            <v>246</v>
          </cell>
        </row>
        <row r="124">
          <cell r="A124">
            <v>247</v>
          </cell>
        </row>
        <row r="125">
          <cell r="A125">
            <v>248</v>
          </cell>
        </row>
        <row r="126">
          <cell r="A126">
            <v>249</v>
          </cell>
        </row>
        <row r="127">
          <cell r="A127">
            <v>250</v>
          </cell>
        </row>
        <row r="128">
          <cell r="A128">
            <v>251</v>
          </cell>
        </row>
        <row r="129">
          <cell r="A129">
            <v>252</v>
          </cell>
        </row>
        <row r="130">
          <cell r="A130">
            <v>253</v>
          </cell>
        </row>
        <row r="131">
          <cell r="A131">
            <v>254</v>
          </cell>
        </row>
        <row r="132">
          <cell r="A132">
            <v>255</v>
          </cell>
        </row>
        <row r="133">
          <cell r="A133">
            <v>256</v>
          </cell>
        </row>
        <row r="134">
          <cell r="A134">
            <v>258</v>
          </cell>
        </row>
        <row r="135">
          <cell r="A135">
            <v>259</v>
          </cell>
        </row>
        <row r="136">
          <cell r="A136">
            <v>260</v>
          </cell>
        </row>
        <row r="137">
          <cell r="A137">
            <v>261</v>
          </cell>
        </row>
        <row r="138">
          <cell r="A138">
            <v>264</v>
          </cell>
        </row>
        <row r="139">
          <cell r="A139">
            <v>88</v>
          </cell>
        </row>
        <row r="140">
          <cell r="A140">
            <v>118</v>
          </cell>
        </row>
        <row r="141">
          <cell r="A141">
            <v>155</v>
          </cell>
        </row>
        <row r="142">
          <cell r="A142">
            <v>199</v>
          </cell>
        </row>
        <row r="143">
          <cell r="A143">
            <v>238</v>
          </cell>
        </row>
        <row r="144">
          <cell r="A144">
            <v>262</v>
          </cell>
        </row>
        <row r="145">
          <cell r="A145">
            <v>263</v>
          </cell>
        </row>
        <row r="146">
          <cell r="A146">
            <v>264</v>
          </cell>
        </row>
        <row r="147">
          <cell r="A147">
            <v>270</v>
          </cell>
        </row>
        <row r="148">
          <cell r="A148">
            <v>273</v>
          </cell>
        </row>
        <row r="149">
          <cell r="A149">
            <v>189</v>
          </cell>
        </row>
        <row r="150">
          <cell r="A150">
            <v>119</v>
          </cell>
        </row>
        <row r="151">
          <cell r="A151">
            <v>133</v>
          </cell>
        </row>
        <row r="152">
          <cell r="A152">
            <v>159</v>
          </cell>
        </row>
        <row r="153">
          <cell r="A153">
            <v>239</v>
          </cell>
        </row>
        <row r="154">
          <cell r="A154">
            <v>242</v>
          </cell>
        </row>
        <row r="155">
          <cell r="A155">
            <v>265</v>
          </cell>
        </row>
        <row r="156">
          <cell r="A156">
            <v>266</v>
          </cell>
        </row>
        <row r="157">
          <cell r="A157">
            <v>269</v>
          </cell>
        </row>
        <row r="158">
          <cell r="A158">
            <v>272</v>
          </cell>
        </row>
        <row r="159">
          <cell r="A159">
            <v>280</v>
          </cell>
        </row>
        <row r="160">
          <cell r="A160">
            <v>287</v>
          </cell>
        </row>
        <row r="161">
          <cell r="A161">
            <v>288</v>
          </cell>
        </row>
        <row r="162">
          <cell r="A162">
            <v>289</v>
          </cell>
        </row>
        <row r="163">
          <cell r="A163">
            <v>290</v>
          </cell>
        </row>
        <row r="164">
          <cell r="A164">
            <v>291</v>
          </cell>
        </row>
        <row r="165">
          <cell r="A165">
            <v>292</v>
          </cell>
        </row>
        <row r="166">
          <cell r="A166">
            <v>293</v>
          </cell>
        </row>
        <row r="167">
          <cell r="A167">
            <v>294</v>
          </cell>
        </row>
        <row r="168">
          <cell r="A168">
            <v>295</v>
          </cell>
        </row>
        <row r="169">
          <cell r="A169">
            <v>296</v>
          </cell>
        </row>
        <row r="170">
          <cell r="A170">
            <v>297</v>
          </cell>
        </row>
        <row r="171">
          <cell r="A171">
            <v>298</v>
          </cell>
        </row>
        <row r="172">
          <cell r="A172">
            <v>299</v>
          </cell>
        </row>
        <row r="173">
          <cell r="A173">
            <v>300</v>
          </cell>
        </row>
        <row r="174">
          <cell r="A174">
            <v>301</v>
          </cell>
        </row>
        <row r="175">
          <cell r="A175">
            <v>302</v>
          </cell>
        </row>
        <row r="176">
          <cell r="A176">
            <v>303</v>
          </cell>
        </row>
        <row r="177">
          <cell r="A177">
            <v>304</v>
          </cell>
        </row>
        <row r="178">
          <cell r="A178">
            <v>305</v>
          </cell>
        </row>
        <row r="179">
          <cell r="A179">
            <v>306</v>
          </cell>
        </row>
        <row r="180">
          <cell r="A180">
            <v>307</v>
          </cell>
        </row>
        <row r="181">
          <cell r="A181">
            <v>308</v>
          </cell>
        </row>
        <row r="182">
          <cell r="A182">
            <v>309</v>
          </cell>
        </row>
        <row r="183">
          <cell r="A183">
            <v>310</v>
          </cell>
        </row>
        <row r="184">
          <cell r="A184">
            <v>311</v>
          </cell>
        </row>
        <row r="185">
          <cell r="A185">
            <v>312</v>
          </cell>
        </row>
        <row r="186">
          <cell r="A186">
            <v>313</v>
          </cell>
        </row>
        <row r="187">
          <cell r="A187">
            <v>314</v>
          </cell>
        </row>
        <row r="188">
          <cell r="A188">
            <v>315</v>
          </cell>
        </row>
        <row r="189">
          <cell r="A189">
            <v>316</v>
          </cell>
        </row>
        <row r="190">
          <cell r="A190">
            <v>317</v>
          </cell>
        </row>
        <row r="191">
          <cell r="A191">
            <v>318</v>
          </cell>
        </row>
      </sheetData>
      <sheetData sheetId="13"/>
      <sheetData sheetId="14">
        <row r="1">
          <cell r="A1" t="str">
            <v>No Tariffs</v>
          </cell>
        </row>
        <row r="2">
          <cell r="A2">
            <v>2</v>
          </cell>
        </row>
        <row r="3">
          <cell r="A3">
            <v>1</v>
          </cell>
        </row>
        <row r="4">
          <cell r="A4">
            <v>2</v>
          </cell>
        </row>
        <row r="5">
          <cell r="A5">
            <v>2</v>
          </cell>
        </row>
        <row r="6">
          <cell r="A6">
            <v>2</v>
          </cell>
        </row>
        <row r="7">
          <cell r="A7">
            <v>2</v>
          </cell>
        </row>
        <row r="8">
          <cell r="A8">
            <v>2</v>
          </cell>
        </row>
        <row r="9">
          <cell r="A9">
            <v>1</v>
          </cell>
        </row>
        <row r="10">
          <cell r="A10">
            <v>2</v>
          </cell>
        </row>
        <row r="11">
          <cell r="A11">
            <v>1</v>
          </cell>
        </row>
        <row r="12">
          <cell r="A12">
            <v>1</v>
          </cell>
        </row>
        <row r="13">
          <cell r="A13">
            <v>1</v>
          </cell>
        </row>
        <row r="14">
          <cell r="A14">
            <v>2</v>
          </cell>
        </row>
        <row r="15">
          <cell r="A15">
            <v>2</v>
          </cell>
        </row>
        <row r="16">
          <cell r="A16">
            <v>2</v>
          </cell>
        </row>
        <row r="17">
          <cell r="A17">
            <v>1</v>
          </cell>
        </row>
        <row r="18">
          <cell r="A18">
            <v>1</v>
          </cell>
        </row>
        <row r="19">
          <cell r="A19">
            <v>2</v>
          </cell>
        </row>
        <row r="20">
          <cell r="A20">
            <v>1</v>
          </cell>
        </row>
        <row r="21">
          <cell r="A21">
            <v>2</v>
          </cell>
        </row>
        <row r="22">
          <cell r="A22">
            <v>2</v>
          </cell>
        </row>
        <row r="23">
          <cell r="A23">
            <v>3</v>
          </cell>
        </row>
        <row r="24">
          <cell r="A24">
            <v>2</v>
          </cell>
        </row>
        <row r="25">
          <cell r="A25">
            <v>3</v>
          </cell>
        </row>
        <row r="26">
          <cell r="A26">
            <v>2</v>
          </cell>
        </row>
        <row r="27">
          <cell r="A27">
            <v>2</v>
          </cell>
        </row>
        <row r="28">
          <cell r="A28">
            <v>1</v>
          </cell>
        </row>
        <row r="29">
          <cell r="A29">
            <v>1</v>
          </cell>
        </row>
        <row r="30">
          <cell r="A30">
            <v>1</v>
          </cell>
        </row>
        <row r="31">
          <cell r="A31">
            <v>2</v>
          </cell>
        </row>
        <row r="32">
          <cell r="A32">
            <v>2</v>
          </cell>
        </row>
        <row r="33">
          <cell r="A33">
            <v>2</v>
          </cell>
        </row>
        <row r="34">
          <cell r="A34">
            <v>2</v>
          </cell>
        </row>
        <row r="35">
          <cell r="A35">
            <v>3</v>
          </cell>
        </row>
        <row r="36">
          <cell r="A36">
            <v>2</v>
          </cell>
        </row>
        <row r="37">
          <cell r="A37">
            <v>2</v>
          </cell>
        </row>
        <row r="38">
          <cell r="A38">
            <v>2</v>
          </cell>
        </row>
        <row r="39">
          <cell r="A39">
            <v>2</v>
          </cell>
        </row>
        <row r="40">
          <cell r="A40">
            <v>2</v>
          </cell>
        </row>
        <row r="41">
          <cell r="A41">
            <v>1</v>
          </cell>
        </row>
        <row r="42">
          <cell r="A42">
            <v>1</v>
          </cell>
        </row>
        <row r="43">
          <cell r="A43">
            <v>2</v>
          </cell>
        </row>
        <row r="44">
          <cell r="A44">
            <v>2</v>
          </cell>
        </row>
        <row r="45">
          <cell r="A45">
            <v>1</v>
          </cell>
        </row>
        <row r="46">
          <cell r="A46">
            <v>2</v>
          </cell>
        </row>
        <row r="47">
          <cell r="A47">
            <v>4</v>
          </cell>
        </row>
        <row r="48">
          <cell r="A48">
            <v>2</v>
          </cell>
        </row>
        <row r="49">
          <cell r="A49">
            <v>2</v>
          </cell>
        </row>
        <row r="50">
          <cell r="A50">
            <v>2</v>
          </cell>
        </row>
        <row r="51">
          <cell r="A51">
            <v>1</v>
          </cell>
        </row>
        <row r="52">
          <cell r="A52">
            <v>2</v>
          </cell>
        </row>
        <row r="53">
          <cell r="A53">
            <v>3</v>
          </cell>
        </row>
        <row r="54">
          <cell r="A54">
            <v>1</v>
          </cell>
        </row>
        <row r="55">
          <cell r="A55">
            <v>1</v>
          </cell>
        </row>
        <row r="56">
          <cell r="A56">
            <v>3</v>
          </cell>
        </row>
        <row r="57">
          <cell r="A57">
            <v>2</v>
          </cell>
        </row>
        <row r="58">
          <cell r="A58">
            <v>3</v>
          </cell>
        </row>
        <row r="59">
          <cell r="A59">
            <v>2</v>
          </cell>
        </row>
        <row r="60">
          <cell r="A60">
            <v>2</v>
          </cell>
        </row>
        <row r="61">
          <cell r="A61">
            <v>2</v>
          </cell>
        </row>
        <row r="62">
          <cell r="A62">
            <v>1</v>
          </cell>
        </row>
        <row r="63">
          <cell r="A63">
            <v>2</v>
          </cell>
        </row>
        <row r="64">
          <cell r="A64">
            <v>1</v>
          </cell>
        </row>
        <row r="65">
          <cell r="A65">
            <v>1</v>
          </cell>
        </row>
        <row r="66">
          <cell r="A66">
            <v>3</v>
          </cell>
        </row>
        <row r="67">
          <cell r="A67">
            <v>3</v>
          </cell>
        </row>
        <row r="68">
          <cell r="A68">
            <v>4</v>
          </cell>
        </row>
        <row r="69">
          <cell r="A69">
            <v>2</v>
          </cell>
        </row>
        <row r="70">
          <cell r="A70">
            <v>2</v>
          </cell>
        </row>
        <row r="71">
          <cell r="A71">
            <v>3</v>
          </cell>
        </row>
        <row r="72">
          <cell r="A72">
            <v>3</v>
          </cell>
        </row>
        <row r="73">
          <cell r="A73">
            <v>2</v>
          </cell>
        </row>
        <row r="74">
          <cell r="A74">
            <v>2</v>
          </cell>
        </row>
        <row r="75">
          <cell r="A75">
            <v>2</v>
          </cell>
        </row>
        <row r="76">
          <cell r="A76">
            <v>3</v>
          </cell>
        </row>
        <row r="77">
          <cell r="A77">
            <v>3</v>
          </cell>
        </row>
        <row r="78">
          <cell r="A78">
            <v>4</v>
          </cell>
        </row>
        <row r="79">
          <cell r="A79">
            <v>2</v>
          </cell>
        </row>
        <row r="80">
          <cell r="A80">
            <v>3</v>
          </cell>
        </row>
        <row r="81">
          <cell r="A81">
            <v>1</v>
          </cell>
        </row>
        <row r="82">
          <cell r="A82">
            <v>3</v>
          </cell>
        </row>
        <row r="83">
          <cell r="A83">
            <v>3</v>
          </cell>
        </row>
        <row r="84">
          <cell r="A84">
            <v>2</v>
          </cell>
        </row>
        <row r="85">
          <cell r="A85">
            <v>2</v>
          </cell>
        </row>
        <row r="86">
          <cell r="A86">
            <v>3</v>
          </cell>
        </row>
        <row r="87">
          <cell r="A87">
            <v>2</v>
          </cell>
        </row>
        <row r="88">
          <cell r="A88">
            <v>2</v>
          </cell>
        </row>
        <row r="89">
          <cell r="A89">
            <v>3</v>
          </cell>
        </row>
        <row r="90">
          <cell r="A90">
            <v>2</v>
          </cell>
        </row>
        <row r="91">
          <cell r="A91">
            <v>2</v>
          </cell>
        </row>
        <row r="92">
          <cell r="A92">
            <v>3</v>
          </cell>
        </row>
        <row r="93">
          <cell r="A93">
            <v>4</v>
          </cell>
        </row>
        <row r="94">
          <cell r="A94">
            <v>2</v>
          </cell>
        </row>
        <row r="95">
          <cell r="A95">
            <v>3</v>
          </cell>
        </row>
        <row r="96">
          <cell r="A96">
            <v>3</v>
          </cell>
        </row>
        <row r="97">
          <cell r="A97">
            <v>4</v>
          </cell>
        </row>
        <row r="98">
          <cell r="A98">
            <v>3</v>
          </cell>
        </row>
        <row r="99">
          <cell r="A99">
            <v>3</v>
          </cell>
        </row>
        <row r="100">
          <cell r="A100">
            <v>2</v>
          </cell>
        </row>
        <row r="101">
          <cell r="A101">
            <v>2</v>
          </cell>
        </row>
        <row r="102">
          <cell r="A102">
            <v>2</v>
          </cell>
        </row>
        <row r="103">
          <cell r="A103">
            <v>4</v>
          </cell>
        </row>
        <row r="104">
          <cell r="A104">
            <v>4</v>
          </cell>
        </row>
        <row r="105">
          <cell r="A105">
            <v>4</v>
          </cell>
        </row>
        <row r="106">
          <cell r="A106">
            <v>3</v>
          </cell>
        </row>
        <row r="107">
          <cell r="A107">
            <v>3</v>
          </cell>
        </row>
        <row r="108">
          <cell r="A108">
            <v>3</v>
          </cell>
        </row>
        <row r="109">
          <cell r="A109">
            <v>2</v>
          </cell>
        </row>
        <row r="110">
          <cell r="A110">
            <v>2</v>
          </cell>
        </row>
        <row r="111">
          <cell r="A111">
            <v>2</v>
          </cell>
        </row>
        <row r="112">
          <cell r="A112">
            <v>3</v>
          </cell>
        </row>
        <row r="113">
          <cell r="A113">
            <v>3</v>
          </cell>
        </row>
        <row r="114">
          <cell r="A114">
            <v>3</v>
          </cell>
        </row>
        <row r="115">
          <cell r="A115">
            <v>3</v>
          </cell>
        </row>
        <row r="116">
          <cell r="A116">
            <v>1</v>
          </cell>
        </row>
        <row r="117">
          <cell r="A117">
            <v>4</v>
          </cell>
        </row>
        <row r="118">
          <cell r="A118">
            <v>4</v>
          </cell>
        </row>
        <row r="119">
          <cell r="A119">
            <v>2</v>
          </cell>
        </row>
        <row r="120">
          <cell r="A120">
            <v>2</v>
          </cell>
        </row>
        <row r="121">
          <cell r="A121">
            <v>2</v>
          </cell>
        </row>
        <row r="122">
          <cell r="A122">
            <v>1</v>
          </cell>
        </row>
        <row r="123">
          <cell r="A123">
            <v>1</v>
          </cell>
        </row>
        <row r="124">
          <cell r="A124">
            <v>2</v>
          </cell>
        </row>
        <row r="125">
          <cell r="A125">
            <v>3</v>
          </cell>
        </row>
        <row r="126">
          <cell r="A126">
            <v>2</v>
          </cell>
        </row>
        <row r="127">
          <cell r="A127">
            <v>1</v>
          </cell>
        </row>
        <row r="128">
          <cell r="A128">
            <v>3</v>
          </cell>
        </row>
        <row r="129">
          <cell r="A129">
            <v>3</v>
          </cell>
        </row>
        <row r="130">
          <cell r="A130">
            <v>3</v>
          </cell>
        </row>
        <row r="131">
          <cell r="A131">
            <v>3</v>
          </cell>
        </row>
        <row r="132">
          <cell r="A132">
            <v>3</v>
          </cell>
        </row>
        <row r="133">
          <cell r="A133">
            <v>3</v>
          </cell>
        </row>
        <row r="134">
          <cell r="A134">
            <v>3</v>
          </cell>
        </row>
        <row r="135">
          <cell r="A135">
            <v>3</v>
          </cell>
        </row>
        <row r="136">
          <cell r="A136">
            <v>1</v>
          </cell>
        </row>
        <row r="137">
          <cell r="A137">
            <v>4</v>
          </cell>
        </row>
        <row r="138">
          <cell r="A138">
            <v>2</v>
          </cell>
        </row>
        <row r="139">
          <cell r="A139">
            <v>3</v>
          </cell>
        </row>
        <row r="140">
          <cell r="A140">
            <v>3</v>
          </cell>
        </row>
        <row r="141">
          <cell r="A141">
            <v>2</v>
          </cell>
        </row>
        <row r="142">
          <cell r="A142">
            <v>1</v>
          </cell>
        </row>
        <row r="143">
          <cell r="A143">
            <v>4</v>
          </cell>
        </row>
        <row r="144">
          <cell r="A144">
            <v>2</v>
          </cell>
        </row>
        <row r="145">
          <cell r="A145">
            <v>3</v>
          </cell>
        </row>
        <row r="146">
          <cell r="A146">
            <v>4</v>
          </cell>
        </row>
        <row r="147">
          <cell r="A147">
            <v>4</v>
          </cell>
        </row>
        <row r="148">
          <cell r="A148">
            <v>2</v>
          </cell>
        </row>
        <row r="149">
          <cell r="A149">
            <v>4</v>
          </cell>
        </row>
        <row r="150">
          <cell r="A150">
            <v>3</v>
          </cell>
        </row>
        <row r="151">
          <cell r="A151">
            <v>2</v>
          </cell>
        </row>
        <row r="152">
          <cell r="A152">
            <v>2</v>
          </cell>
        </row>
        <row r="153">
          <cell r="A153">
            <v>3</v>
          </cell>
        </row>
        <row r="154">
          <cell r="A154">
            <v>5</v>
          </cell>
        </row>
        <row r="155">
          <cell r="A155">
            <v>2</v>
          </cell>
        </row>
        <row r="156">
          <cell r="A156">
            <v>4</v>
          </cell>
        </row>
        <row r="157">
          <cell r="A157">
            <v>3</v>
          </cell>
        </row>
        <row r="158">
          <cell r="A158">
            <v>2</v>
          </cell>
        </row>
        <row r="159">
          <cell r="A159">
            <v>1</v>
          </cell>
        </row>
        <row r="160">
          <cell r="A160">
            <v>2</v>
          </cell>
        </row>
        <row r="161">
          <cell r="A161">
            <v>3</v>
          </cell>
        </row>
        <row r="162">
          <cell r="A162">
            <v>2</v>
          </cell>
        </row>
        <row r="163">
          <cell r="A163">
            <v>1</v>
          </cell>
        </row>
        <row r="164">
          <cell r="A164">
            <v>2</v>
          </cell>
        </row>
        <row r="165">
          <cell r="A165">
            <v>3</v>
          </cell>
        </row>
        <row r="166">
          <cell r="A166">
            <v>2</v>
          </cell>
        </row>
        <row r="167">
          <cell r="A167">
            <v>3</v>
          </cell>
        </row>
        <row r="168">
          <cell r="A168">
            <v>2</v>
          </cell>
        </row>
        <row r="169">
          <cell r="A169">
            <v>3</v>
          </cell>
        </row>
        <row r="170">
          <cell r="A170">
            <v>1</v>
          </cell>
        </row>
        <row r="171">
          <cell r="A171">
            <v>3</v>
          </cell>
        </row>
        <row r="172">
          <cell r="A172">
            <v>2</v>
          </cell>
        </row>
        <row r="173">
          <cell r="A173">
            <v>2</v>
          </cell>
        </row>
        <row r="174">
          <cell r="A174">
            <v>4</v>
          </cell>
        </row>
        <row r="175">
          <cell r="A175">
            <v>2</v>
          </cell>
        </row>
        <row r="176">
          <cell r="A176">
            <v>2</v>
          </cell>
        </row>
        <row r="177">
          <cell r="A177">
            <v>2</v>
          </cell>
        </row>
        <row r="178">
          <cell r="A178">
            <v>2</v>
          </cell>
        </row>
        <row r="179">
          <cell r="A179">
            <v>2</v>
          </cell>
        </row>
        <row r="180">
          <cell r="A180">
            <v>4</v>
          </cell>
        </row>
        <row r="181">
          <cell r="A181">
            <v>2</v>
          </cell>
        </row>
        <row r="182">
          <cell r="A182">
            <v>1</v>
          </cell>
        </row>
        <row r="183">
          <cell r="A183">
            <v>2</v>
          </cell>
        </row>
        <row r="184">
          <cell r="A184">
            <v>1</v>
          </cell>
        </row>
        <row r="185">
          <cell r="A185">
            <v>1</v>
          </cell>
        </row>
        <row r="186">
          <cell r="A186">
            <v>2</v>
          </cell>
        </row>
        <row r="187">
          <cell r="A187">
            <v>2</v>
          </cell>
        </row>
        <row r="188">
          <cell r="A188">
            <v>2</v>
          </cell>
        </row>
        <row r="189">
          <cell r="A189">
            <v>1</v>
          </cell>
        </row>
        <row r="190">
          <cell r="A190">
            <v>1</v>
          </cell>
        </row>
        <row r="191">
          <cell r="A191">
            <v>2</v>
          </cell>
        </row>
        <row r="192">
          <cell r="A192">
            <v>2</v>
          </cell>
        </row>
        <row r="193">
          <cell r="A193">
            <v>2</v>
          </cell>
        </row>
        <row r="194">
          <cell r="A194">
            <v>1</v>
          </cell>
        </row>
        <row r="195">
          <cell r="A195">
            <v>2</v>
          </cell>
        </row>
        <row r="196">
          <cell r="A196">
            <v>2</v>
          </cell>
        </row>
        <row r="197">
          <cell r="A197">
            <v>2</v>
          </cell>
        </row>
        <row r="198">
          <cell r="A198">
            <v>2</v>
          </cell>
        </row>
        <row r="199">
          <cell r="A199">
            <v>2</v>
          </cell>
        </row>
        <row r="200">
          <cell r="A200">
            <v>2</v>
          </cell>
        </row>
        <row r="201">
          <cell r="A201">
            <v>2</v>
          </cell>
        </row>
        <row r="202">
          <cell r="A202">
            <v>2</v>
          </cell>
        </row>
        <row r="203">
          <cell r="A203">
            <v>1</v>
          </cell>
        </row>
        <row r="204">
          <cell r="A204">
            <v>2</v>
          </cell>
        </row>
        <row r="205">
          <cell r="A205">
            <v>2</v>
          </cell>
        </row>
        <row r="206">
          <cell r="A206">
            <v>2</v>
          </cell>
        </row>
        <row r="207">
          <cell r="A207">
            <v>1</v>
          </cell>
        </row>
        <row r="208">
          <cell r="A208">
            <v>1</v>
          </cell>
        </row>
        <row r="209">
          <cell r="A209">
            <v>2</v>
          </cell>
        </row>
        <row r="210">
          <cell r="A210">
            <v>1</v>
          </cell>
        </row>
        <row r="211">
          <cell r="A211">
            <v>1</v>
          </cell>
        </row>
        <row r="212">
          <cell r="A212">
            <v>1</v>
          </cell>
        </row>
        <row r="213">
          <cell r="A213">
            <v>2</v>
          </cell>
        </row>
        <row r="214">
          <cell r="A214">
            <v>2</v>
          </cell>
        </row>
        <row r="215">
          <cell r="A215">
            <v>2</v>
          </cell>
        </row>
        <row r="216">
          <cell r="A216">
            <v>2</v>
          </cell>
        </row>
        <row r="217">
          <cell r="A217">
            <v>1</v>
          </cell>
        </row>
        <row r="218">
          <cell r="A218">
            <v>1</v>
          </cell>
        </row>
        <row r="219">
          <cell r="A219">
            <v>1</v>
          </cell>
        </row>
        <row r="220">
          <cell r="A220">
            <v>1</v>
          </cell>
        </row>
        <row r="221">
          <cell r="A221">
            <v>2</v>
          </cell>
        </row>
        <row r="222">
          <cell r="A222">
            <v>1</v>
          </cell>
        </row>
        <row r="223">
          <cell r="A223">
            <v>1</v>
          </cell>
        </row>
        <row r="224">
          <cell r="A224">
            <v>1</v>
          </cell>
        </row>
        <row r="225">
          <cell r="A225">
            <v>2</v>
          </cell>
        </row>
        <row r="226">
          <cell r="A226">
            <v>3</v>
          </cell>
        </row>
        <row r="227">
          <cell r="A227">
            <v>1</v>
          </cell>
        </row>
        <row r="228">
          <cell r="A228">
            <v>2</v>
          </cell>
        </row>
        <row r="229">
          <cell r="A229">
            <v>1</v>
          </cell>
        </row>
        <row r="230">
          <cell r="A230">
            <v>1</v>
          </cell>
        </row>
        <row r="231">
          <cell r="A231">
            <v>2</v>
          </cell>
        </row>
        <row r="232">
          <cell r="A232">
            <v>1</v>
          </cell>
        </row>
        <row r="233">
          <cell r="A233">
            <v>1</v>
          </cell>
        </row>
        <row r="234">
          <cell r="A234">
            <v>1</v>
          </cell>
        </row>
        <row r="235">
          <cell r="A235">
            <v>1</v>
          </cell>
        </row>
        <row r="236">
          <cell r="A236">
            <v>1</v>
          </cell>
        </row>
        <row r="237">
          <cell r="A237">
            <v>1</v>
          </cell>
        </row>
        <row r="238">
          <cell r="A238">
            <v>1</v>
          </cell>
        </row>
        <row r="239">
          <cell r="A239">
            <v>1</v>
          </cell>
        </row>
        <row r="240">
          <cell r="A240">
            <v>1</v>
          </cell>
        </row>
        <row r="241">
          <cell r="A241">
            <v>1</v>
          </cell>
        </row>
        <row r="242">
          <cell r="A242">
            <v>1</v>
          </cell>
        </row>
        <row r="243">
          <cell r="A243">
            <v>1</v>
          </cell>
        </row>
        <row r="244">
          <cell r="A244">
            <v>1</v>
          </cell>
        </row>
        <row r="245">
          <cell r="A245">
            <v>1</v>
          </cell>
        </row>
        <row r="246">
          <cell r="A246">
            <v>1</v>
          </cell>
        </row>
        <row r="247">
          <cell r="A247">
            <v>1</v>
          </cell>
        </row>
        <row r="248">
          <cell r="A248">
            <v>2</v>
          </cell>
        </row>
        <row r="249">
          <cell r="A249">
            <v>2</v>
          </cell>
        </row>
        <row r="250">
          <cell r="A250">
            <v>2</v>
          </cell>
        </row>
        <row r="251">
          <cell r="A251">
            <v>2</v>
          </cell>
        </row>
        <row r="252">
          <cell r="A252">
            <v>3</v>
          </cell>
        </row>
        <row r="253">
          <cell r="A253">
            <v>2</v>
          </cell>
        </row>
        <row r="254">
          <cell r="A254">
            <v>2</v>
          </cell>
        </row>
        <row r="255">
          <cell r="A255">
            <v>3</v>
          </cell>
        </row>
        <row r="256">
          <cell r="A256">
            <v>2</v>
          </cell>
        </row>
        <row r="257">
          <cell r="A257">
            <v>2</v>
          </cell>
        </row>
        <row r="258">
          <cell r="A258">
            <v>2</v>
          </cell>
        </row>
        <row r="259">
          <cell r="A259">
            <v>2</v>
          </cell>
        </row>
        <row r="260">
          <cell r="A260">
            <v>2</v>
          </cell>
        </row>
        <row r="261">
          <cell r="A261">
            <v>1</v>
          </cell>
        </row>
        <row r="262">
          <cell r="A262">
            <v>3</v>
          </cell>
        </row>
        <row r="263">
          <cell r="A263">
            <v>1</v>
          </cell>
        </row>
        <row r="264">
          <cell r="A264">
            <v>3</v>
          </cell>
        </row>
        <row r="265">
          <cell r="A265">
            <v>2</v>
          </cell>
        </row>
        <row r="266">
          <cell r="A266">
            <v>1</v>
          </cell>
        </row>
        <row r="267">
          <cell r="A267">
            <v>1</v>
          </cell>
        </row>
        <row r="268">
          <cell r="A268">
            <v>1</v>
          </cell>
        </row>
        <row r="269">
          <cell r="A269">
            <v>1</v>
          </cell>
        </row>
        <row r="270">
          <cell r="A270">
            <v>2</v>
          </cell>
        </row>
        <row r="271">
          <cell r="A271">
            <v>2</v>
          </cell>
        </row>
        <row r="272">
          <cell r="A272">
            <v>2</v>
          </cell>
        </row>
        <row r="273">
          <cell r="A273">
            <v>2</v>
          </cell>
        </row>
        <row r="274">
          <cell r="A274">
            <v>3</v>
          </cell>
        </row>
        <row r="275">
          <cell r="A275">
            <v>2</v>
          </cell>
        </row>
        <row r="276">
          <cell r="A276">
            <v>2</v>
          </cell>
        </row>
        <row r="277">
          <cell r="A277">
            <v>2</v>
          </cell>
        </row>
        <row r="278">
          <cell r="A278">
            <v>1</v>
          </cell>
        </row>
        <row r="279">
          <cell r="A279">
            <v>2</v>
          </cell>
        </row>
        <row r="280">
          <cell r="A280">
            <v>3</v>
          </cell>
        </row>
        <row r="281">
          <cell r="A281">
            <v>1</v>
          </cell>
        </row>
        <row r="282">
          <cell r="A282">
            <v>1</v>
          </cell>
        </row>
        <row r="283">
          <cell r="A283">
            <v>1</v>
          </cell>
        </row>
        <row r="284">
          <cell r="A284">
            <v>3</v>
          </cell>
        </row>
        <row r="285">
          <cell r="A285">
            <v>3</v>
          </cell>
        </row>
        <row r="286">
          <cell r="A286">
            <v>2</v>
          </cell>
        </row>
        <row r="287">
          <cell r="A287">
            <v>4</v>
          </cell>
        </row>
        <row r="288">
          <cell r="A288">
            <v>2</v>
          </cell>
        </row>
        <row r="289">
          <cell r="A289">
            <v>2</v>
          </cell>
        </row>
        <row r="290">
          <cell r="A290">
            <v>2</v>
          </cell>
        </row>
        <row r="291">
          <cell r="A291">
            <v>2</v>
          </cell>
        </row>
        <row r="292">
          <cell r="A292">
            <v>1</v>
          </cell>
        </row>
        <row r="293">
          <cell r="A293">
            <v>3</v>
          </cell>
        </row>
        <row r="294">
          <cell r="A294">
            <v>2</v>
          </cell>
        </row>
        <row r="295">
          <cell r="A295">
            <v>2</v>
          </cell>
        </row>
        <row r="296">
          <cell r="A296">
            <v>2</v>
          </cell>
        </row>
        <row r="297">
          <cell r="A297">
            <v>1</v>
          </cell>
        </row>
        <row r="298">
          <cell r="A298">
            <v>1</v>
          </cell>
        </row>
        <row r="299">
          <cell r="A299">
            <v>2</v>
          </cell>
        </row>
        <row r="300">
          <cell r="A300">
            <v>2</v>
          </cell>
        </row>
        <row r="301">
          <cell r="A301">
            <v>1</v>
          </cell>
        </row>
        <row r="302">
          <cell r="A302">
            <v>2</v>
          </cell>
        </row>
        <row r="303">
          <cell r="A303">
            <v>2</v>
          </cell>
        </row>
        <row r="304">
          <cell r="A304">
            <v>2</v>
          </cell>
        </row>
        <row r="305">
          <cell r="A305">
            <v>2</v>
          </cell>
        </row>
        <row r="306">
          <cell r="A306">
            <v>1</v>
          </cell>
        </row>
        <row r="307">
          <cell r="A307">
            <v>2</v>
          </cell>
        </row>
        <row r="308">
          <cell r="A308">
            <v>2</v>
          </cell>
        </row>
        <row r="309">
          <cell r="A309">
            <v>2</v>
          </cell>
        </row>
        <row r="310">
          <cell r="A310">
            <v>2</v>
          </cell>
        </row>
        <row r="311">
          <cell r="A311">
            <v>3</v>
          </cell>
        </row>
        <row r="312">
          <cell r="A312">
            <v>3</v>
          </cell>
        </row>
        <row r="313">
          <cell r="A313">
            <v>1</v>
          </cell>
        </row>
        <row r="314">
          <cell r="A314">
            <v>2</v>
          </cell>
        </row>
        <row r="315">
          <cell r="A315">
            <v>2</v>
          </cell>
        </row>
        <row r="316">
          <cell r="A316">
            <v>1</v>
          </cell>
        </row>
        <row r="317">
          <cell r="A317">
            <v>2</v>
          </cell>
        </row>
        <row r="318">
          <cell r="A318">
            <v>2</v>
          </cell>
        </row>
        <row r="319">
          <cell r="A319">
            <v>1</v>
          </cell>
        </row>
        <row r="320">
          <cell r="A320">
            <v>2</v>
          </cell>
        </row>
        <row r="321">
          <cell r="A321">
            <v>2</v>
          </cell>
        </row>
        <row r="322">
          <cell r="A322">
            <v>2</v>
          </cell>
        </row>
        <row r="323">
          <cell r="A323">
            <v>2</v>
          </cell>
        </row>
        <row r="324">
          <cell r="A324">
            <v>2</v>
          </cell>
        </row>
        <row r="325">
          <cell r="A325">
            <v>2</v>
          </cell>
        </row>
        <row r="326">
          <cell r="A326">
            <v>2</v>
          </cell>
        </row>
        <row r="327">
          <cell r="A327">
            <v>2</v>
          </cell>
        </row>
        <row r="328">
          <cell r="A328">
            <v>2</v>
          </cell>
        </row>
        <row r="329">
          <cell r="A329">
            <v>2</v>
          </cell>
        </row>
        <row r="330">
          <cell r="A330">
            <v>2</v>
          </cell>
        </row>
        <row r="331">
          <cell r="A331">
            <v>1</v>
          </cell>
        </row>
        <row r="332">
          <cell r="A332">
            <v>1</v>
          </cell>
        </row>
        <row r="333">
          <cell r="A333">
            <v>3</v>
          </cell>
        </row>
        <row r="334">
          <cell r="A334">
            <v>2</v>
          </cell>
        </row>
        <row r="335">
          <cell r="A335">
            <v>1</v>
          </cell>
        </row>
        <row r="336">
          <cell r="A336">
            <v>2</v>
          </cell>
        </row>
        <row r="337">
          <cell r="A337">
            <v>2</v>
          </cell>
        </row>
        <row r="338">
          <cell r="A338">
            <v>3</v>
          </cell>
        </row>
        <row r="339">
          <cell r="A339">
            <v>1</v>
          </cell>
        </row>
        <row r="340">
          <cell r="A340">
            <v>3</v>
          </cell>
        </row>
        <row r="341">
          <cell r="A341">
            <v>3</v>
          </cell>
        </row>
        <row r="342">
          <cell r="A342">
            <v>3</v>
          </cell>
        </row>
        <row r="343">
          <cell r="A343">
            <v>3</v>
          </cell>
        </row>
        <row r="344">
          <cell r="A344">
            <v>3</v>
          </cell>
        </row>
        <row r="345">
          <cell r="A345">
            <v>2</v>
          </cell>
        </row>
        <row r="346">
          <cell r="A346">
            <v>1</v>
          </cell>
        </row>
        <row r="347">
          <cell r="A347">
            <v>2</v>
          </cell>
        </row>
        <row r="348">
          <cell r="A348">
            <v>2</v>
          </cell>
        </row>
        <row r="349">
          <cell r="A349">
            <v>2</v>
          </cell>
        </row>
        <row r="350">
          <cell r="A350">
            <v>1</v>
          </cell>
        </row>
        <row r="351">
          <cell r="A351">
            <v>2</v>
          </cell>
        </row>
        <row r="352">
          <cell r="A352">
            <v>2</v>
          </cell>
        </row>
        <row r="353">
          <cell r="A353">
            <v>1</v>
          </cell>
        </row>
        <row r="354">
          <cell r="A354">
            <v>2</v>
          </cell>
        </row>
        <row r="355">
          <cell r="A355">
            <v>2</v>
          </cell>
        </row>
        <row r="356">
          <cell r="A356">
            <v>1</v>
          </cell>
        </row>
        <row r="357">
          <cell r="A357">
            <v>1</v>
          </cell>
        </row>
        <row r="358">
          <cell r="A358">
            <v>2</v>
          </cell>
        </row>
        <row r="359">
          <cell r="A359">
            <v>2</v>
          </cell>
        </row>
        <row r="360">
          <cell r="A360">
            <v>2</v>
          </cell>
        </row>
        <row r="361">
          <cell r="A361">
            <v>2</v>
          </cell>
        </row>
        <row r="362">
          <cell r="A362">
            <v>2</v>
          </cell>
        </row>
        <row r="363">
          <cell r="A363">
            <v>2</v>
          </cell>
        </row>
        <row r="364">
          <cell r="A364">
            <v>2</v>
          </cell>
        </row>
        <row r="365">
          <cell r="A365">
            <v>2</v>
          </cell>
        </row>
        <row r="366">
          <cell r="A366">
            <v>2</v>
          </cell>
        </row>
        <row r="367">
          <cell r="A367">
            <v>1</v>
          </cell>
        </row>
        <row r="368">
          <cell r="A368">
            <v>3</v>
          </cell>
        </row>
        <row r="369">
          <cell r="A369">
            <v>2</v>
          </cell>
        </row>
        <row r="370">
          <cell r="A370">
            <v>2</v>
          </cell>
        </row>
        <row r="371">
          <cell r="A371">
            <v>2</v>
          </cell>
        </row>
        <row r="372">
          <cell r="A372">
            <v>2</v>
          </cell>
        </row>
        <row r="373">
          <cell r="A373">
            <v>2</v>
          </cell>
        </row>
        <row r="374">
          <cell r="A374">
            <v>2</v>
          </cell>
        </row>
        <row r="375">
          <cell r="A375">
            <v>2</v>
          </cell>
        </row>
        <row r="376">
          <cell r="A376">
            <v>2</v>
          </cell>
        </row>
        <row r="377">
          <cell r="A377">
            <v>3</v>
          </cell>
        </row>
        <row r="378">
          <cell r="A378">
            <v>3</v>
          </cell>
        </row>
        <row r="379">
          <cell r="A379">
            <v>3</v>
          </cell>
        </row>
        <row r="380">
          <cell r="A380">
            <v>1</v>
          </cell>
        </row>
        <row r="381">
          <cell r="A381">
            <v>1</v>
          </cell>
        </row>
        <row r="382">
          <cell r="A382">
            <v>3</v>
          </cell>
        </row>
        <row r="383">
          <cell r="A383">
            <v>2</v>
          </cell>
        </row>
        <row r="384">
          <cell r="A384">
            <v>3</v>
          </cell>
        </row>
        <row r="385">
          <cell r="A385">
            <v>3</v>
          </cell>
        </row>
        <row r="386">
          <cell r="A386">
            <v>3</v>
          </cell>
        </row>
        <row r="387">
          <cell r="A387">
            <v>3</v>
          </cell>
        </row>
        <row r="388">
          <cell r="A388">
            <v>3</v>
          </cell>
        </row>
        <row r="389">
          <cell r="A389">
            <v>3</v>
          </cell>
        </row>
        <row r="390">
          <cell r="A390">
            <v>2</v>
          </cell>
        </row>
        <row r="391">
          <cell r="A391">
            <v>3</v>
          </cell>
        </row>
        <row r="392">
          <cell r="A392">
            <v>2</v>
          </cell>
        </row>
        <row r="393">
          <cell r="A393">
            <v>2</v>
          </cell>
        </row>
        <row r="394">
          <cell r="A394">
            <v>2</v>
          </cell>
        </row>
        <row r="395">
          <cell r="A395">
            <v>3</v>
          </cell>
        </row>
        <row r="396">
          <cell r="A396">
            <v>3</v>
          </cell>
        </row>
        <row r="397">
          <cell r="A397">
            <v>4</v>
          </cell>
        </row>
        <row r="398">
          <cell r="A398">
            <v>2</v>
          </cell>
        </row>
        <row r="399">
          <cell r="A399">
            <v>1</v>
          </cell>
        </row>
        <row r="400">
          <cell r="A400">
            <v>3</v>
          </cell>
        </row>
        <row r="401">
          <cell r="A401">
            <v>3</v>
          </cell>
        </row>
        <row r="402">
          <cell r="A402">
            <v>1</v>
          </cell>
        </row>
        <row r="403">
          <cell r="A403">
            <v>3</v>
          </cell>
        </row>
        <row r="404">
          <cell r="A404">
            <v>3</v>
          </cell>
        </row>
        <row r="405">
          <cell r="A405">
            <v>2</v>
          </cell>
        </row>
        <row r="406">
          <cell r="A406">
            <v>3</v>
          </cell>
        </row>
        <row r="407">
          <cell r="A407">
            <v>3</v>
          </cell>
        </row>
        <row r="408">
          <cell r="A408">
            <v>3</v>
          </cell>
        </row>
        <row r="409">
          <cell r="A409">
            <v>3</v>
          </cell>
        </row>
        <row r="410">
          <cell r="A410">
            <v>3</v>
          </cell>
        </row>
        <row r="411">
          <cell r="A411">
            <v>3</v>
          </cell>
        </row>
        <row r="412">
          <cell r="A412">
            <v>3</v>
          </cell>
        </row>
        <row r="413">
          <cell r="A413">
            <v>4</v>
          </cell>
        </row>
        <row r="414">
          <cell r="A414">
            <v>3</v>
          </cell>
        </row>
        <row r="415">
          <cell r="A415">
            <v>2</v>
          </cell>
        </row>
        <row r="416">
          <cell r="A416">
            <v>1</v>
          </cell>
        </row>
        <row r="417">
          <cell r="A417">
            <v>2</v>
          </cell>
        </row>
        <row r="418">
          <cell r="A418">
            <v>2</v>
          </cell>
        </row>
        <row r="419">
          <cell r="A419">
            <v>2</v>
          </cell>
        </row>
        <row r="420">
          <cell r="A420">
            <v>3</v>
          </cell>
        </row>
        <row r="421">
          <cell r="A421">
            <v>3</v>
          </cell>
        </row>
        <row r="422">
          <cell r="A422">
            <v>3</v>
          </cell>
        </row>
        <row r="423">
          <cell r="A423">
            <v>3</v>
          </cell>
        </row>
        <row r="424">
          <cell r="A424">
            <v>2</v>
          </cell>
        </row>
        <row r="425">
          <cell r="A425">
            <v>3</v>
          </cell>
        </row>
        <row r="426">
          <cell r="A426">
            <v>3</v>
          </cell>
        </row>
        <row r="427">
          <cell r="A427">
            <v>3</v>
          </cell>
        </row>
        <row r="428">
          <cell r="A428">
            <v>2</v>
          </cell>
        </row>
        <row r="429">
          <cell r="A429">
            <v>3</v>
          </cell>
        </row>
        <row r="430">
          <cell r="A430">
            <v>2</v>
          </cell>
        </row>
        <row r="431">
          <cell r="A431">
            <v>2</v>
          </cell>
        </row>
        <row r="432">
          <cell r="A432">
            <v>3</v>
          </cell>
        </row>
        <row r="433">
          <cell r="A433">
            <v>3</v>
          </cell>
        </row>
        <row r="434">
          <cell r="A434">
            <v>3</v>
          </cell>
        </row>
        <row r="435">
          <cell r="A435">
            <v>4</v>
          </cell>
        </row>
        <row r="436">
          <cell r="A436">
            <v>2</v>
          </cell>
        </row>
        <row r="437">
          <cell r="A437">
            <v>2</v>
          </cell>
        </row>
        <row r="438">
          <cell r="A438">
            <v>3</v>
          </cell>
        </row>
        <row r="439">
          <cell r="A439">
            <v>3</v>
          </cell>
        </row>
        <row r="440">
          <cell r="A440">
            <v>1</v>
          </cell>
        </row>
        <row r="441">
          <cell r="A441">
            <v>3</v>
          </cell>
        </row>
        <row r="442">
          <cell r="A442">
            <v>3</v>
          </cell>
        </row>
        <row r="443">
          <cell r="A443">
            <v>2</v>
          </cell>
        </row>
        <row r="444">
          <cell r="A444">
            <v>3</v>
          </cell>
        </row>
        <row r="445">
          <cell r="A445">
            <v>3</v>
          </cell>
        </row>
        <row r="446">
          <cell r="A446">
            <v>2</v>
          </cell>
        </row>
        <row r="447">
          <cell r="A447">
            <v>2</v>
          </cell>
        </row>
        <row r="448">
          <cell r="A448">
            <v>2</v>
          </cell>
        </row>
        <row r="449">
          <cell r="A449">
            <v>3</v>
          </cell>
        </row>
        <row r="450">
          <cell r="A450">
            <v>2</v>
          </cell>
        </row>
        <row r="451">
          <cell r="A451">
            <v>1</v>
          </cell>
        </row>
        <row r="452">
          <cell r="A452">
            <v>1</v>
          </cell>
        </row>
        <row r="453">
          <cell r="A453">
            <v>2</v>
          </cell>
        </row>
        <row r="454">
          <cell r="A454">
            <v>4</v>
          </cell>
        </row>
        <row r="455">
          <cell r="A455">
            <v>2</v>
          </cell>
        </row>
        <row r="456">
          <cell r="A456">
            <v>4</v>
          </cell>
        </row>
        <row r="457">
          <cell r="A457">
            <v>2</v>
          </cell>
        </row>
        <row r="458">
          <cell r="A458">
            <v>2</v>
          </cell>
        </row>
        <row r="459">
          <cell r="A459">
            <v>2</v>
          </cell>
        </row>
        <row r="460">
          <cell r="A460">
            <v>3</v>
          </cell>
        </row>
        <row r="461">
          <cell r="A461">
            <v>3</v>
          </cell>
        </row>
        <row r="462">
          <cell r="A462">
            <v>2</v>
          </cell>
        </row>
        <row r="463">
          <cell r="A463">
            <v>2</v>
          </cell>
        </row>
        <row r="464">
          <cell r="A464">
            <v>3</v>
          </cell>
        </row>
        <row r="465">
          <cell r="A465">
            <v>5</v>
          </cell>
        </row>
        <row r="466">
          <cell r="A466">
            <v>3</v>
          </cell>
        </row>
        <row r="467">
          <cell r="A467">
            <v>3</v>
          </cell>
        </row>
        <row r="468">
          <cell r="A468">
            <v>3</v>
          </cell>
        </row>
        <row r="469">
          <cell r="A469">
            <v>3</v>
          </cell>
        </row>
        <row r="470">
          <cell r="A470">
            <v>3</v>
          </cell>
        </row>
        <row r="471">
          <cell r="A471">
            <v>3</v>
          </cell>
        </row>
        <row r="472">
          <cell r="A472">
            <v>2</v>
          </cell>
        </row>
        <row r="473">
          <cell r="A473">
            <v>3</v>
          </cell>
        </row>
        <row r="474">
          <cell r="A474">
            <v>3</v>
          </cell>
        </row>
        <row r="475">
          <cell r="A475">
            <v>3</v>
          </cell>
        </row>
        <row r="476">
          <cell r="A476">
            <v>3</v>
          </cell>
        </row>
        <row r="477">
          <cell r="A477">
            <v>3</v>
          </cell>
        </row>
        <row r="478">
          <cell r="A478">
            <v>3</v>
          </cell>
        </row>
        <row r="479">
          <cell r="A479">
            <v>2</v>
          </cell>
        </row>
        <row r="480">
          <cell r="A480">
            <v>2</v>
          </cell>
        </row>
        <row r="481">
          <cell r="A481">
            <v>3</v>
          </cell>
        </row>
        <row r="482">
          <cell r="A482">
            <v>2</v>
          </cell>
        </row>
        <row r="483">
          <cell r="A483">
            <v>2</v>
          </cell>
        </row>
        <row r="484">
          <cell r="A484">
            <v>3</v>
          </cell>
        </row>
        <row r="485">
          <cell r="A485">
            <v>1</v>
          </cell>
        </row>
        <row r="486">
          <cell r="A486">
            <v>2</v>
          </cell>
        </row>
        <row r="487">
          <cell r="A487">
            <v>3</v>
          </cell>
        </row>
        <row r="488">
          <cell r="A488">
            <v>3</v>
          </cell>
        </row>
      </sheetData>
      <sheetData sheetId="15"/>
      <sheetData sheetId="16">
        <row r="1">
          <cell r="C1" t="str">
            <v>June return reference</v>
          </cell>
          <cell r="D1" t="str">
            <v>Charged</v>
          </cell>
          <cell r="F1" t="str">
            <v>Empty</v>
          </cell>
        </row>
        <row r="2">
          <cell r="C2" t="str">
            <v>T7L8</v>
          </cell>
          <cell r="D2">
            <v>1027</v>
          </cell>
          <cell r="F2">
            <v>361</v>
          </cell>
        </row>
        <row r="3">
          <cell r="C3" t="str">
            <v>T7L8</v>
          </cell>
          <cell r="D3">
            <v>3</v>
          </cell>
          <cell r="F3">
            <v>1</v>
          </cell>
        </row>
        <row r="4">
          <cell r="C4" t="str">
            <v>T7L8</v>
          </cell>
          <cell r="D4">
            <v>12</v>
          </cell>
          <cell r="F4">
            <v>2</v>
          </cell>
        </row>
        <row r="5">
          <cell r="C5" t="str">
            <v>T7L8</v>
          </cell>
          <cell r="D5">
            <v>7</v>
          </cell>
          <cell r="F5">
            <v>2</v>
          </cell>
        </row>
        <row r="6">
          <cell r="C6" t="str">
            <v>T7L8</v>
          </cell>
          <cell r="D6">
            <v>9</v>
          </cell>
          <cell r="F6">
            <v>0</v>
          </cell>
        </row>
        <row r="7">
          <cell r="C7" t="str">
            <v>T7L8</v>
          </cell>
          <cell r="D7">
            <v>2</v>
          </cell>
          <cell r="F7">
            <v>0</v>
          </cell>
        </row>
        <row r="8">
          <cell r="C8" t="str">
            <v>T7L8</v>
          </cell>
          <cell r="D8">
            <v>3</v>
          </cell>
          <cell r="F8">
            <v>0</v>
          </cell>
        </row>
        <row r="9">
          <cell r="C9" t="str">
            <v>T7L8</v>
          </cell>
          <cell r="D9">
            <v>2</v>
          </cell>
          <cell r="F9">
            <v>0</v>
          </cell>
        </row>
        <row r="10">
          <cell r="C10" t="str">
            <v>T7L8</v>
          </cell>
          <cell r="D10">
            <v>2</v>
          </cell>
          <cell r="F10">
            <v>0</v>
          </cell>
        </row>
        <row r="11">
          <cell r="C11" t="str">
            <v>T7L8</v>
          </cell>
          <cell r="D11">
            <v>1</v>
          </cell>
          <cell r="F11">
            <v>0</v>
          </cell>
        </row>
        <row r="12">
          <cell r="C12" t="str">
            <v>T7L8</v>
          </cell>
          <cell r="D12">
            <v>418</v>
          </cell>
          <cell r="F12">
            <v>107</v>
          </cell>
        </row>
        <row r="13">
          <cell r="C13" t="str">
            <v>T7L8</v>
          </cell>
          <cell r="D13">
            <v>216</v>
          </cell>
          <cell r="F13">
            <v>49</v>
          </cell>
        </row>
        <row r="14">
          <cell r="C14" t="str">
            <v>T7L8</v>
          </cell>
          <cell r="D14">
            <v>140</v>
          </cell>
          <cell r="F14">
            <v>32</v>
          </cell>
        </row>
        <row r="15">
          <cell r="C15" t="str">
            <v>T7L8</v>
          </cell>
          <cell r="D15">
            <v>106</v>
          </cell>
          <cell r="F15">
            <v>15</v>
          </cell>
        </row>
        <row r="16">
          <cell r="C16" t="str">
            <v>T7L8</v>
          </cell>
          <cell r="D16">
            <v>60</v>
          </cell>
          <cell r="F16">
            <v>15</v>
          </cell>
        </row>
        <row r="17">
          <cell r="C17" t="str">
            <v>T7L8</v>
          </cell>
          <cell r="D17">
            <v>39</v>
          </cell>
          <cell r="F17">
            <v>13</v>
          </cell>
        </row>
        <row r="18">
          <cell r="C18" t="str">
            <v>T7L8</v>
          </cell>
          <cell r="D18">
            <v>32</v>
          </cell>
          <cell r="F18">
            <v>3</v>
          </cell>
        </row>
        <row r="19">
          <cell r="C19" t="str">
            <v>T7L8</v>
          </cell>
          <cell r="D19">
            <v>18</v>
          </cell>
          <cell r="F19">
            <v>8</v>
          </cell>
        </row>
        <row r="20">
          <cell r="C20" t="str">
            <v>T13L6</v>
          </cell>
          <cell r="D20">
            <v>13</v>
          </cell>
          <cell r="F20">
            <v>3</v>
          </cell>
        </row>
        <row r="21">
          <cell r="C21" t="str">
            <v>T13L6</v>
          </cell>
          <cell r="D21">
            <v>1342</v>
          </cell>
          <cell r="F21">
            <v>204</v>
          </cell>
        </row>
        <row r="22">
          <cell r="C22" t="str">
            <v>T13L3</v>
          </cell>
          <cell r="D22">
            <v>1141</v>
          </cell>
          <cell r="F22">
            <v>20</v>
          </cell>
        </row>
        <row r="23">
          <cell r="C23" t="str">
            <v>T13L3</v>
          </cell>
          <cell r="D23">
            <v>6336</v>
          </cell>
          <cell r="F23">
            <v>407</v>
          </cell>
        </row>
        <row r="24">
          <cell r="C24" t="str">
            <v>T13L3</v>
          </cell>
          <cell r="D24">
            <v>1538</v>
          </cell>
          <cell r="F24">
            <v>24</v>
          </cell>
        </row>
        <row r="25">
          <cell r="C25" t="str">
            <v>T7L3</v>
          </cell>
          <cell r="D25">
            <v>1170</v>
          </cell>
          <cell r="F25">
            <v>20</v>
          </cell>
        </row>
        <row r="26">
          <cell r="C26" t="str">
            <v>T7L3</v>
          </cell>
          <cell r="D26">
            <v>6256</v>
          </cell>
          <cell r="F26">
            <v>378</v>
          </cell>
        </row>
        <row r="27">
          <cell r="C27" t="str">
            <v>T7L3</v>
          </cell>
          <cell r="D27">
            <v>1544</v>
          </cell>
          <cell r="F27">
            <v>24</v>
          </cell>
        </row>
        <row r="28">
          <cell r="C28" t="str">
            <v>T13L3</v>
          </cell>
          <cell r="D28">
            <v>2046812</v>
          </cell>
          <cell r="F28">
            <v>138285</v>
          </cell>
        </row>
        <row r="29">
          <cell r="C29" t="str">
            <v>T13L3</v>
          </cell>
          <cell r="D29">
            <v>6969</v>
          </cell>
          <cell r="F29">
            <v>165</v>
          </cell>
        </row>
        <row r="30">
          <cell r="C30" t="str">
            <v>T7L3</v>
          </cell>
          <cell r="D30">
            <v>2100621</v>
          </cell>
          <cell r="F30">
            <v>140409</v>
          </cell>
        </row>
        <row r="31">
          <cell r="C31" t="str">
            <v>T7L8</v>
          </cell>
          <cell r="D31">
            <v>1</v>
          </cell>
          <cell r="F31">
            <v>0</v>
          </cell>
        </row>
        <row r="32">
          <cell r="C32" t="str">
            <v>T13L6</v>
          </cell>
          <cell r="D32">
            <v>18629</v>
          </cell>
          <cell r="F32">
            <v>7881</v>
          </cell>
        </row>
        <row r="33">
          <cell r="C33" t="str">
            <v>T13L6</v>
          </cell>
          <cell r="D33">
            <v>421</v>
          </cell>
          <cell r="F33">
            <v>43</v>
          </cell>
        </row>
        <row r="34">
          <cell r="C34" t="str">
            <v>T7L8</v>
          </cell>
          <cell r="D34">
            <v>18133</v>
          </cell>
          <cell r="F34">
            <v>7327</v>
          </cell>
        </row>
        <row r="35">
          <cell r="C35" t="str">
            <v>T7L8</v>
          </cell>
          <cell r="D35">
            <v>1432</v>
          </cell>
          <cell r="F35">
            <v>221</v>
          </cell>
        </row>
        <row r="36">
          <cell r="C36" t="str">
            <v>OWC</v>
          </cell>
          <cell r="D36">
            <v>2</v>
          </cell>
          <cell r="F36">
            <v>0</v>
          </cell>
        </row>
        <row r="37">
          <cell r="C37" t="str">
            <v>OWC</v>
          </cell>
          <cell r="D37">
            <v>582</v>
          </cell>
          <cell r="F37">
            <v>46</v>
          </cell>
        </row>
        <row r="38">
          <cell r="C38" t="str">
            <v>OWC</v>
          </cell>
          <cell r="D38">
            <v>1</v>
          </cell>
          <cell r="F38">
            <v>2</v>
          </cell>
        </row>
        <row r="39">
          <cell r="C39" t="str">
            <v>T13L7</v>
          </cell>
          <cell r="D39">
            <v>13560</v>
          </cell>
          <cell r="F39">
            <v>4262</v>
          </cell>
        </row>
        <row r="40">
          <cell r="C40" t="str">
            <v>Water not for domestic purposes</v>
          </cell>
          <cell r="D40">
            <v>28</v>
          </cell>
          <cell r="F40">
            <v>2</v>
          </cell>
        </row>
        <row r="41">
          <cell r="C41" t="str">
            <v>OWC</v>
          </cell>
          <cell r="D41">
            <v>7230</v>
          </cell>
          <cell r="F41">
            <v>272</v>
          </cell>
        </row>
        <row r="42">
          <cell r="C42" t="str">
            <v>OWC</v>
          </cell>
          <cell r="D42">
            <v>28</v>
          </cell>
          <cell r="F42">
            <v>2</v>
          </cell>
        </row>
        <row r="43">
          <cell r="C43" t="str">
            <v>T13L3</v>
          </cell>
          <cell r="D43">
            <v>564</v>
          </cell>
          <cell r="F43">
            <v>31</v>
          </cell>
        </row>
        <row r="44">
          <cell r="C44" t="str">
            <v>T7L4 and 5</v>
          </cell>
          <cell r="D44">
            <v>675250</v>
          </cell>
          <cell r="F44">
            <v>31986</v>
          </cell>
        </row>
        <row r="45">
          <cell r="C45" t="str">
            <v>T7L4 and 5</v>
          </cell>
          <cell r="D45">
            <v>11043</v>
          </cell>
          <cell r="F45">
            <v>435</v>
          </cell>
        </row>
        <row r="46">
          <cell r="C46" t="str">
            <v>T13L4</v>
          </cell>
          <cell r="D46">
            <v>661449</v>
          </cell>
          <cell r="F46">
            <v>31775</v>
          </cell>
        </row>
        <row r="47">
          <cell r="C47" t="str">
            <v>T13L4</v>
          </cell>
          <cell r="D47">
            <v>7630</v>
          </cell>
          <cell r="F47">
            <v>72</v>
          </cell>
        </row>
        <row r="48">
          <cell r="C48" t="str">
            <v>T7L9</v>
          </cell>
          <cell r="D48">
            <v>158993</v>
          </cell>
          <cell r="F48">
            <v>14324</v>
          </cell>
        </row>
        <row r="49">
          <cell r="C49" t="str">
            <v>No of meters - count site charges for properties</v>
          </cell>
          <cell r="D49">
            <v>332</v>
          </cell>
          <cell r="F49">
            <v>2</v>
          </cell>
        </row>
        <row r="50">
          <cell r="C50" t="str">
            <v>T7L9</v>
          </cell>
          <cell r="D50">
            <v>68</v>
          </cell>
          <cell r="F50">
            <v>0</v>
          </cell>
        </row>
        <row r="51">
          <cell r="C51" t="str">
            <v>T7L9</v>
          </cell>
          <cell r="D51">
            <v>155</v>
          </cell>
          <cell r="F51">
            <v>1</v>
          </cell>
        </row>
        <row r="52">
          <cell r="C52" t="str">
            <v>No of meters - count site charges for properties</v>
          </cell>
          <cell r="D52">
            <v>413</v>
          </cell>
          <cell r="F52">
            <v>2</v>
          </cell>
        </row>
        <row r="53">
          <cell r="C53" t="str">
            <v>No of meters - count site charges for properties</v>
          </cell>
          <cell r="D53">
            <v>0</v>
          </cell>
          <cell r="F53">
            <v>2</v>
          </cell>
        </row>
        <row r="54">
          <cell r="C54" t="str">
            <v>T7L9</v>
          </cell>
          <cell r="D54">
            <v>0</v>
          </cell>
          <cell r="F54">
            <v>0</v>
          </cell>
        </row>
        <row r="55">
          <cell r="C55" t="str">
            <v>T13L7</v>
          </cell>
          <cell r="D55">
            <v>54</v>
          </cell>
          <cell r="F55">
            <v>0</v>
          </cell>
        </row>
        <row r="56">
          <cell r="C56" t="str">
            <v>T13L7</v>
          </cell>
          <cell r="D56">
            <v>6024</v>
          </cell>
          <cell r="F56">
            <v>230</v>
          </cell>
        </row>
        <row r="57">
          <cell r="C57" t="str">
            <v>RV and site area accounts are counted to get sewerage properties</v>
          </cell>
          <cell r="D57">
            <v>117951</v>
          </cell>
          <cell r="F57">
            <v>12433</v>
          </cell>
        </row>
        <row r="58">
          <cell r="C58" t="str">
            <v>T13L7</v>
          </cell>
          <cell r="D58">
            <v>1</v>
          </cell>
          <cell r="F58">
            <v>0</v>
          </cell>
        </row>
        <row r="59">
          <cell r="C59" t="str">
            <v>T13L7</v>
          </cell>
          <cell r="D59">
            <v>8</v>
          </cell>
          <cell r="F59">
            <v>0</v>
          </cell>
        </row>
        <row r="60">
          <cell r="C60" t="str">
            <v>RV and site area accounts are counted to get sewerage properties</v>
          </cell>
          <cell r="D60">
            <v>120</v>
          </cell>
          <cell r="F60">
            <v>0</v>
          </cell>
        </row>
        <row r="61">
          <cell r="C61" t="str">
            <v>T7L9</v>
          </cell>
          <cell r="D61">
            <v>12</v>
          </cell>
          <cell r="F61">
            <v>5</v>
          </cell>
        </row>
        <row r="62">
          <cell r="C62" t="str">
            <v>Bulk Supply</v>
          </cell>
          <cell r="D62">
            <v>2</v>
          </cell>
          <cell r="F62">
            <v>1</v>
          </cell>
        </row>
        <row r="63">
          <cell r="C63" t="str">
            <v>Bulk Supply</v>
          </cell>
          <cell r="D63">
            <v>3</v>
          </cell>
          <cell r="F63">
            <v>0</v>
          </cell>
        </row>
        <row r="64">
          <cell r="C64" t="str">
            <v>T7L9</v>
          </cell>
          <cell r="D64">
            <v>4</v>
          </cell>
          <cell r="F64">
            <v>0</v>
          </cell>
        </row>
        <row r="65">
          <cell r="C65" t="str">
            <v>T7L4 and 5</v>
          </cell>
          <cell r="D65">
            <v>2455</v>
          </cell>
          <cell r="F65">
            <v>4</v>
          </cell>
        </row>
        <row r="66">
          <cell r="C66" t="str">
            <v>T13L4</v>
          </cell>
          <cell r="D66">
            <v>2357</v>
          </cell>
          <cell r="F66">
            <v>0</v>
          </cell>
        </row>
        <row r="67">
          <cell r="C67" t="str">
            <v>RV and site area accounts are counted to get sewerage properties</v>
          </cell>
          <cell r="D67">
            <v>13</v>
          </cell>
          <cell r="F67">
            <v>3</v>
          </cell>
        </row>
        <row r="68">
          <cell r="C68" t="str">
            <v>OWC</v>
          </cell>
          <cell r="D68">
            <v>4778</v>
          </cell>
          <cell r="F68">
            <v>77</v>
          </cell>
        </row>
        <row r="69">
          <cell r="C69" t="str">
            <v>OWC</v>
          </cell>
          <cell r="D69">
            <v>10</v>
          </cell>
          <cell r="F69">
            <v>1</v>
          </cell>
        </row>
        <row r="70">
          <cell r="C70" t="str">
            <v>OWC</v>
          </cell>
          <cell r="D70">
            <v>286</v>
          </cell>
          <cell r="F70">
            <v>25</v>
          </cell>
        </row>
        <row r="71">
          <cell r="C71" t="str">
            <v>OWC</v>
          </cell>
          <cell r="D71">
            <v>51</v>
          </cell>
          <cell r="F71">
            <v>10</v>
          </cell>
        </row>
        <row r="72">
          <cell r="C72" t="str">
            <v>OWC</v>
          </cell>
          <cell r="D72">
            <v>107</v>
          </cell>
          <cell r="F72">
            <v>8</v>
          </cell>
        </row>
        <row r="73">
          <cell r="C73" t="str">
            <v>T13L7</v>
          </cell>
          <cell r="D73">
            <v>114421</v>
          </cell>
          <cell r="F73">
            <v>22292</v>
          </cell>
        </row>
        <row r="74">
          <cell r="C74" t="str">
            <v>T13L7</v>
          </cell>
          <cell r="D74">
            <v>2319</v>
          </cell>
          <cell r="F74">
            <v>375</v>
          </cell>
        </row>
        <row r="75">
          <cell r="C75" t="str">
            <v>T13L7</v>
          </cell>
          <cell r="D75">
            <v>1164</v>
          </cell>
          <cell r="F75">
            <v>81</v>
          </cell>
        </row>
        <row r="76">
          <cell r="C76" t="str">
            <v>T13L7</v>
          </cell>
          <cell r="D76">
            <v>16550</v>
          </cell>
          <cell r="F76">
            <v>781</v>
          </cell>
        </row>
        <row r="77">
          <cell r="C77" t="str">
            <v>RV and site area accounts are counted to get sewerage properties</v>
          </cell>
          <cell r="D77">
            <v>3724</v>
          </cell>
          <cell r="F77">
            <v>0</v>
          </cell>
        </row>
        <row r="78">
          <cell r="C78" t="str">
            <v>RV and site area accounts are counted to get sewerage properties</v>
          </cell>
          <cell r="D78">
            <v>2887</v>
          </cell>
          <cell r="F78">
            <v>89</v>
          </cell>
        </row>
        <row r="79">
          <cell r="C79" t="str">
            <v>T13L7</v>
          </cell>
          <cell r="D79">
            <v>220</v>
          </cell>
          <cell r="F79">
            <v>2</v>
          </cell>
        </row>
        <row r="80">
          <cell r="C80" t="str">
            <v>OWC</v>
          </cell>
          <cell r="D80">
            <v>561</v>
          </cell>
          <cell r="F80">
            <v>43</v>
          </cell>
        </row>
        <row r="81">
          <cell r="C81" t="str">
            <v>RV and site area accounts are counted to get sewerage properties</v>
          </cell>
          <cell r="D81">
            <v>6</v>
          </cell>
          <cell r="F81">
            <v>0</v>
          </cell>
        </row>
        <row r="82">
          <cell r="C82" t="str">
            <v>OWC</v>
          </cell>
          <cell r="D82">
            <v>3</v>
          </cell>
          <cell r="F82">
            <v>0</v>
          </cell>
        </row>
        <row r="83">
          <cell r="C83" t="str">
            <v>OWC</v>
          </cell>
          <cell r="D83">
            <v>1</v>
          </cell>
          <cell r="F83">
            <v>0</v>
          </cell>
        </row>
        <row r="84">
          <cell r="C84" t="str">
            <v>OWC</v>
          </cell>
          <cell r="D84">
            <v>11</v>
          </cell>
          <cell r="F84">
            <v>1</v>
          </cell>
        </row>
        <row r="85">
          <cell r="C85" t="str">
            <v>OWC</v>
          </cell>
          <cell r="D85">
            <v>21</v>
          </cell>
          <cell r="F85">
            <v>14</v>
          </cell>
        </row>
        <row r="86">
          <cell r="C86" t="str">
            <v>OWC</v>
          </cell>
          <cell r="D86">
            <v>74</v>
          </cell>
          <cell r="F86">
            <v>12</v>
          </cell>
        </row>
        <row r="87">
          <cell r="C87" t="str">
            <v>OWC</v>
          </cell>
          <cell r="D87">
            <v>22</v>
          </cell>
          <cell r="F87">
            <v>6</v>
          </cell>
        </row>
        <row r="88">
          <cell r="C88" t="str">
            <v>OWC</v>
          </cell>
          <cell r="D88">
            <v>2</v>
          </cell>
          <cell r="F88">
            <v>0</v>
          </cell>
        </row>
        <row r="89">
          <cell r="C89" t="str">
            <v>OWC</v>
          </cell>
          <cell r="D89">
            <v>8</v>
          </cell>
          <cell r="F89">
            <v>0</v>
          </cell>
        </row>
        <row r="90">
          <cell r="C90" t="str">
            <v>OWC</v>
          </cell>
          <cell r="D90">
            <v>0</v>
          </cell>
          <cell r="F90">
            <v>1</v>
          </cell>
        </row>
        <row r="91">
          <cell r="C91" t="str">
            <v>OWC</v>
          </cell>
          <cell r="D91">
            <v>1</v>
          </cell>
          <cell r="F91">
            <v>0</v>
          </cell>
        </row>
        <row r="92">
          <cell r="C92" t="str">
            <v>OWC</v>
          </cell>
          <cell r="D92">
            <v>35</v>
          </cell>
          <cell r="F92">
            <v>0</v>
          </cell>
        </row>
        <row r="93">
          <cell r="C93" t="str">
            <v>OWC</v>
          </cell>
          <cell r="D93">
            <v>30</v>
          </cell>
          <cell r="F93">
            <v>1</v>
          </cell>
        </row>
        <row r="94">
          <cell r="C94" t="str">
            <v>Water not for domestic purposes</v>
          </cell>
          <cell r="D94">
            <v>82</v>
          </cell>
          <cell r="F94">
            <v>0</v>
          </cell>
        </row>
        <row r="95">
          <cell r="C95" t="str">
            <v>OWC</v>
          </cell>
          <cell r="D95">
            <v>9</v>
          </cell>
          <cell r="F95">
            <v>0</v>
          </cell>
        </row>
        <row r="96">
          <cell r="C96" t="str">
            <v>Bulk meter not a property</v>
          </cell>
          <cell r="D96">
            <v>4</v>
          </cell>
          <cell r="F96">
            <v>1</v>
          </cell>
        </row>
        <row r="97">
          <cell r="C97" t="str">
            <v>Bulk meter not a property</v>
          </cell>
          <cell r="D97">
            <v>225</v>
          </cell>
          <cell r="F97">
            <v>2</v>
          </cell>
        </row>
        <row r="98">
          <cell r="C98" t="str">
            <v>T7L4 and 5</v>
          </cell>
          <cell r="D98">
            <v>53</v>
          </cell>
          <cell r="F98">
            <v>3</v>
          </cell>
        </row>
        <row r="99">
          <cell r="C99" t="str">
            <v>T13L4</v>
          </cell>
          <cell r="D99">
            <v>11</v>
          </cell>
          <cell r="F99">
            <v>0</v>
          </cell>
        </row>
        <row r="100">
          <cell r="C100" t="str">
            <v>T13L7</v>
          </cell>
          <cell r="D100">
            <v>7</v>
          </cell>
          <cell r="F100">
            <v>0</v>
          </cell>
        </row>
        <row r="101">
          <cell r="C101" t="str">
            <v>T13L4</v>
          </cell>
          <cell r="D101">
            <v>82</v>
          </cell>
          <cell r="F101">
            <v>5</v>
          </cell>
        </row>
        <row r="102">
          <cell r="C102" t="str">
            <v>T13L3</v>
          </cell>
          <cell r="D102">
            <v>2</v>
          </cell>
          <cell r="F102">
            <v>0</v>
          </cell>
        </row>
        <row r="103">
          <cell r="C103" t="str">
            <v>T13L3</v>
          </cell>
          <cell r="D103">
            <v>7</v>
          </cell>
          <cell r="F103">
            <v>0</v>
          </cell>
        </row>
        <row r="104">
          <cell r="C104" t="str">
            <v>T13L3</v>
          </cell>
          <cell r="D104">
            <v>47</v>
          </cell>
          <cell r="F104">
            <v>27</v>
          </cell>
        </row>
        <row r="105">
          <cell r="C105" t="str">
            <v>T13L3</v>
          </cell>
          <cell r="D105">
            <v>2</v>
          </cell>
          <cell r="F105">
            <v>0</v>
          </cell>
        </row>
        <row r="106">
          <cell r="C106" t="str">
            <v>T13L3</v>
          </cell>
          <cell r="D106">
            <v>31</v>
          </cell>
          <cell r="F106">
            <v>7</v>
          </cell>
        </row>
        <row r="107">
          <cell r="C107" t="str">
            <v>T13L3</v>
          </cell>
          <cell r="D107">
            <v>861</v>
          </cell>
          <cell r="F107">
            <v>477</v>
          </cell>
        </row>
        <row r="108">
          <cell r="C108" t="str">
            <v>T13L3</v>
          </cell>
          <cell r="D108">
            <v>34</v>
          </cell>
          <cell r="F108">
            <v>4</v>
          </cell>
        </row>
        <row r="109">
          <cell r="C109" t="str">
            <v>T7L3</v>
          </cell>
          <cell r="D109">
            <v>40</v>
          </cell>
          <cell r="F109">
            <v>8</v>
          </cell>
        </row>
        <row r="110">
          <cell r="C110" t="str">
            <v>T7L3</v>
          </cell>
          <cell r="D110">
            <v>995</v>
          </cell>
          <cell r="F110">
            <v>539</v>
          </cell>
        </row>
        <row r="111">
          <cell r="C111" t="str">
            <v>T7L3</v>
          </cell>
          <cell r="D111">
            <v>43</v>
          </cell>
          <cell r="F111">
            <v>4</v>
          </cell>
        </row>
        <row r="112">
          <cell r="C112" t="str">
            <v>T13L4</v>
          </cell>
          <cell r="D112">
            <v>8</v>
          </cell>
          <cell r="F112">
            <v>0</v>
          </cell>
        </row>
        <row r="113">
          <cell r="C113" t="str">
            <v>Not included in PS or JR</v>
          </cell>
          <cell r="D113">
            <v>1</v>
          </cell>
          <cell r="F113">
            <v>0</v>
          </cell>
        </row>
        <row r="114">
          <cell r="C114" t="str">
            <v>No of meters - count site charges for properties</v>
          </cell>
          <cell r="D114">
            <v>10</v>
          </cell>
          <cell r="F114">
            <v>1</v>
          </cell>
        </row>
        <row r="115">
          <cell r="C115" t="str">
            <v>T7L9</v>
          </cell>
          <cell r="D115">
            <v>1</v>
          </cell>
          <cell r="F115">
            <v>0</v>
          </cell>
        </row>
        <row r="116">
          <cell r="C116" t="str">
            <v>T7L9</v>
          </cell>
          <cell r="D116">
            <v>5</v>
          </cell>
          <cell r="F116">
            <v>0</v>
          </cell>
        </row>
        <row r="117">
          <cell r="C117" t="str">
            <v>No of meters - count site charges for properties</v>
          </cell>
          <cell r="D117">
            <v>15</v>
          </cell>
          <cell r="F117">
            <v>0</v>
          </cell>
        </row>
        <row r="118">
          <cell r="C118" t="str">
            <v>T7L8</v>
          </cell>
          <cell r="D118">
            <v>3</v>
          </cell>
          <cell r="F118">
            <v>0</v>
          </cell>
        </row>
        <row r="119">
          <cell r="C119" t="str">
            <v>T13L6</v>
          </cell>
          <cell r="D119">
            <v>3</v>
          </cell>
          <cell r="F119">
            <v>0</v>
          </cell>
        </row>
        <row r="120">
          <cell r="C120" t="str">
            <v>T13L7</v>
          </cell>
          <cell r="D120">
            <v>7</v>
          </cell>
          <cell r="F120">
            <v>0</v>
          </cell>
        </row>
        <row r="121">
          <cell r="C121" t="str">
            <v>RV and site area accounts are counted to get sewerage properties</v>
          </cell>
          <cell r="D121">
            <v>486</v>
          </cell>
          <cell r="F121">
            <v>21</v>
          </cell>
        </row>
        <row r="122">
          <cell r="C122" t="str">
            <v>RV and site area accounts are counted to get sewerage properties</v>
          </cell>
          <cell r="D122">
            <v>15</v>
          </cell>
          <cell r="F122">
            <v>0</v>
          </cell>
        </row>
        <row r="123">
          <cell r="C123" t="str">
            <v>T13L7</v>
          </cell>
          <cell r="D123">
            <v>6043</v>
          </cell>
          <cell r="F123">
            <v>2561</v>
          </cell>
        </row>
        <row r="124">
          <cell r="C124" t="str">
            <v>T13L7</v>
          </cell>
          <cell r="D124">
            <v>34</v>
          </cell>
          <cell r="F124">
            <v>10</v>
          </cell>
        </row>
        <row r="125">
          <cell r="C125" t="str">
            <v>T13L7</v>
          </cell>
          <cell r="D125">
            <v>15</v>
          </cell>
          <cell r="F125">
            <v>7</v>
          </cell>
        </row>
        <row r="126">
          <cell r="C126" t="str">
            <v>T13L7</v>
          </cell>
          <cell r="D126">
            <v>14</v>
          </cell>
          <cell r="F126">
            <v>5</v>
          </cell>
        </row>
        <row r="127">
          <cell r="C127" t="str">
            <v>T13L7</v>
          </cell>
          <cell r="D127">
            <v>1</v>
          </cell>
          <cell r="F127">
            <v>0</v>
          </cell>
        </row>
        <row r="128">
          <cell r="C128" t="str">
            <v>T13L7</v>
          </cell>
          <cell r="D128">
            <v>0</v>
          </cell>
          <cell r="F128">
            <v>0</v>
          </cell>
        </row>
        <row r="129">
          <cell r="C129" t="str">
            <v>T13L7</v>
          </cell>
          <cell r="D129">
            <v>1</v>
          </cell>
          <cell r="F129">
            <v>0</v>
          </cell>
        </row>
        <row r="130">
          <cell r="C130" t="str">
            <v>T13L7</v>
          </cell>
          <cell r="D130">
            <v>3125</v>
          </cell>
          <cell r="F130">
            <v>1251</v>
          </cell>
        </row>
        <row r="131">
          <cell r="C131" t="str">
            <v>T13L7</v>
          </cell>
          <cell r="D131">
            <v>1637</v>
          </cell>
          <cell r="F131">
            <v>779</v>
          </cell>
        </row>
        <row r="132">
          <cell r="C132" t="str">
            <v>T13L7</v>
          </cell>
          <cell r="D132">
            <v>1040</v>
          </cell>
          <cell r="F132">
            <v>542</v>
          </cell>
        </row>
        <row r="133">
          <cell r="C133" t="str">
            <v>T13L7</v>
          </cell>
          <cell r="D133">
            <v>500</v>
          </cell>
          <cell r="F133">
            <v>206</v>
          </cell>
        </row>
        <row r="134">
          <cell r="C134" t="str">
            <v>T13L7</v>
          </cell>
          <cell r="D134">
            <v>272</v>
          </cell>
          <cell r="F134">
            <v>121</v>
          </cell>
        </row>
        <row r="135">
          <cell r="C135" t="str">
            <v>T13L7</v>
          </cell>
          <cell r="D135">
            <v>58</v>
          </cell>
          <cell r="F135">
            <v>27</v>
          </cell>
        </row>
        <row r="136">
          <cell r="C136" t="str">
            <v>T13L7</v>
          </cell>
          <cell r="D136">
            <v>72</v>
          </cell>
          <cell r="F136">
            <v>39</v>
          </cell>
        </row>
        <row r="137">
          <cell r="C137" t="str">
            <v>T13L7</v>
          </cell>
          <cell r="D137">
            <v>44</v>
          </cell>
          <cell r="F137">
            <v>14</v>
          </cell>
        </row>
        <row r="138">
          <cell r="C138" t="str">
            <v>T13L7</v>
          </cell>
          <cell r="D138">
            <v>19</v>
          </cell>
          <cell r="F138">
            <v>16</v>
          </cell>
        </row>
        <row r="139">
          <cell r="C139" t="str">
            <v>T13L7</v>
          </cell>
          <cell r="D139">
            <v>21</v>
          </cell>
          <cell r="F139">
            <v>6</v>
          </cell>
        </row>
        <row r="140">
          <cell r="C140" t="str">
            <v>T13L7</v>
          </cell>
          <cell r="D140">
            <v>11</v>
          </cell>
          <cell r="F140">
            <v>5</v>
          </cell>
        </row>
        <row r="141">
          <cell r="C141" t="str">
            <v>RV and site area accounts are counted to get sewerage properties</v>
          </cell>
          <cell r="D141">
            <v>5</v>
          </cell>
          <cell r="F141">
            <v>1</v>
          </cell>
        </row>
        <row r="142">
          <cell r="C142" t="str">
            <v>RV and site area accounts are counted to get sewerage properties</v>
          </cell>
          <cell r="D142">
            <v>263</v>
          </cell>
          <cell r="F142">
            <v>73</v>
          </cell>
        </row>
        <row r="143">
          <cell r="C143" t="str">
            <v>RV and site area accounts are counted to get sewerage properties</v>
          </cell>
          <cell r="D143">
            <v>2</v>
          </cell>
          <cell r="F143">
            <v>0</v>
          </cell>
        </row>
        <row r="144">
          <cell r="C144" t="str">
            <v>RV and site area accounts are counted to get sewerage properties</v>
          </cell>
          <cell r="D144">
            <v>2</v>
          </cell>
          <cell r="F144">
            <v>0</v>
          </cell>
        </row>
        <row r="145">
          <cell r="C145" t="str">
            <v>RV and site area accounts are counted to get sewerage properties</v>
          </cell>
          <cell r="D145">
            <v>13</v>
          </cell>
          <cell r="F145">
            <v>1</v>
          </cell>
        </row>
        <row r="146">
          <cell r="C146" t="str">
            <v>T13L7</v>
          </cell>
          <cell r="D146">
            <v>7</v>
          </cell>
          <cell r="F146">
            <v>2</v>
          </cell>
        </row>
        <row r="147">
          <cell r="C147" t="str">
            <v>T13L7</v>
          </cell>
          <cell r="D147">
            <v>4</v>
          </cell>
          <cell r="F147">
            <v>5</v>
          </cell>
        </row>
        <row r="148">
          <cell r="C148" t="str">
            <v>T13L7</v>
          </cell>
          <cell r="D148">
            <v>1</v>
          </cell>
          <cell r="F148">
            <v>1</v>
          </cell>
        </row>
        <row r="149">
          <cell r="C149" t="str">
            <v>T13L7</v>
          </cell>
          <cell r="D149">
            <v>3</v>
          </cell>
          <cell r="F149">
            <v>1</v>
          </cell>
        </row>
        <row r="150">
          <cell r="C150" t="str">
            <v>T13L7</v>
          </cell>
          <cell r="D150">
            <v>2</v>
          </cell>
          <cell r="F150">
            <v>1</v>
          </cell>
        </row>
        <row r="151">
          <cell r="C151" t="str">
            <v>T13L7</v>
          </cell>
          <cell r="D151">
            <v>1</v>
          </cell>
          <cell r="F151">
            <v>0</v>
          </cell>
        </row>
        <row r="152">
          <cell r="C152" t="str">
            <v>T13L7</v>
          </cell>
          <cell r="D152">
            <v>1</v>
          </cell>
          <cell r="F152">
            <v>0</v>
          </cell>
        </row>
        <row r="153">
          <cell r="C153" t="str">
            <v>T13L7</v>
          </cell>
          <cell r="D153">
            <v>2</v>
          </cell>
          <cell r="F153">
            <v>0</v>
          </cell>
        </row>
        <row r="154">
          <cell r="C154" t="str">
            <v>T13L7</v>
          </cell>
          <cell r="D154">
            <v>1</v>
          </cell>
          <cell r="F154">
            <v>0</v>
          </cell>
        </row>
        <row r="155">
          <cell r="C155" t="str">
            <v>T13L7</v>
          </cell>
          <cell r="D155">
            <v>1</v>
          </cell>
          <cell r="F155">
            <v>0</v>
          </cell>
        </row>
        <row r="156">
          <cell r="C156" t="str">
            <v>T13L7</v>
          </cell>
          <cell r="D156">
            <v>1</v>
          </cell>
          <cell r="F156">
            <v>0</v>
          </cell>
        </row>
        <row r="157">
          <cell r="C157" t="str">
            <v>RV account / Meter size based charge already counted</v>
          </cell>
          <cell r="D157">
            <v>52131</v>
          </cell>
          <cell r="F157">
            <v>11911</v>
          </cell>
        </row>
        <row r="158">
          <cell r="C158" t="str">
            <v>RV account / Meter size based charge already counted</v>
          </cell>
          <cell r="D158">
            <v>28376</v>
          </cell>
          <cell r="F158">
            <v>7401</v>
          </cell>
        </row>
        <row r="159">
          <cell r="C159" t="str">
            <v>RV account / Meter size based charge already counted</v>
          </cell>
          <cell r="D159">
            <v>20338</v>
          </cell>
          <cell r="F159">
            <v>2541</v>
          </cell>
        </row>
        <row r="160">
          <cell r="C160" t="str">
            <v>RV account / Meter size based charge already counted</v>
          </cell>
          <cell r="D160">
            <v>14357</v>
          </cell>
          <cell r="F160">
            <v>1804</v>
          </cell>
        </row>
        <row r="161">
          <cell r="C161" t="str">
            <v>RV account / Meter size based charge already counted</v>
          </cell>
          <cell r="D161">
            <v>8485</v>
          </cell>
          <cell r="F161">
            <v>766</v>
          </cell>
        </row>
        <row r="162">
          <cell r="C162" t="str">
            <v>RV account / Meter size based charge already counted</v>
          </cell>
          <cell r="D162">
            <v>5928</v>
          </cell>
          <cell r="F162">
            <v>497</v>
          </cell>
        </row>
        <row r="163">
          <cell r="C163" t="str">
            <v>RV account / Meter size based charge already counted</v>
          </cell>
          <cell r="D163">
            <v>1694</v>
          </cell>
          <cell r="F163">
            <v>203</v>
          </cell>
        </row>
        <row r="164">
          <cell r="C164" t="str">
            <v>RV account / Meter size based charge already counted</v>
          </cell>
          <cell r="D164">
            <v>698</v>
          </cell>
          <cell r="F164">
            <v>44</v>
          </cell>
        </row>
        <row r="165">
          <cell r="C165" t="str">
            <v>RV account / Meter size based charge already counted</v>
          </cell>
          <cell r="D165">
            <v>357</v>
          </cell>
          <cell r="F165">
            <v>25</v>
          </cell>
        </row>
        <row r="166">
          <cell r="C166" t="str">
            <v>RV account / Meter size based charge already counted</v>
          </cell>
          <cell r="D166">
            <v>288</v>
          </cell>
          <cell r="F166">
            <v>24</v>
          </cell>
        </row>
        <row r="167">
          <cell r="C167" t="str">
            <v>RV account / Meter size based charge already counted</v>
          </cell>
          <cell r="D167">
            <v>63</v>
          </cell>
          <cell r="F167">
            <v>3</v>
          </cell>
        </row>
        <row r="168">
          <cell r="C168" t="str">
            <v>RV account / Meter size based charge already counted</v>
          </cell>
          <cell r="D168">
            <v>20</v>
          </cell>
          <cell r="F168">
            <v>1</v>
          </cell>
        </row>
        <row r="169">
          <cell r="C169" t="str">
            <v>RV account / Meter size based charge already counted</v>
          </cell>
          <cell r="D169">
            <v>12</v>
          </cell>
          <cell r="F169">
            <v>0</v>
          </cell>
        </row>
        <row r="170">
          <cell r="C170" t="str">
            <v>RV account / Meter size based charge already counted</v>
          </cell>
          <cell r="D170">
            <v>3</v>
          </cell>
          <cell r="F170">
            <v>0</v>
          </cell>
        </row>
        <row r="171">
          <cell r="C171" t="str">
            <v>RV account / Meter size based charge already counted</v>
          </cell>
          <cell r="D171">
            <v>10</v>
          </cell>
          <cell r="F171">
            <v>2</v>
          </cell>
        </row>
        <row r="172">
          <cell r="C172" t="str">
            <v>RV account / Meter size based charge already counted</v>
          </cell>
          <cell r="D172">
            <v>574</v>
          </cell>
          <cell r="F172">
            <v>110</v>
          </cell>
        </row>
        <row r="173">
          <cell r="C173" t="str">
            <v>RV account / Meter size based charge already counted</v>
          </cell>
          <cell r="D173">
            <v>412</v>
          </cell>
          <cell r="F173">
            <v>96</v>
          </cell>
        </row>
        <row r="174">
          <cell r="C174" t="str">
            <v>RV account / Meter size based charge already counted</v>
          </cell>
          <cell r="D174">
            <v>287</v>
          </cell>
          <cell r="F174">
            <v>54</v>
          </cell>
        </row>
        <row r="175">
          <cell r="C175" t="str">
            <v>RV account / Meter size based charge already counted</v>
          </cell>
          <cell r="D175">
            <v>252</v>
          </cell>
          <cell r="F175">
            <v>35</v>
          </cell>
        </row>
        <row r="176">
          <cell r="C176" t="str">
            <v>RV account / Meter size based charge already counted</v>
          </cell>
          <cell r="D176">
            <v>210</v>
          </cell>
          <cell r="F176">
            <v>17</v>
          </cell>
        </row>
        <row r="177">
          <cell r="C177" t="str">
            <v>RV account / Meter size based charge already counted</v>
          </cell>
          <cell r="D177">
            <v>222</v>
          </cell>
          <cell r="F177">
            <v>18</v>
          </cell>
        </row>
        <row r="178">
          <cell r="C178" t="str">
            <v>RV account / Meter size based charge already counted</v>
          </cell>
          <cell r="D178">
            <v>102</v>
          </cell>
          <cell r="F178">
            <v>16</v>
          </cell>
        </row>
        <row r="179">
          <cell r="C179" t="str">
            <v>RV account / Meter size based charge already counted</v>
          </cell>
          <cell r="D179">
            <v>64</v>
          </cell>
          <cell r="F179">
            <v>3</v>
          </cell>
        </row>
        <row r="180">
          <cell r="C180" t="str">
            <v>RV account / Meter size based charge already counted</v>
          </cell>
          <cell r="D180">
            <v>61</v>
          </cell>
          <cell r="F180">
            <v>4</v>
          </cell>
        </row>
        <row r="181">
          <cell r="C181" t="str">
            <v>RV account / Meter size based charge already counted</v>
          </cell>
          <cell r="D181">
            <v>75</v>
          </cell>
          <cell r="F181">
            <v>5</v>
          </cell>
        </row>
        <row r="182">
          <cell r="C182" t="str">
            <v>RV account / Meter size based charge already counted</v>
          </cell>
          <cell r="D182">
            <v>23</v>
          </cell>
          <cell r="F182">
            <v>0</v>
          </cell>
        </row>
        <row r="183">
          <cell r="C183" t="str">
            <v>RV account / Meter size based charge already counted</v>
          </cell>
          <cell r="D183">
            <v>8</v>
          </cell>
          <cell r="F183">
            <v>0</v>
          </cell>
        </row>
        <row r="184">
          <cell r="C184" t="str">
            <v>RV account / Meter size based charge already counted</v>
          </cell>
          <cell r="D184">
            <v>4</v>
          </cell>
          <cell r="F184">
            <v>0</v>
          </cell>
        </row>
        <row r="185">
          <cell r="C185" t="str">
            <v>RV account / Meter size based charge already counted</v>
          </cell>
          <cell r="D185">
            <v>6</v>
          </cell>
          <cell r="F185">
            <v>0</v>
          </cell>
        </row>
        <row r="186">
          <cell r="C186" t="str">
            <v>RV account / Meter size based charge already counted</v>
          </cell>
          <cell r="D186">
            <v>17</v>
          </cell>
          <cell r="F186">
            <v>0</v>
          </cell>
        </row>
        <row r="187">
          <cell r="C187" t="str">
            <v>RV account / Meter size based charge already counted</v>
          </cell>
          <cell r="D187">
            <v>1</v>
          </cell>
          <cell r="F187">
            <v>0</v>
          </cell>
        </row>
        <row r="188">
          <cell r="C188" t="str">
            <v>RV account / Meter size based charge already counted</v>
          </cell>
          <cell r="D188">
            <v>1</v>
          </cell>
          <cell r="F188">
            <v>0</v>
          </cell>
        </row>
      </sheetData>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Filters"/>
      <sheetName val="Water only codes"/>
      <sheetName val="Chargeable Codes"/>
      <sheetName val="TEMPLATE"/>
      <sheetName val="010499 LIVE"/>
      <sheetName val="010400 LIVE"/>
      <sheetName val="010401 LIVE"/>
      <sheetName val="010402 LIVE"/>
      <sheetName val="010403 LIVE"/>
      <sheetName val="301103 LIVE"/>
      <sheetName val="010404 LIVE"/>
      <sheetName val="010499 EMPTY"/>
      <sheetName val="010400 EMPTY"/>
      <sheetName val="010401 EMPTY"/>
      <sheetName val="010402 EMPTY"/>
      <sheetName val="010403 EMPTY"/>
      <sheetName val="301103 EMPTY"/>
      <sheetName val="010404 EMPTY"/>
    </sheetNames>
    <sheetDataSet>
      <sheetData sheetId="0" refreshError="1"/>
      <sheetData sheetId="1"/>
      <sheetData sheetId="2" refreshError="1">
        <row r="2">
          <cell r="F2" t="b">
            <v>1</v>
          </cell>
        </row>
        <row r="3">
          <cell r="F3" t="b">
            <v>1</v>
          </cell>
        </row>
        <row r="4">
          <cell r="F4" t="b">
            <v>1</v>
          </cell>
        </row>
        <row r="5">
          <cell r="F5" t="b">
            <v>1</v>
          </cell>
        </row>
        <row r="6">
          <cell r="F6" t="b">
            <v>1</v>
          </cell>
        </row>
        <row r="7">
          <cell r="F7" t="b">
            <v>1</v>
          </cell>
        </row>
        <row r="8">
          <cell r="F8" t="b">
            <v>1</v>
          </cell>
        </row>
        <row r="9">
          <cell r="F9" t="b">
            <v>1</v>
          </cell>
        </row>
        <row r="10">
          <cell r="F10" t="b">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CS Summary"/>
      <sheetName val="Output for T23"/>
      <sheetName val="Revenue Summary"/>
      <sheetName val="Revenue billed as sundry"/>
      <sheetName val="10-250Ml Summary"/>
      <sheetName val="250+ summary"/>
      <sheetName val="Forecast data"/>
      <sheetName val="LU_Water_charges_summary"/>
      <sheetName val="LU_water_volume_summary"/>
      <sheetName val="LU water volume adj"/>
      <sheetName val="Tariff of LU"/>
      <sheetName val="LU_sewerage_summary_crosstab"/>
      <sheetName val="LU_MSC_charges"/>
      <sheetName val="LU_RV"/>
      <sheetName val="LU_RV_and_SA_revenue"/>
      <sheetName val="LU_TE_query"/>
      <sheetName val="LU_Non_Potable_charges_summary"/>
      <sheetName val="LU_Non_Potable_vol_summary"/>
      <sheetName val="Sew Tariff of LU"/>
      <sheetName val="LU volumes by tariff 0708"/>
      <sheetName val="LU_water"/>
      <sheetName val="LU_sewerage"/>
      <sheetName val="LU_Non_potable"/>
      <sheetName val="Select revenue"/>
      <sheetName val="LU_TE"/>
      <sheetName val="LU_SA_bands"/>
      <sheetName val="Ineos volumes in db"/>
      <sheetName val="Charge type 284"/>
      <sheetName val="op manual accrual"/>
      <sheetName val="25"/>
      <sheetName val="2181"/>
      <sheetName val="629"/>
      <sheetName val="193"/>
      <sheetName val="24"/>
      <sheetName val="Adj"/>
      <sheetName val="Additional LUs"/>
      <sheetName val="Summary of adj'ts not in db"/>
    </sheetNames>
    <sheetDataSet>
      <sheetData sheetId="0"/>
      <sheetData sheetId="1"/>
      <sheetData sheetId="2"/>
      <sheetData sheetId="3"/>
      <sheetData sheetId="4"/>
      <sheetData sheetId="5"/>
      <sheetData sheetId="6"/>
      <sheetData sheetId="7">
        <row r="1">
          <cell r="A1" t="str">
            <v>LUID</v>
          </cell>
          <cell r="B1" t="str">
            <v>Co Name</v>
          </cell>
          <cell r="C1" t="str">
            <v>Total Of Charges</v>
          </cell>
          <cell r="D1" t="str">
            <v>&lt;&gt;</v>
          </cell>
          <cell r="E1" t="str">
            <v>Fixed</v>
          </cell>
          <cell r="F1" t="str">
            <v>Volume</v>
          </cell>
        </row>
        <row r="2">
          <cell r="A2">
            <v>514</v>
          </cell>
        </row>
        <row r="3">
          <cell r="A3">
            <v>522</v>
          </cell>
        </row>
        <row r="4">
          <cell r="A4">
            <v>105</v>
          </cell>
        </row>
        <row r="5">
          <cell r="A5">
            <v>931</v>
          </cell>
        </row>
        <row r="6">
          <cell r="A6">
            <v>930</v>
          </cell>
        </row>
        <row r="7">
          <cell r="A7">
            <v>641</v>
          </cell>
        </row>
        <row r="8">
          <cell r="A8">
            <v>619</v>
          </cell>
        </row>
        <row r="9">
          <cell r="A9">
            <v>794</v>
          </cell>
        </row>
        <row r="10">
          <cell r="A10">
            <v>633</v>
          </cell>
        </row>
        <row r="11">
          <cell r="A11">
            <v>822</v>
          </cell>
        </row>
        <row r="12">
          <cell r="A12">
            <v>590</v>
          </cell>
        </row>
        <row r="13">
          <cell r="A13">
            <v>1288</v>
          </cell>
        </row>
        <row r="14">
          <cell r="A14">
            <v>667</v>
          </cell>
        </row>
        <row r="15">
          <cell r="A15">
            <v>2094</v>
          </cell>
        </row>
        <row r="16">
          <cell r="A16">
            <v>1153</v>
          </cell>
        </row>
        <row r="17">
          <cell r="A17">
            <v>1353</v>
          </cell>
        </row>
        <row r="18">
          <cell r="A18">
            <v>661</v>
          </cell>
        </row>
        <row r="19">
          <cell r="A19">
            <v>2048</v>
          </cell>
        </row>
        <row r="20">
          <cell r="A20">
            <v>883</v>
          </cell>
        </row>
        <row r="21">
          <cell r="A21">
            <v>1090</v>
          </cell>
        </row>
        <row r="22">
          <cell r="A22">
            <v>153</v>
          </cell>
        </row>
        <row r="23">
          <cell r="A23">
            <v>1517</v>
          </cell>
        </row>
        <row r="24">
          <cell r="A24">
            <v>720</v>
          </cell>
        </row>
        <row r="25">
          <cell r="A25">
            <v>824</v>
          </cell>
        </row>
        <row r="26">
          <cell r="A26">
            <v>855</v>
          </cell>
        </row>
        <row r="27">
          <cell r="A27">
            <v>638</v>
          </cell>
        </row>
        <row r="28">
          <cell r="A28">
            <v>2019</v>
          </cell>
        </row>
        <row r="29">
          <cell r="A29">
            <v>1670</v>
          </cell>
        </row>
        <row r="30">
          <cell r="A30">
            <v>1907</v>
          </cell>
        </row>
        <row r="31">
          <cell r="A31">
            <v>1911</v>
          </cell>
        </row>
        <row r="32">
          <cell r="A32">
            <v>495</v>
          </cell>
        </row>
        <row r="33">
          <cell r="A33">
            <v>1346</v>
          </cell>
        </row>
        <row r="34">
          <cell r="A34">
            <v>546</v>
          </cell>
        </row>
        <row r="35">
          <cell r="A35">
            <v>2124</v>
          </cell>
        </row>
        <row r="36">
          <cell r="A36">
            <v>831</v>
          </cell>
        </row>
        <row r="37">
          <cell r="A37">
            <v>2073</v>
          </cell>
        </row>
        <row r="38">
          <cell r="A38">
            <v>799</v>
          </cell>
        </row>
        <row r="39">
          <cell r="A39">
            <v>158</v>
          </cell>
        </row>
        <row r="40">
          <cell r="A40">
            <v>616</v>
          </cell>
        </row>
        <row r="41">
          <cell r="A41">
            <v>1549</v>
          </cell>
        </row>
        <row r="42">
          <cell r="A42">
            <v>615</v>
          </cell>
        </row>
        <row r="43">
          <cell r="A43">
            <v>2125</v>
          </cell>
        </row>
        <row r="44">
          <cell r="A44">
            <v>682</v>
          </cell>
        </row>
        <row r="45">
          <cell r="A45">
            <v>612</v>
          </cell>
        </row>
        <row r="46">
          <cell r="A46">
            <v>2046</v>
          </cell>
        </row>
        <row r="47">
          <cell r="A47">
            <v>20</v>
          </cell>
        </row>
        <row r="48">
          <cell r="A48">
            <v>529</v>
          </cell>
        </row>
        <row r="49">
          <cell r="A49">
            <v>2100</v>
          </cell>
        </row>
        <row r="50">
          <cell r="A50">
            <v>102</v>
          </cell>
        </row>
        <row r="51">
          <cell r="A51">
            <v>506</v>
          </cell>
        </row>
        <row r="52">
          <cell r="A52">
            <v>793</v>
          </cell>
        </row>
        <row r="53">
          <cell r="A53">
            <v>1402</v>
          </cell>
        </row>
        <row r="54">
          <cell r="A54">
            <v>592</v>
          </cell>
        </row>
        <row r="55">
          <cell r="A55">
            <v>800</v>
          </cell>
        </row>
        <row r="56">
          <cell r="A56">
            <v>1825</v>
          </cell>
        </row>
        <row r="57">
          <cell r="A57">
            <v>511</v>
          </cell>
        </row>
        <row r="58">
          <cell r="A58">
            <v>718</v>
          </cell>
        </row>
        <row r="59">
          <cell r="A59">
            <v>2129</v>
          </cell>
        </row>
        <row r="60">
          <cell r="A60">
            <v>160</v>
          </cell>
        </row>
        <row r="61">
          <cell r="A61">
            <v>634</v>
          </cell>
        </row>
        <row r="62">
          <cell r="A62">
            <v>2082</v>
          </cell>
        </row>
        <row r="63">
          <cell r="A63">
            <v>627</v>
          </cell>
        </row>
        <row r="64">
          <cell r="A64">
            <v>701</v>
          </cell>
        </row>
        <row r="65">
          <cell r="A65">
            <v>2137</v>
          </cell>
        </row>
        <row r="66">
          <cell r="A66">
            <v>586</v>
          </cell>
        </row>
        <row r="67">
          <cell r="A67">
            <v>494</v>
          </cell>
        </row>
        <row r="68">
          <cell r="A68">
            <v>717</v>
          </cell>
        </row>
        <row r="69">
          <cell r="A69">
            <v>2072</v>
          </cell>
        </row>
        <row r="70">
          <cell r="A70">
            <v>1884</v>
          </cell>
        </row>
        <row r="71">
          <cell r="A71">
            <v>594</v>
          </cell>
        </row>
        <row r="72">
          <cell r="A72">
            <v>820</v>
          </cell>
        </row>
        <row r="73">
          <cell r="A73">
            <v>681</v>
          </cell>
        </row>
        <row r="74">
          <cell r="A74">
            <v>832</v>
          </cell>
        </row>
        <row r="75">
          <cell r="A75">
            <v>611</v>
          </cell>
        </row>
        <row r="76">
          <cell r="A76">
            <v>635</v>
          </cell>
        </row>
        <row r="77">
          <cell r="A77">
            <v>488</v>
          </cell>
        </row>
        <row r="78">
          <cell r="A78">
            <v>598</v>
          </cell>
        </row>
        <row r="79">
          <cell r="A79">
            <v>640</v>
          </cell>
        </row>
        <row r="80">
          <cell r="A80">
            <v>1165</v>
          </cell>
        </row>
        <row r="81">
          <cell r="A81">
            <v>676</v>
          </cell>
        </row>
        <row r="82">
          <cell r="A82">
            <v>115</v>
          </cell>
        </row>
        <row r="83">
          <cell r="A83">
            <v>11</v>
          </cell>
        </row>
        <row r="84">
          <cell r="A84">
            <v>670</v>
          </cell>
        </row>
        <row r="85">
          <cell r="A85">
            <v>622</v>
          </cell>
        </row>
        <row r="86">
          <cell r="A86">
            <v>680</v>
          </cell>
        </row>
        <row r="87">
          <cell r="A87">
            <v>8</v>
          </cell>
        </row>
        <row r="88">
          <cell r="A88">
            <v>13</v>
          </cell>
        </row>
        <row r="89">
          <cell r="A89">
            <v>789</v>
          </cell>
        </row>
        <row r="90">
          <cell r="A90">
            <v>500</v>
          </cell>
        </row>
        <row r="91">
          <cell r="A91">
            <v>675</v>
          </cell>
        </row>
        <row r="92">
          <cell r="A92">
            <v>30</v>
          </cell>
        </row>
        <row r="93">
          <cell r="A93">
            <v>810</v>
          </cell>
        </row>
        <row r="94">
          <cell r="A94">
            <v>122</v>
          </cell>
        </row>
        <row r="95">
          <cell r="A95">
            <v>180</v>
          </cell>
        </row>
        <row r="96">
          <cell r="A96">
            <v>518</v>
          </cell>
        </row>
        <row r="97">
          <cell r="A97">
            <v>152</v>
          </cell>
        </row>
        <row r="98">
          <cell r="A98">
            <v>513</v>
          </cell>
        </row>
        <row r="99">
          <cell r="A99">
            <v>196</v>
          </cell>
        </row>
        <row r="100">
          <cell r="A100">
            <v>644</v>
          </cell>
        </row>
        <row r="101">
          <cell r="A101">
            <v>705</v>
          </cell>
        </row>
        <row r="102">
          <cell r="A102">
            <v>1831</v>
          </cell>
        </row>
        <row r="103">
          <cell r="A103">
            <v>714</v>
          </cell>
        </row>
        <row r="104">
          <cell r="A104">
            <v>591</v>
          </cell>
        </row>
        <row r="105">
          <cell r="A105">
            <v>1093</v>
          </cell>
        </row>
        <row r="106">
          <cell r="A106">
            <v>159</v>
          </cell>
        </row>
        <row r="107">
          <cell r="A107">
            <v>2139</v>
          </cell>
        </row>
        <row r="108">
          <cell r="A108">
            <v>57</v>
          </cell>
        </row>
        <row r="109">
          <cell r="A109">
            <v>192</v>
          </cell>
        </row>
        <row r="110">
          <cell r="A110">
            <v>666</v>
          </cell>
        </row>
        <row r="111">
          <cell r="A111">
            <v>609</v>
          </cell>
        </row>
        <row r="112">
          <cell r="A112">
            <v>2132</v>
          </cell>
        </row>
        <row r="113">
          <cell r="A113">
            <v>608</v>
          </cell>
        </row>
        <row r="114">
          <cell r="A114">
            <v>2063</v>
          </cell>
        </row>
        <row r="115">
          <cell r="A115">
            <v>708</v>
          </cell>
        </row>
        <row r="116">
          <cell r="A116">
            <v>167</v>
          </cell>
        </row>
        <row r="117">
          <cell r="A117">
            <v>148</v>
          </cell>
        </row>
        <row r="118">
          <cell r="A118">
            <v>600</v>
          </cell>
        </row>
        <row r="119">
          <cell r="A119">
            <v>678</v>
          </cell>
        </row>
        <row r="120">
          <cell r="A120">
            <v>1765</v>
          </cell>
        </row>
        <row r="121">
          <cell r="A121">
            <v>501</v>
          </cell>
        </row>
        <row r="122">
          <cell r="A122">
            <v>647</v>
          </cell>
        </row>
        <row r="123">
          <cell r="A123">
            <v>685</v>
          </cell>
        </row>
        <row r="124">
          <cell r="A124">
            <v>613</v>
          </cell>
        </row>
        <row r="125">
          <cell r="A125">
            <v>216</v>
          </cell>
        </row>
        <row r="126">
          <cell r="A126">
            <v>795</v>
          </cell>
        </row>
        <row r="127">
          <cell r="A127">
            <v>595</v>
          </cell>
        </row>
        <row r="128">
          <cell r="A128">
            <v>659</v>
          </cell>
        </row>
        <row r="129">
          <cell r="A129">
            <v>2128</v>
          </cell>
        </row>
        <row r="130">
          <cell r="A130">
            <v>711</v>
          </cell>
        </row>
        <row r="131">
          <cell r="A131">
            <v>582</v>
          </cell>
        </row>
        <row r="132">
          <cell r="A132">
            <v>198</v>
          </cell>
        </row>
        <row r="133">
          <cell r="A133">
            <v>222</v>
          </cell>
        </row>
        <row r="134">
          <cell r="A134">
            <v>392</v>
          </cell>
        </row>
        <row r="135">
          <cell r="A135">
            <v>1294</v>
          </cell>
        </row>
        <row r="136">
          <cell r="A136">
            <v>31</v>
          </cell>
        </row>
        <row r="137">
          <cell r="A137">
            <v>142</v>
          </cell>
        </row>
        <row r="138">
          <cell r="A138">
            <v>125</v>
          </cell>
        </row>
        <row r="139">
          <cell r="A139">
            <v>114</v>
          </cell>
        </row>
        <row r="140">
          <cell r="A140">
            <v>706</v>
          </cell>
        </row>
        <row r="141">
          <cell r="A141">
            <v>689</v>
          </cell>
        </row>
        <row r="142">
          <cell r="A142">
            <v>116</v>
          </cell>
        </row>
        <row r="143">
          <cell r="A143">
            <v>194</v>
          </cell>
        </row>
        <row r="144">
          <cell r="A144">
            <v>104</v>
          </cell>
        </row>
        <row r="145">
          <cell r="A145">
            <v>157</v>
          </cell>
        </row>
        <row r="146">
          <cell r="A146">
            <v>188</v>
          </cell>
        </row>
        <row r="147">
          <cell r="A147">
            <v>212</v>
          </cell>
        </row>
        <row r="148">
          <cell r="A148">
            <v>712</v>
          </cell>
        </row>
        <row r="149">
          <cell r="A149">
            <v>168</v>
          </cell>
        </row>
        <row r="150">
          <cell r="A150">
            <v>110</v>
          </cell>
        </row>
        <row r="151">
          <cell r="A151">
            <v>2123</v>
          </cell>
        </row>
        <row r="152">
          <cell r="A152">
            <v>120</v>
          </cell>
        </row>
        <row r="153">
          <cell r="A153">
            <v>138</v>
          </cell>
        </row>
        <row r="154">
          <cell r="A154">
            <v>223</v>
          </cell>
        </row>
        <row r="155">
          <cell r="A155">
            <v>143</v>
          </cell>
        </row>
        <row r="156">
          <cell r="A156">
            <v>1531</v>
          </cell>
        </row>
        <row r="157">
          <cell r="A157">
            <v>597</v>
          </cell>
        </row>
        <row r="158">
          <cell r="A158">
            <v>2084</v>
          </cell>
        </row>
        <row r="159">
          <cell r="A159">
            <v>515</v>
          </cell>
        </row>
        <row r="160">
          <cell r="A160">
            <v>172</v>
          </cell>
        </row>
        <row r="161">
          <cell r="A161">
            <v>650</v>
          </cell>
        </row>
        <row r="162">
          <cell r="A162">
            <v>229</v>
          </cell>
        </row>
        <row r="163">
          <cell r="A163">
            <v>173</v>
          </cell>
        </row>
        <row r="164">
          <cell r="A164">
            <v>40</v>
          </cell>
        </row>
        <row r="165">
          <cell r="A165">
            <v>226</v>
          </cell>
        </row>
        <row r="166">
          <cell r="A166">
            <v>155</v>
          </cell>
        </row>
        <row r="167">
          <cell r="A167">
            <v>587</v>
          </cell>
        </row>
        <row r="168">
          <cell r="A168">
            <v>507</v>
          </cell>
        </row>
        <row r="169">
          <cell r="A169">
            <v>502</v>
          </cell>
        </row>
        <row r="170">
          <cell r="A170">
            <v>54</v>
          </cell>
        </row>
        <row r="171">
          <cell r="A171">
            <v>169</v>
          </cell>
        </row>
        <row r="172">
          <cell r="A172">
            <v>217</v>
          </cell>
        </row>
        <row r="173">
          <cell r="A173">
            <v>171</v>
          </cell>
        </row>
        <row r="174">
          <cell r="A174">
            <v>165</v>
          </cell>
        </row>
        <row r="175">
          <cell r="A175">
            <v>183</v>
          </cell>
        </row>
        <row r="176">
          <cell r="A176">
            <v>197</v>
          </cell>
        </row>
        <row r="177">
          <cell r="A177">
            <v>599</v>
          </cell>
        </row>
        <row r="178">
          <cell r="A178">
            <v>52</v>
          </cell>
        </row>
        <row r="179">
          <cell r="A179">
            <v>1382</v>
          </cell>
        </row>
        <row r="180">
          <cell r="A180">
            <v>623</v>
          </cell>
        </row>
        <row r="181">
          <cell r="A181">
            <v>227</v>
          </cell>
        </row>
        <row r="182">
          <cell r="A182">
            <v>204</v>
          </cell>
        </row>
        <row r="183">
          <cell r="A183">
            <v>17</v>
          </cell>
        </row>
        <row r="184">
          <cell r="A184">
            <v>2089</v>
          </cell>
        </row>
        <row r="185">
          <cell r="A185">
            <v>210</v>
          </cell>
        </row>
        <row r="186">
          <cell r="A186">
            <v>137</v>
          </cell>
        </row>
        <row r="187">
          <cell r="A187">
            <v>202</v>
          </cell>
        </row>
        <row r="188">
          <cell r="A188">
            <v>498</v>
          </cell>
        </row>
        <row r="189">
          <cell r="A189">
            <v>126</v>
          </cell>
        </row>
        <row r="190">
          <cell r="A190">
            <v>23</v>
          </cell>
        </row>
        <row r="191">
          <cell r="A191">
            <v>185</v>
          </cell>
        </row>
        <row r="192">
          <cell r="A192">
            <v>581</v>
          </cell>
        </row>
        <row r="193">
          <cell r="A193">
            <v>672</v>
          </cell>
        </row>
        <row r="194">
          <cell r="A194">
            <v>391</v>
          </cell>
        </row>
        <row r="195">
          <cell r="A195">
            <v>2138</v>
          </cell>
        </row>
        <row r="196">
          <cell r="A196">
            <v>2075</v>
          </cell>
        </row>
        <row r="197">
          <cell r="A197">
            <v>2119</v>
          </cell>
        </row>
        <row r="198">
          <cell r="A198">
            <v>509</v>
          </cell>
        </row>
        <row r="199">
          <cell r="A199">
            <v>154</v>
          </cell>
        </row>
        <row r="200">
          <cell r="A200">
            <v>58</v>
          </cell>
        </row>
        <row r="201">
          <cell r="A201">
            <v>106</v>
          </cell>
        </row>
        <row r="202">
          <cell r="A202">
            <v>103</v>
          </cell>
        </row>
        <row r="203">
          <cell r="A203">
            <v>2118</v>
          </cell>
        </row>
        <row r="204">
          <cell r="A204">
            <v>214</v>
          </cell>
        </row>
        <row r="205">
          <cell r="A205">
            <v>2127</v>
          </cell>
        </row>
        <row r="206">
          <cell r="A206">
            <v>43</v>
          </cell>
        </row>
        <row r="207">
          <cell r="A207">
            <v>1</v>
          </cell>
        </row>
        <row r="208">
          <cell r="A208">
            <v>218</v>
          </cell>
        </row>
        <row r="209">
          <cell r="A209">
            <v>215</v>
          </cell>
        </row>
        <row r="210">
          <cell r="A210">
            <v>29</v>
          </cell>
        </row>
        <row r="211">
          <cell r="A211">
            <v>41</v>
          </cell>
        </row>
        <row r="212">
          <cell r="A212">
            <v>219</v>
          </cell>
        </row>
        <row r="213">
          <cell r="A213">
            <v>3</v>
          </cell>
        </row>
        <row r="214">
          <cell r="A214">
            <v>6</v>
          </cell>
        </row>
        <row r="215">
          <cell r="A215">
            <v>50</v>
          </cell>
        </row>
        <row r="216">
          <cell r="A216">
            <v>46</v>
          </cell>
        </row>
        <row r="217">
          <cell r="A217">
            <v>9</v>
          </cell>
        </row>
        <row r="218">
          <cell r="A218">
            <v>15</v>
          </cell>
        </row>
        <row r="219">
          <cell r="A219">
            <v>42</v>
          </cell>
        </row>
        <row r="220">
          <cell r="A220">
            <v>16</v>
          </cell>
        </row>
        <row r="221">
          <cell r="A221">
            <v>48</v>
          </cell>
        </row>
        <row r="222">
          <cell r="A222">
            <v>2130</v>
          </cell>
        </row>
        <row r="223">
          <cell r="A223">
            <v>964</v>
          </cell>
        </row>
        <row r="224">
          <cell r="A224">
            <v>2</v>
          </cell>
        </row>
        <row r="225">
          <cell r="A225">
            <v>49</v>
          </cell>
        </row>
        <row r="226">
          <cell r="A226">
            <v>510</v>
          </cell>
        </row>
        <row r="227">
          <cell r="A227">
            <v>32</v>
          </cell>
        </row>
        <row r="228">
          <cell r="A228">
            <v>19</v>
          </cell>
        </row>
        <row r="229">
          <cell r="A229">
            <v>51</v>
          </cell>
        </row>
        <row r="230">
          <cell r="A230">
            <v>34</v>
          </cell>
        </row>
        <row r="231">
          <cell r="A231">
            <v>47</v>
          </cell>
        </row>
        <row r="232">
          <cell r="A232">
            <v>26</v>
          </cell>
        </row>
        <row r="233">
          <cell r="A233">
            <v>245</v>
          </cell>
        </row>
        <row r="234">
          <cell r="A234">
            <v>27</v>
          </cell>
        </row>
        <row r="235">
          <cell r="A235">
            <v>33</v>
          </cell>
        </row>
        <row r="236">
          <cell r="A236">
            <v>36</v>
          </cell>
        </row>
        <row r="237">
          <cell r="A237">
            <v>4</v>
          </cell>
        </row>
        <row r="238">
          <cell r="A238">
            <v>60</v>
          </cell>
        </row>
        <row r="239">
          <cell r="A239">
            <v>193</v>
          </cell>
        </row>
        <row r="240">
          <cell r="A240">
            <v>45</v>
          </cell>
        </row>
        <row r="241">
          <cell r="A241">
            <v>22</v>
          </cell>
        </row>
        <row r="242">
          <cell r="A242">
            <v>7</v>
          </cell>
        </row>
        <row r="243">
          <cell r="A243">
            <v>5</v>
          </cell>
        </row>
        <row r="244">
          <cell r="A244">
            <v>21</v>
          </cell>
        </row>
        <row r="245">
          <cell r="A245">
            <v>24</v>
          </cell>
        </row>
      </sheetData>
      <sheetData sheetId="8"/>
      <sheetData sheetId="9">
        <row r="1">
          <cell r="A1" t="str">
            <v>LUID</v>
          </cell>
          <cell r="B1" t="str">
            <v>Name</v>
          </cell>
          <cell r="C1" t="str">
            <v>Water volume (m³)</v>
          </cell>
          <cell r="D1" t="str">
            <v>Water volume charges (£)</v>
          </cell>
          <cell r="E1" t="str">
            <v>Water fixed charges (£)</v>
          </cell>
          <cell r="F1" t="str">
            <v>Site charges (£)</v>
          </cell>
          <cell r="G1" t="str">
            <v>Total Water (£)</v>
          </cell>
          <cell r="H1" t="str">
            <v>Notes</v>
          </cell>
          <cell r="I1" t="str">
            <v>Var to JR?</v>
          </cell>
          <cell r="J1" t="str">
            <v>Foul sewerage charge (£)</v>
          </cell>
          <cell r="K1" t="str">
            <v>Foul sewerage volume (m³)</v>
          </cell>
          <cell r="L1" t="str">
            <v>TE (£)</v>
          </cell>
          <cell r="M1" t="str">
            <v>SWHD (£)</v>
          </cell>
          <cell r="N1" t="str">
            <v>Total Sewerage (£)</v>
          </cell>
        </row>
        <row r="2">
          <cell r="A2">
            <v>522</v>
          </cell>
        </row>
        <row r="3">
          <cell r="A3">
            <v>2140</v>
          </cell>
        </row>
        <row r="4">
          <cell r="A4">
            <v>24</v>
          </cell>
        </row>
        <row r="5">
          <cell r="A5">
            <v>193</v>
          </cell>
        </row>
        <row r="6">
          <cell r="A6">
            <v>2118</v>
          </cell>
        </row>
        <row r="7">
          <cell r="A7">
            <v>25</v>
          </cell>
        </row>
        <row r="8">
          <cell r="A8">
            <v>2181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 Year"/>
      <sheetName val="UCRCMETs"/>
      <sheetName val="SRAT Descriptions"/>
      <sheetName val="Working"/>
      <sheetName val="Sheet1"/>
      <sheetName val="Sheet2"/>
      <sheetName val="Monthly Summary"/>
      <sheetName val="BaselineSlipped"/>
      <sheetName val="Filters"/>
      <sheetName val="Chargeable Codes"/>
      <sheetName val="OPA"/>
      <sheetName val="User Interface"/>
      <sheetName val="FD04"/>
      <sheetName val="T10 calc"/>
      <sheetName val="T7"/>
      <sheetName val="Reports"/>
    </sheetNames>
    <sheetDataSet>
      <sheetData sheetId="0" refreshError="1"/>
      <sheetData sheetId="1" refreshError="1"/>
      <sheetData sheetId="2" refreshError="1"/>
      <sheetData sheetId="3" refreshError="1"/>
      <sheetData sheetId="4" refreshError="1">
        <row r="1">
          <cell r="A1" t="str">
            <v>Category</v>
          </cell>
          <cell r="B1" t="str">
            <v>SHF</v>
          </cell>
          <cell r="C1" t="str">
            <v>SHF</v>
          </cell>
          <cell r="D1" t="str">
            <v>NA</v>
          </cell>
          <cell r="E1" t="str">
            <v>SCF</v>
          </cell>
          <cell r="F1" t="str">
            <v>SCH</v>
          </cell>
          <cell r="G1" t="str">
            <v>NA</v>
          </cell>
          <cell r="H1" t="str">
            <v>SHF</v>
          </cell>
          <cell r="I1" t="str">
            <v>SCH</v>
          </cell>
          <cell r="J1" t="str">
            <v>SHH</v>
          </cell>
          <cell r="K1" t="str">
            <v>SHH</v>
          </cell>
          <cell r="L1" t="str">
            <v>SHF</v>
          </cell>
          <cell r="M1" t="str">
            <v>SHS</v>
          </cell>
          <cell r="N1" t="str">
            <v>SHS</v>
          </cell>
          <cell r="O1" t="str">
            <v>SHS</v>
          </cell>
          <cell r="P1" t="str">
            <v>NWL</v>
          </cell>
          <cell r="Q1" t="str">
            <v>Welsh</v>
          </cell>
          <cell r="R1" t="str">
            <v>Welsh</v>
          </cell>
          <cell r="S1" t="str">
            <v>YWL</v>
          </cell>
          <cell r="T1" t="str">
            <v>YWL</v>
          </cell>
        </row>
        <row r="2">
          <cell r="A2" t="str">
            <v>Size</v>
          </cell>
          <cell r="B2" t="str">
            <v>MSFA</v>
          </cell>
          <cell r="C2" t="str">
            <v>MSFB</v>
          </cell>
          <cell r="D2" t="str">
            <v>MSFC</v>
          </cell>
          <cell r="E2" t="str">
            <v>MSFE</v>
          </cell>
          <cell r="F2" t="str">
            <v>MSFJ</v>
          </cell>
          <cell r="G2" t="str">
            <v>MSFP</v>
          </cell>
          <cell r="H2" t="str">
            <v>MSFQ</v>
          </cell>
          <cell r="I2" t="str">
            <v>MSFR</v>
          </cell>
          <cell r="J2" t="str">
            <v>MSFX</v>
          </cell>
          <cell r="K2" t="str">
            <v>MSFZ</v>
          </cell>
          <cell r="L2" t="str">
            <v>MSGO</v>
          </cell>
          <cell r="M2" t="str">
            <v>MSHA</v>
          </cell>
          <cell r="N2" t="str">
            <v>MSHB</v>
          </cell>
          <cell r="O2" t="str">
            <v>MSHC</v>
          </cell>
          <cell r="P2" t="str">
            <v>MSNB</v>
          </cell>
          <cell r="Q2" t="str">
            <v>MSWB</v>
          </cell>
          <cell r="R2" t="str">
            <v>MSWD</v>
          </cell>
          <cell r="S2" t="str">
            <v>MSYB</v>
          </cell>
          <cell r="T2" t="str">
            <v>MSYD</v>
          </cell>
        </row>
        <row r="3">
          <cell r="A3">
            <v>0</v>
          </cell>
          <cell r="B3">
            <v>12</v>
          </cell>
          <cell r="C3">
            <v>36</v>
          </cell>
          <cell r="D3" t="str">
            <v/>
          </cell>
          <cell r="E3">
            <v>61</v>
          </cell>
          <cell r="F3" t="str">
            <v/>
          </cell>
          <cell r="G3">
            <v>6</v>
          </cell>
          <cell r="H3" t="str">
            <v/>
          </cell>
          <cell r="I3" t="str">
            <v/>
          </cell>
          <cell r="J3" t="str">
            <v/>
          </cell>
          <cell r="K3" t="str">
            <v/>
          </cell>
          <cell r="L3">
            <v>1</v>
          </cell>
          <cell r="M3">
            <v>12</v>
          </cell>
          <cell r="N3">
            <v>35</v>
          </cell>
          <cell r="O3">
            <v>1</v>
          </cell>
          <cell r="P3" t="str">
            <v/>
          </cell>
          <cell r="Q3" t="str">
            <v/>
          </cell>
          <cell r="R3">
            <v>1</v>
          </cell>
          <cell r="S3" t="str">
            <v/>
          </cell>
          <cell r="T3" t="str">
            <v/>
          </cell>
        </row>
        <row r="4">
          <cell r="A4">
            <v>15</v>
          </cell>
          <cell r="B4">
            <v>54281</v>
          </cell>
          <cell r="C4">
            <v>194556</v>
          </cell>
          <cell r="D4">
            <v>4</v>
          </cell>
          <cell r="E4">
            <v>2708</v>
          </cell>
          <cell r="F4">
            <v>13</v>
          </cell>
          <cell r="G4">
            <v>1</v>
          </cell>
          <cell r="H4">
            <v>17</v>
          </cell>
          <cell r="I4" t="str">
            <v/>
          </cell>
          <cell r="J4">
            <v>2874</v>
          </cell>
          <cell r="K4">
            <v>366</v>
          </cell>
          <cell r="L4">
            <v>40207</v>
          </cell>
          <cell r="M4">
            <v>54643</v>
          </cell>
          <cell r="N4">
            <v>197401</v>
          </cell>
          <cell r="O4">
            <v>40207</v>
          </cell>
          <cell r="P4">
            <v>63</v>
          </cell>
          <cell r="Q4">
            <v>1964</v>
          </cell>
          <cell r="R4">
            <v>401</v>
          </cell>
          <cell r="S4">
            <v>4</v>
          </cell>
          <cell r="T4">
            <v>6</v>
          </cell>
        </row>
        <row r="5">
          <cell r="A5">
            <v>20</v>
          </cell>
          <cell r="B5">
            <v>23117</v>
          </cell>
          <cell r="C5">
            <v>3970</v>
          </cell>
          <cell r="D5">
            <v>4</v>
          </cell>
          <cell r="E5">
            <v>2653</v>
          </cell>
          <cell r="F5">
            <v>5</v>
          </cell>
          <cell r="G5" t="str">
            <v/>
          </cell>
          <cell r="H5">
            <v>7</v>
          </cell>
          <cell r="I5" t="str">
            <v/>
          </cell>
          <cell r="J5">
            <v>87</v>
          </cell>
          <cell r="K5">
            <v>186</v>
          </cell>
          <cell r="L5">
            <v>281</v>
          </cell>
          <cell r="M5">
            <v>23297</v>
          </cell>
          <cell r="N5">
            <v>4046</v>
          </cell>
          <cell r="O5">
            <v>281</v>
          </cell>
          <cell r="P5">
            <v>11</v>
          </cell>
          <cell r="Q5">
            <v>48</v>
          </cell>
          <cell r="R5">
            <v>122</v>
          </cell>
          <cell r="S5">
            <v>1</v>
          </cell>
          <cell r="T5">
            <v>3</v>
          </cell>
        </row>
        <row r="6">
          <cell r="A6">
            <v>25</v>
          </cell>
          <cell r="B6">
            <v>136</v>
          </cell>
          <cell r="C6">
            <v>98</v>
          </cell>
          <cell r="D6" t="str">
            <v/>
          </cell>
          <cell r="E6">
            <v>1177</v>
          </cell>
          <cell r="F6">
            <v>2</v>
          </cell>
          <cell r="G6" t="str">
            <v/>
          </cell>
          <cell r="H6" t="str">
            <v/>
          </cell>
          <cell r="I6" t="str">
            <v/>
          </cell>
          <cell r="J6" t="str">
            <v/>
          </cell>
          <cell r="K6">
            <v>1</v>
          </cell>
          <cell r="L6">
            <v>2</v>
          </cell>
          <cell r="M6">
            <v>136</v>
          </cell>
          <cell r="N6">
            <v>98</v>
          </cell>
          <cell r="O6">
            <v>2</v>
          </cell>
          <cell r="P6">
            <v>1</v>
          </cell>
          <cell r="Q6">
            <v>1</v>
          </cell>
          <cell r="R6">
            <v>51</v>
          </cell>
          <cell r="S6" t="str">
            <v/>
          </cell>
          <cell r="T6">
            <v>1</v>
          </cell>
        </row>
        <row r="7">
          <cell r="A7">
            <v>30</v>
          </cell>
          <cell r="B7" t="str">
            <v/>
          </cell>
          <cell r="C7" t="str">
            <v/>
          </cell>
          <cell r="D7" t="str">
            <v/>
          </cell>
          <cell r="E7">
            <v>13</v>
          </cell>
          <cell r="F7">
            <v>1</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row>
        <row r="8">
          <cell r="A8">
            <v>40</v>
          </cell>
          <cell r="B8">
            <v>12</v>
          </cell>
          <cell r="C8">
            <v>14</v>
          </cell>
          <cell r="D8" t="str">
            <v/>
          </cell>
          <cell r="E8">
            <v>599</v>
          </cell>
          <cell r="F8">
            <v>2</v>
          </cell>
          <cell r="G8" t="str">
            <v/>
          </cell>
          <cell r="H8" t="str">
            <v/>
          </cell>
          <cell r="I8">
            <v>1</v>
          </cell>
          <cell r="J8" t="str">
            <v/>
          </cell>
          <cell r="K8" t="str">
            <v/>
          </cell>
          <cell r="L8" t="str">
            <v/>
          </cell>
          <cell r="M8">
            <v>12</v>
          </cell>
          <cell r="N8">
            <v>13</v>
          </cell>
          <cell r="O8" t="str">
            <v/>
          </cell>
          <cell r="P8" t="str">
            <v/>
          </cell>
          <cell r="Q8" t="str">
            <v/>
          </cell>
          <cell r="R8">
            <v>10</v>
          </cell>
          <cell r="S8" t="str">
            <v/>
          </cell>
          <cell r="T8" t="str">
            <v/>
          </cell>
        </row>
        <row r="9">
          <cell r="A9">
            <v>50</v>
          </cell>
          <cell r="B9">
            <v>1</v>
          </cell>
          <cell r="C9">
            <v>2</v>
          </cell>
          <cell r="D9" t="str">
            <v/>
          </cell>
          <cell r="E9">
            <v>301</v>
          </cell>
          <cell r="F9">
            <v>5</v>
          </cell>
          <cell r="G9" t="str">
            <v/>
          </cell>
          <cell r="H9" t="str">
            <v/>
          </cell>
          <cell r="I9" t="str">
            <v/>
          </cell>
          <cell r="J9" t="str">
            <v/>
          </cell>
          <cell r="K9" t="str">
            <v/>
          </cell>
          <cell r="L9" t="str">
            <v/>
          </cell>
          <cell r="M9">
            <v>1</v>
          </cell>
          <cell r="N9">
            <v>1</v>
          </cell>
          <cell r="O9" t="str">
            <v/>
          </cell>
          <cell r="P9" t="str">
            <v/>
          </cell>
          <cell r="Q9" t="str">
            <v/>
          </cell>
          <cell r="R9">
            <v>5</v>
          </cell>
          <cell r="S9" t="str">
            <v/>
          </cell>
          <cell r="T9" t="str">
            <v/>
          </cell>
        </row>
        <row r="10">
          <cell r="A10">
            <v>80</v>
          </cell>
          <cell r="B10" t="str">
            <v/>
          </cell>
          <cell r="C10">
            <v>1</v>
          </cell>
          <cell r="D10" t="str">
            <v/>
          </cell>
          <cell r="E10">
            <v>91</v>
          </cell>
          <cell r="F10">
            <v>3</v>
          </cell>
          <cell r="G10" t="str">
            <v/>
          </cell>
          <cell r="H10" t="str">
            <v/>
          </cell>
          <cell r="I10">
            <v>1</v>
          </cell>
          <cell r="J10" t="str">
            <v/>
          </cell>
          <cell r="K10" t="str">
            <v/>
          </cell>
          <cell r="L10" t="str">
            <v/>
          </cell>
          <cell r="M10" t="str">
            <v/>
          </cell>
          <cell r="N10">
            <v>1</v>
          </cell>
          <cell r="O10" t="str">
            <v/>
          </cell>
          <cell r="P10" t="str">
            <v/>
          </cell>
          <cell r="Q10" t="str">
            <v/>
          </cell>
          <cell r="R10">
            <v>4</v>
          </cell>
          <cell r="S10" t="str">
            <v/>
          </cell>
          <cell r="T10" t="str">
            <v/>
          </cell>
        </row>
        <row r="11">
          <cell r="A11">
            <v>99</v>
          </cell>
          <cell r="B11" t="str">
            <v/>
          </cell>
          <cell r="C11" t="str">
            <v/>
          </cell>
          <cell r="D11" t="str">
            <v/>
          </cell>
          <cell r="E11">
            <v>1</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row>
        <row r="12">
          <cell r="A12">
            <v>100</v>
          </cell>
          <cell r="B12">
            <v>2</v>
          </cell>
          <cell r="C12">
            <v>1</v>
          </cell>
          <cell r="D12" t="str">
            <v/>
          </cell>
          <cell r="E12">
            <v>40</v>
          </cell>
          <cell r="F12">
            <v>1</v>
          </cell>
          <cell r="G12" t="str">
            <v/>
          </cell>
          <cell r="H12" t="str">
            <v/>
          </cell>
          <cell r="I12" t="str">
            <v/>
          </cell>
          <cell r="J12" t="str">
            <v/>
          </cell>
          <cell r="K12" t="str">
            <v/>
          </cell>
          <cell r="L12" t="str">
            <v/>
          </cell>
          <cell r="M12">
            <v>2</v>
          </cell>
          <cell r="N12">
            <v>1</v>
          </cell>
          <cell r="O12" t="str">
            <v/>
          </cell>
          <cell r="P12" t="str">
            <v/>
          </cell>
          <cell r="Q12" t="str">
            <v/>
          </cell>
          <cell r="R12" t="str">
            <v/>
          </cell>
          <cell r="S12" t="str">
            <v/>
          </cell>
          <cell r="T12" t="str">
            <v/>
          </cell>
        </row>
        <row r="13">
          <cell r="A13">
            <v>150</v>
          </cell>
          <cell r="B13" t="str">
            <v/>
          </cell>
          <cell r="C13" t="str">
            <v/>
          </cell>
          <cell r="D13" t="str">
            <v/>
          </cell>
          <cell r="E13">
            <v>5</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v>1</v>
          </cell>
          <cell r="S13" t="str">
            <v/>
          </cell>
          <cell r="T13" t="str">
            <v/>
          </cell>
        </row>
        <row r="14">
          <cell r="A14">
            <v>200</v>
          </cell>
          <cell r="B14">
            <v>1</v>
          </cell>
          <cell r="C14" t="str">
            <v/>
          </cell>
          <cell r="D14" t="str">
            <v/>
          </cell>
          <cell r="E14" t="str">
            <v/>
          </cell>
          <cell r="F14" t="str">
            <v/>
          </cell>
          <cell r="G14" t="str">
            <v/>
          </cell>
          <cell r="H14" t="str">
            <v/>
          </cell>
          <cell r="I14" t="str">
            <v/>
          </cell>
          <cell r="J14" t="str">
            <v/>
          </cell>
          <cell r="K14" t="str">
            <v/>
          </cell>
          <cell r="L14" t="str">
            <v/>
          </cell>
          <cell r="M14">
            <v>1</v>
          </cell>
          <cell r="N14" t="str">
            <v/>
          </cell>
          <cell r="O14" t="str">
            <v/>
          </cell>
          <cell r="P14" t="str">
            <v/>
          </cell>
          <cell r="Q14" t="str">
            <v/>
          </cell>
          <cell r="R14" t="str">
            <v/>
          </cell>
          <cell r="S14" t="str">
            <v/>
          </cell>
          <cell r="T14" t="str">
            <v/>
          </cell>
        </row>
        <row r="15">
          <cell r="A15">
            <v>250</v>
          </cell>
          <cell r="B15" t="str">
            <v/>
          </cell>
          <cell r="C15" t="str">
            <v/>
          </cell>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row>
        <row r="16">
          <cell r="A16">
            <v>300</v>
          </cell>
          <cell r="B16" t="str">
            <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row>
        <row r="17">
          <cell r="A17">
            <v>375</v>
          </cell>
          <cell r="B17" t="str">
            <v/>
          </cell>
          <cell r="C17" t="str">
            <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row>
        <row r="18">
          <cell r="A18" t="str">
            <v>Total</v>
          </cell>
          <cell r="B18">
            <v>77562</v>
          </cell>
          <cell r="C18">
            <v>198678</v>
          </cell>
          <cell r="D18">
            <v>8</v>
          </cell>
          <cell r="E18">
            <v>7649</v>
          </cell>
          <cell r="F18">
            <v>32</v>
          </cell>
          <cell r="G18">
            <v>7</v>
          </cell>
          <cell r="H18">
            <v>24</v>
          </cell>
          <cell r="I18">
            <v>2</v>
          </cell>
          <cell r="J18">
            <v>2961</v>
          </cell>
          <cell r="K18">
            <v>553</v>
          </cell>
          <cell r="L18">
            <v>40491</v>
          </cell>
          <cell r="M18">
            <v>78104</v>
          </cell>
          <cell r="N18">
            <v>201596</v>
          </cell>
          <cell r="O18">
            <v>40491</v>
          </cell>
          <cell r="P18">
            <v>75</v>
          </cell>
          <cell r="Q18">
            <v>2013</v>
          </cell>
          <cell r="R18">
            <v>595</v>
          </cell>
          <cell r="S18">
            <v>5</v>
          </cell>
          <cell r="T18">
            <v>10</v>
          </cell>
        </row>
        <row r="20">
          <cell r="A20" t="str">
            <v>Codes</v>
          </cell>
        </row>
        <row r="21">
          <cell r="A21" t="str">
            <v>Ist element</v>
          </cell>
        </row>
        <row r="22">
          <cell r="A22" t="str">
            <v>W</v>
          </cell>
          <cell r="B22" t="str">
            <v>Water</v>
          </cell>
        </row>
        <row r="23">
          <cell r="A23" t="str">
            <v>S</v>
          </cell>
          <cell r="B23" t="str">
            <v>Sewerage</v>
          </cell>
        </row>
        <row r="24">
          <cell r="A24" t="str">
            <v>2nd element</v>
          </cell>
        </row>
        <row r="25">
          <cell r="A25" t="str">
            <v>C</v>
          </cell>
          <cell r="B25" t="str">
            <v>Non-house</v>
          </cell>
        </row>
        <row r="26">
          <cell r="A26" t="str">
            <v>H</v>
          </cell>
          <cell r="B26" t="str">
            <v>Household</v>
          </cell>
        </row>
        <row r="27">
          <cell r="A27" t="str">
            <v>3rd element</v>
          </cell>
        </row>
        <row r="28">
          <cell r="A28" t="str">
            <v>S</v>
          </cell>
          <cell r="B28" t="str">
            <v>Standing</v>
          </cell>
        </row>
        <row r="29">
          <cell r="A29" t="str">
            <v>F</v>
          </cell>
          <cell r="B29" t="str">
            <v>SW&amp;HD</v>
          </cell>
        </row>
        <row r="30">
          <cell r="A30" t="str">
            <v>H</v>
          </cell>
          <cell r="B30" t="str">
            <v>HD only</v>
          </cell>
        </row>
        <row r="31">
          <cell r="A31" t="str">
            <v>O</v>
          </cell>
          <cell r="B31" t="str">
            <v>Water only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O118"/>
  <sheetViews>
    <sheetView showGridLines="0" tabSelected="1" topLeftCell="A28" zoomScale="80" zoomScaleNormal="80" workbookViewId="0">
      <selection activeCell="E40" sqref="E40"/>
    </sheetView>
  </sheetViews>
  <sheetFormatPr defaultColWidth="7.875" defaultRowHeight="25.15" customHeight="1"/>
  <cols>
    <col min="1" max="1" width="13.125" style="2" customWidth="1"/>
    <col min="2" max="2" width="48" style="2" customWidth="1"/>
    <col min="3" max="3" width="47.5" style="2" customWidth="1"/>
    <col min="4" max="4" width="22.875" style="2" customWidth="1"/>
    <col min="5" max="26" width="17.375" style="2" customWidth="1"/>
    <col min="27" max="27" width="99.875" style="2" customWidth="1"/>
    <col min="28" max="31" width="17.375" style="2" customWidth="1"/>
    <col min="32" max="32" width="17.375" style="14" customWidth="1"/>
    <col min="33" max="33" width="80.125" style="14" customWidth="1"/>
    <col min="34" max="37" width="17.375" style="14" customWidth="1"/>
    <col min="38" max="41" width="7.875" style="14"/>
    <col min="42" max="16384" width="7.875" style="2"/>
  </cols>
  <sheetData>
    <row r="2" spans="2:41" ht="25.15" customHeight="1">
      <c r="B2" s="234" t="s">
        <v>0</v>
      </c>
      <c r="C2" s="234"/>
      <c r="D2" s="234"/>
      <c r="E2" s="234"/>
      <c r="F2" s="234"/>
      <c r="G2" s="234"/>
      <c r="H2" s="234"/>
      <c r="I2" s="234"/>
      <c r="J2" s="234"/>
      <c r="K2" s="234"/>
      <c r="L2" s="234"/>
      <c r="M2" s="234"/>
      <c r="N2" s="234"/>
      <c r="O2" s="234"/>
      <c r="P2" s="234"/>
      <c r="Q2" s="234"/>
      <c r="R2" s="234"/>
      <c r="S2" s="234"/>
      <c r="T2" s="234"/>
      <c r="U2" s="234"/>
      <c r="V2" s="234"/>
      <c r="W2" s="234"/>
      <c r="X2" s="234"/>
      <c r="Y2" s="234"/>
      <c r="Z2" s="234"/>
    </row>
    <row r="3" spans="2:41" ht="25.15" customHeight="1">
      <c r="B3" s="3"/>
      <c r="C3" s="3"/>
      <c r="D3" s="3"/>
      <c r="E3" s="4"/>
      <c r="F3" s="4"/>
      <c r="G3" s="4"/>
      <c r="H3" s="4"/>
      <c r="I3" s="4"/>
      <c r="J3" s="4"/>
      <c r="K3" s="4"/>
      <c r="L3" s="4"/>
      <c r="M3" s="4"/>
      <c r="N3" s="4"/>
      <c r="O3" s="4"/>
      <c r="P3" s="4"/>
      <c r="Q3" s="4"/>
      <c r="R3" s="4"/>
      <c r="S3" s="4"/>
      <c r="T3" s="4"/>
      <c r="U3" s="4"/>
      <c r="V3" s="4"/>
      <c r="W3" s="4"/>
      <c r="X3" s="4"/>
      <c r="Y3" s="4"/>
      <c r="Z3" s="4"/>
    </row>
    <row r="4" spans="2:41" ht="25.15" customHeight="1">
      <c r="B4" s="111" t="s">
        <v>1</v>
      </c>
      <c r="C4" s="111"/>
      <c r="D4" s="111"/>
      <c r="E4" s="4"/>
      <c r="F4" s="4"/>
      <c r="G4" s="4"/>
      <c r="H4" s="4"/>
      <c r="I4" s="4"/>
      <c r="J4" s="4"/>
      <c r="K4" s="4"/>
      <c r="L4" s="4"/>
      <c r="M4" s="5"/>
      <c r="N4" s="5"/>
      <c r="O4" s="5"/>
      <c r="P4" s="4"/>
      <c r="Q4" s="4"/>
      <c r="R4" s="4"/>
      <c r="S4" s="4"/>
      <c r="T4" s="4"/>
      <c r="U4" s="4"/>
      <c r="V4" s="6"/>
      <c r="W4" s="4"/>
      <c r="X4" s="4"/>
      <c r="Y4" s="4"/>
      <c r="Z4" s="4"/>
    </row>
    <row r="5" spans="2:41" ht="25.15" customHeight="1" thickBot="1">
      <c r="B5" s="7" t="s">
        <v>2</v>
      </c>
      <c r="C5" s="7"/>
      <c r="D5" s="7"/>
      <c r="E5" s="4"/>
      <c r="F5" s="4"/>
      <c r="G5" s="4"/>
      <c r="H5" s="4"/>
      <c r="I5" s="4"/>
      <c r="J5" s="4"/>
      <c r="K5" s="4"/>
      <c r="L5" s="4"/>
      <c r="M5" s="4"/>
      <c r="N5" s="4"/>
      <c r="O5" s="4"/>
      <c r="P5" s="4"/>
      <c r="Q5" s="4"/>
      <c r="R5" s="4"/>
      <c r="S5" s="4"/>
      <c r="T5" s="4"/>
      <c r="U5" s="7" t="s">
        <v>3</v>
      </c>
      <c r="V5" s="4"/>
      <c r="W5" s="4"/>
      <c r="X5" s="4"/>
      <c r="Y5" s="4"/>
      <c r="Z5" s="4"/>
      <c r="AA5" s="7" t="s">
        <v>4</v>
      </c>
    </row>
    <row r="6" spans="2:41" ht="24.6" customHeight="1">
      <c r="B6" s="243" t="s">
        <v>5</v>
      </c>
      <c r="C6" s="240" t="s">
        <v>6</v>
      </c>
      <c r="D6" s="237" t="s">
        <v>7</v>
      </c>
      <c r="E6" s="248" t="s">
        <v>8</v>
      </c>
      <c r="F6" s="235" t="s">
        <v>9</v>
      </c>
      <c r="G6" s="235" t="s">
        <v>10</v>
      </c>
      <c r="H6" s="235" t="s">
        <v>11</v>
      </c>
      <c r="I6" s="246" t="s">
        <v>12</v>
      </c>
      <c r="J6" s="248" t="s">
        <v>8</v>
      </c>
      <c r="K6" s="235" t="s">
        <v>9</v>
      </c>
      <c r="L6" s="235" t="s">
        <v>10</v>
      </c>
      <c r="M6" s="235" t="s">
        <v>11</v>
      </c>
      <c r="N6" s="246" t="s">
        <v>13</v>
      </c>
      <c r="O6" s="248" t="s">
        <v>8</v>
      </c>
      <c r="P6" s="235" t="s">
        <v>9</v>
      </c>
      <c r="Q6" s="235" t="s">
        <v>10</v>
      </c>
      <c r="R6" s="235" t="s">
        <v>11</v>
      </c>
      <c r="S6" s="246" t="s">
        <v>14</v>
      </c>
      <c r="U6" s="248" t="s">
        <v>15</v>
      </c>
      <c r="V6" s="235" t="s">
        <v>16</v>
      </c>
      <c r="W6" s="235" t="s">
        <v>17</v>
      </c>
      <c r="X6" s="235" t="s">
        <v>18</v>
      </c>
      <c r="Y6" s="246" t="s">
        <v>19</v>
      </c>
      <c r="Z6" s="14"/>
      <c r="AA6" s="259" t="s">
        <v>20</v>
      </c>
      <c r="AB6" s="14"/>
      <c r="AC6" s="14"/>
      <c r="AD6" s="14"/>
      <c r="AE6" s="14"/>
      <c r="AJ6" s="2"/>
      <c r="AK6" s="2"/>
      <c r="AL6" s="2"/>
      <c r="AM6" s="2"/>
      <c r="AN6" s="2"/>
      <c r="AO6" s="2"/>
    </row>
    <row r="7" spans="2:41" ht="24.6" customHeight="1">
      <c r="B7" s="244"/>
      <c r="C7" s="241"/>
      <c r="D7" s="238"/>
      <c r="E7" s="250"/>
      <c r="F7" s="236"/>
      <c r="G7" s="236"/>
      <c r="H7" s="236"/>
      <c r="I7" s="247"/>
      <c r="J7" s="250"/>
      <c r="K7" s="236"/>
      <c r="L7" s="236"/>
      <c r="M7" s="236"/>
      <c r="N7" s="247"/>
      <c r="O7" s="250"/>
      <c r="P7" s="236"/>
      <c r="Q7" s="236"/>
      <c r="R7" s="236"/>
      <c r="S7" s="247"/>
      <c r="U7" s="249"/>
      <c r="V7" s="236"/>
      <c r="W7" s="236"/>
      <c r="X7" s="236"/>
      <c r="Y7" s="247"/>
      <c r="Z7" s="14"/>
      <c r="AA7" s="260"/>
      <c r="AB7" s="14"/>
      <c r="AC7" s="14"/>
      <c r="AD7" s="14"/>
      <c r="AE7" s="14"/>
      <c r="AJ7" s="2"/>
      <c r="AK7" s="2"/>
      <c r="AL7" s="2"/>
      <c r="AM7" s="2"/>
      <c r="AN7" s="2"/>
      <c r="AO7" s="2"/>
    </row>
    <row r="8" spans="2:41" ht="25.15" customHeight="1">
      <c r="B8" s="244"/>
      <c r="C8" s="241"/>
      <c r="D8" s="238"/>
      <c r="E8" s="56" t="s">
        <v>21</v>
      </c>
      <c r="F8" s="177" t="s">
        <v>22</v>
      </c>
      <c r="G8" s="177" t="s">
        <v>23</v>
      </c>
      <c r="H8" s="177" t="s">
        <v>23</v>
      </c>
      <c r="I8" s="176" t="s">
        <v>23</v>
      </c>
      <c r="J8" s="56" t="s">
        <v>21</v>
      </c>
      <c r="K8" s="177" t="s">
        <v>22</v>
      </c>
      <c r="L8" s="177" t="s">
        <v>23</v>
      </c>
      <c r="M8" s="177" t="s">
        <v>23</v>
      </c>
      <c r="N8" s="176" t="s">
        <v>23</v>
      </c>
      <c r="O8" s="56" t="s">
        <v>21</v>
      </c>
      <c r="P8" s="177" t="s">
        <v>22</v>
      </c>
      <c r="Q8" s="177" t="s">
        <v>23</v>
      </c>
      <c r="R8" s="177" t="s">
        <v>23</v>
      </c>
      <c r="S8" s="176" t="s">
        <v>23</v>
      </c>
      <c r="U8" s="249"/>
      <c r="V8" s="262" t="s">
        <v>24</v>
      </c>
      <c r="W8" s="262" t="s">
        <v>25</v>
      </c>
      <c r="X8" s="262" t="s">
        <v>24</v>
      </c>
      <c r="Y8" s="255" t="s">
        <v>21</v>
      </c>
      <c r="Z8" s="14"/>
      <c r="AA8" s="260"/>
      <c r="AB8" s="14"/>
      <c r="AC8" s="14"/>
      <c r="AD8" s="14"/>
      <c r="AE8" s="14"/>
      <c r="AJ8" s="2"/>
      <c r="AK8" s="2"/>
      <c r="AL8" s="2"/>
      <c r="AM8" s="2"/>
      <c r="AN8" s="2"/>
      <c r="AO8" s="2"/>
    </row>
    <row r="9" spans="2:41" ht="25.15" customHeight="1">
      <c r="B9" s="245"/>
      <c r="C9" s="242"/>
      <c r="D9" s="239"/>
      <c r="E9" s="251" t="s">
        <v>26</v>
      </c>
      <c r="F9" s="252"/>
      <c r="G9" s="252"/>
      <c r="H9" s="252"/>
      <c r="I9" s="253"/>
      <c r="J9" s="251" t="s">
        <v>27</v>
      </c>
      <c r="K9" s="252"/>
      <c r="L9" s="252"/>
      <c r="M9" s="252"/>
      <c r="N9" s="253"/>
      <c r="O9" s="251" t="s">
        <v>28</v>
      </c>
      <c r="P9" s="252"/>
      <c r="Q9" s="252"/>
      <c r="R9" s="252"/>
      <c r="S9" s="253"/>
      <c r="U9" s="250"/>
      <c r="V9" s="264"/>
      <c r="W9" s="264"/>
      <c r="X9" s="263"/>
      <c r="Y9" s="256"/>
      <c r="Z9" s="14"/>
      <c r="AA9" s="261"/>
      <c r="AB9" s="14"/>
      <c r="AC9" s="14"/>
      <c r="AD9" s="14"/>
      <c r="AE9" s="14"/>
      <c r="AJ9" s="2"/>
      <c r="AK9" s="2"/>
      <c r="AL9" s="2"/>
      <c r="AM9" s="2"/>
      <c r="AN9" s="2"/>
      <c r="AO9" s="2"/>
    </row>
    <row r="10" spans="2:41" s="13" customFormat="1" ht="25.15" customHeight="1">
      <c r="B10" s="118" t="s">
        <v>74</v>
      </c>
      <c r="C10" s="119" t="s">
        <v>112</v>
      </c>
      <c r="D10" s="58" t="s">
        <v>217</v>
      </c>
      <c r="E10" s="57">
        <v>12210.68452646685</v>
      </c>
      <c r="F10" s="29">
        <v>0.61419999999999997</v>
      </c>
      <c r="G10" s="30">
        <v>300</v>
      </c>
      <c r="H10" s="30">
        <v>102</v>
      </c>
      <c r="I10" s="46">
        <v>7901.8024361559392</v>
      </c>
      <c r="J10" s="57">
        <v>12210.68452646685</v>
      </c>
      <c r="K10" s="29">
        <v>0.66479999999999995</v>
      </c>
      <c r="L10" s="30">
        <v>315</v>
      </c>
      <c r="M10" s="30">
        <v>93</v>
      </c>
      <c r="N10" s="46">
        <v>8525.6630731951609</v>
      </c>
      <c r="O10" s="57">
        <v>12210.68452646685</v>
      </c>
      <c r="P10" s="29">
        <v>0.72350000000000003</v>
      </c>
      <c r="Q10" s="30">
        <v>425</v>
      </c>
      <c r="R10" s="30">
        <v>82</v>
      </c>
      <c r="S10" s="46">
        <v>9341.4302548987671</v>
      </c>
      <c r="U10" s="31" t="s">
        <v>206</v>
      </c>
      <c r="V10" s="129" t="s">
        <v>245</v>
      </c>
      <c r="W10" s="15" t="s">
        <v>237</v>
      </c>
      <c r="X10" s="207" t="s">
        <v>208</v>
      </c>
      <c r="Y10" s="208" t="s">
        <v>208</v>
      </c>
      <c r="Z10" s="16"/>
      <c r="AA10" s="193" t="s">
        <v>246</v>
      </c>
      <c r="AB10" s="16"/>
      <c r="AC10" s="16"/>
      <c r="AD10" s="16"/>
      <c r="AE10" s="16"/>
      <c r="AF10" s="16"/>
      <c r="AG10" s="16"/>
      <c r="AH10" s="16"/>
      <c r="AI10" s="16"/>
    </row>
    <row r="11" spans="2:41" s="13" customFormat="1" ht="25.15" customHeight="1">
      <c r="B11" s="118" t="s">
        <v>75</v>
      </c>
      <c r="C11" s="119" t="s">
        <v>113</v>
      </c>
      <c r="D11" s="58" t="s">
        <v>217</v>
      </c>
      <c r="E11" s="57">
        <v>9560.0000000000055</v>
      </c>
      <c r="F11" s="29">
        <v>1.0789</v>
      </c>
      <c r="G11" s="30">
        <v>273</v>
      </c>
      <c r="H11" s="30">
        <v>0</v>
      </c>
      <c r="I11" s="46">
        <v>10587.284000000005</v>
      </c>
      <c r="J11" s="57">
        <v>9560.0000000000055</v>
      </c>
      <c r="K11" s="29">
        <v>1.1031</v>
      </c>
      <c r="L11" s="30">
        <v>283</v>
      </c>
      <c r="M11" s="30">
        <v>0</v>
      </c>
      <c r="N11" s="46">
        <v>10828.636000000006</v>
      </c>
      <c r="O11" s="57">
        <v>9560.0000000000055</v>
      </c>
      <c r="P11" s="29">
        <v>1.1105</v>
      </c>
      <c r="Q11" s="30">
        <v>305</v>
      </c>
      <c r="R11" s="30">
        <v>0</v>
      </c>
      <c r="S11" s="46">
        <v>10921.380000000006</v>
      </c>
      <c r="U11" s="31" t="s">
        <v>206</v>
      </c>
      <c r="V11" s="129" t="s">
        <v>245</v>
      </c>
      <c r="W11" s="15" t="s">
        <v>237</v>
      </c>
      <c r="X11" s="207" t="s">
        <v>208</v>
      </c>
      <c r="Y11" s="208" t="s">
        <v>208</v>
      </c>
      <c r="Z11" s="16"/>
      <c r="AA11" s="193" t="s">
        <v>246</v>
      </c>
      <c r="AB11" s="16"/>
      <c r="AC11" s="16"/>
      <c r="AD11" s="16"/>
      <c r="AE11" s="16"/>
      <c r="AF11" s="16"/>
      <c r="AG11" s="16"/>
      <c r="AH11" s="16"/>
      <c r="AI11" s="16"/>
    </row>
    <row r="12" spans="2:41" s="13" customFormat="1" ht="25.15" customHeight="1">
      <c r="B12" s="118" t="s">
        <v>76</v>
      </c>
      <c r="C12" s="119" t="s">
        <v>114</v>
      </c>
      <c r="D12" s="58" t="s">
        <v>217</v>
      </c>
      <c r="E12" s="57">
        <v>49917.149463747337</v>
      </c>
      <c r="F12" s="29">
        <v>0.30270000000000002</v>
      </c>
      <c r="G12" s="30">
        <v>531</v>
      </c>
      <c r="H12" s="30">
        <v>171</v>
      </c>
      <c r="I12" s="46">
        <v>15811.92114267632</v>
      </c>
      <c r="J12" s="57">
        <v>49917.149463747337</v>
      </c>
      <c r="K12" s="29">
        <v>0.37669999999999998</v>
      </c>
      <c r="L12" s="30">
        <v>517</v>
      </c>
      <c r="M12" s="30">
        <v>154</v>
      </c>
      <c r="N12" s="46">
        <v>19474.790202993619</v>
      </c>
      <c r="O12" s="57">
        <v>49917.149463747337</v>
      </c>
      <c r="P12" s="29">
        <v>0.43140000000000001</v>
      </c>
      <c r="Q12" s="30">
        <v>781</v>
      </c>
      <c r="R12" s="30">
        <v>142</v>
      </c>
      <c r="S12" s="46">
        <v>22457.2582786606</v>
      </c>
      <c r="U12" s="31" t="s">
        <v>206</v>
      </c>
      <c r="V12" s="129" t="s">
        <v>245</v>
      </c>
      <c r="W12" s="15" t="s">
        <v>237</v>
      </c>
      <c r="X12" s="207" t="s">
        <v>208</v>
      </c>
      <c r="Y12" s="208" t="s">
        <v>208</v>
      </c>
      <c r="Z12" s="16"/>
      <c r="AA12" s="193" t="s">
        <v>246</v>
      </c>
      <c r="AB12" s="16"/>
      <c r="AC12" s="16"/>
      <c r="AD12" s="16"/>
      <c r="AE12" s="16"/>
      <c r="AF12" s="16"/>
      <c r="AG12" s="16"/>
      <c r="AH12" s="16"/>
      <c r="AI12" s="16"/>
    </row>
    <row r="13" spans="2:41" s="13" customFormat="1" ht="25.15" customHeight="1">
      <c r="B13" s="118" t="s">
        <v>77</v>
      </c>
      <c r="C13" s="119" t="s">
        <v>115</v>
      </c>
      <c r="D13" s="58" t="s">
        <v>217</v>
      </c>
      <c r="E13" s="57">
        <v>4808402.0585133508</v>
      </c>
      <c r="F13" s="29">
        <v>0.21778596430282801</v>
      </c>
      <c r="G13" s="30">
        <v>610250.52093096671</v>
      </c>
      <c r="H13" s="30">
        <v>0</v>
      </c>
      <c r="I13" s="46">
        <v>1657453</v>
      </c>
      <c r="J13" s="57">
        <v>4808402.0585133508</v>
      </c>
      <c r="K13" s="29">
        <v>0.23304889003374638</v>
      </c>
      <c r="L13" s="30">
        <v>653018.23742748227</v>
      </c>
      <c r="M13" s="30">
        <v>0</v>
      </c>
      <c r="N13" s="46">
        <v>1773611</v>
      </c>
      <c r="O13" s="57">
        <v>4808402.0585133508</v>
      </c>
      <c r="P13" s="29">
        <v>0.21030876265750084</v>
      </c>
      <c r="Q13" s="30">
        <v>589298.91271427728</v>
      </c>
      <c r="R13" s="30">
        <v>0</v>
      </c>
      <c r="S13" s="46">
        <v>1600548</v>
      </c>
      <c r="U13" s="31" t="s">
        <v>206</v>
      </c>
      <c r="V13" s="128">
        <v>35289</v>
      </c>
      <c r="W13" s="15" t="s">
        <v>237</v>
      </c>
      <c r="X13" s="207" t="s">
        <v>208</v>
      </c>
      <c r="Y13" s="100">
        <v>5110000</v>
      </c>
      <c r="Z13" s="16"/>
      <c r="AA13" s="193" t="s">
        <v>247</v>
      </c>
      <c r="AB13" s="16"/>
      <c r="AC13" s="16"/>
      <c r="AD13" s="16"/>
      <c r="AE13" s="16"/>
      <c r="AF13" s="16"/>
      <c r="AG13" s="16"/>
      <c r="AH13" s="16"/>
      <c r="AI13" s="16"/>
    </row>
    <row r="14" spans="2:41" s="13" customFormat="1" ht="25.15" customHeight="1">
      <c r="B14" s="118" t="s">
        <v>78</v>
      </c>
      <c r="C14" s="119" t="s">
        <v>116</v>
      </c>
      <c r="D14" s="58" t="s">
        <v>217</v>
      </c>
      <c r="E14" s="57">
        <v>3660</v>
      </c>
      <c r="F14" s="29">
        <v>1.0789</v>
      </c>
      <c r="G14" s="30">
        <v>273</v>
      </c>
      <c r="H14" s="30">
        <v>0</v>
      </c>
      <c r="I14" s="46">
        <v>4221.7739999999994</v>
      </c>
      <c r="J14" s="57">
        <v>3660</v>
      </c>
      <c r="K14" s="29">
        <v>1.1031</v>
      </c>
      <c r="L14" s="30">
        <v>283</v>
      </c>
      <c r="M14" s="30">
        <v>0</v>
      </c>
      <c r="N14" s="46">
        <v>4320.3459999999995</v>
      </c>
      <c r="O14" s="57">
        <v>3660</v>
      </c>
      <c r="P14" s="29">
        <v>1.1105</v>
      </c>
      <c r="Q14" s="30">
        <v>305</v>
      </c>
      <c r="R14" s="30">
        <v>0</v>
      </c>
      <c r="S14" s="46">
        <v>4369.43</v>
      </c>
      <c r="U14" s="31" t="s">
        <v>206</v>
      </c>
      <c r="V14" s="129" t="s">
        <v>245</v>
      </c>
      <c r="W14" s="15" t="s">
        <v>237</v>
      </c>
      <c r="X14" s="207" t="s">
        <v>208</v>
      </c>
      <c r="Y14" s="208" t="s">
        <v>208</v>
      </c>
      <c r="Z14" s="16"/>
      <c r="AA14" s="193" t="s">
        <v>246</v>
      </c>
      <c r="AB14" s="16"/>
      <c r="AC14" s="16"/>
      <c r="AD14" s="16"/>
      <c r="AE14" s="16"/>
      <c r="AF14" s="16"/>
      <c r="AG14" s="16"/>
      <c r="AH14" s="16"/>
      <c r="AI14" s="16"/>
    </row>
    <row r="15" spans="2:41" s="13" customFormat="1" ht="25.15" customHeight="1">
      <c r="B15" s="118" t="s">
        <v>79</v>
      </c>
      <c r="C15" s="119" t="s">
        <v>117</v>
      </c>
      <c r="D15" s="58" t="s">
        <v>217</v>
      </c>
      <c r="E15" s="57">
        <v>5716.4849400731237</v>
      </c>
      <c r="F15" s="29">
        <v>1.0789</v>
      </c>
      <c r="G15" s="30">
        <v>273</v>
      </c>
      <c r="H15" s="30">
        <v>0</v>
      </c>
      <c r="I15" s="46">
        <v>6440.5156018448934</v>
      </c>
      <c r="J15" s="57">
        <v>5716.4849400731237</v>
      </c>
      <c r="K15" s="29">
        <v>1.1031</v>
      </c>
      <c r="L15" s="30">
        <v>283</v>
      </c>
      <c r="M15" s="30">
        <v>0</v>
      </c>
      <c r="N15" s="46">
        <v>6588.8545373946627</v>
      </c>
      <c r="O15" s="57">
        <v>5716.4849400731237</v>
      </c>
      <c r="P15" s="29">
        <v>1.1105</v>
      </c>
      <c r="Q15" s="30">
        <v>305</v>
      </c>
      <c r="R15" s="30">
        <v>0</v>
      </c>
      <c r="S15" s="46">
        <v>6653.1565259512045</v>
      </c>
      <c r="U15" s="31" t="s">
        <v>206</v>
      </c>
      <c r="V15" s="129" t="s">
        <v>245</v>
      </c>
      <c r="W15" s="15" t="s">
        <v>237</v>
      </c>
      <c r="X15" s="207" t="s">
        <v>208</v>
      </c>
      <c r="Y15" s="208" t="s">
        <v>208</v>
      </c>
      <c r="Z15" s="16"/>
      <c r="AA15" s="193" t="s">
        <v>246</v>
      </c>
      <c r="AB15" s="16"/>
      <c r="AC15" s="16"/>
      <c r="AD15" s="16"/>
      <c r="AE15" s="16"/>
      <c r="AF15" s="16"/>
      <c r="AG15" s="16"/>
      <c r="AH15" s="16"/>
      <c r="AI15" s="16"/>
    </row>
    <row r="16" spans="2:41" s="13" customFormat="1" ht="25.15" customHeight="1">
      <c r="B16" s="118" t="s">
        <v>80</v>
      </c>
      <c r="C16" s="119" t="s">
        <v>118</v>
      </c>
      <c r="D16" s="58" t="s">
        <v>218</v>
      </c>
      <c r="E16" s="189">
        <v>3008</v>
      </c>
      <c r="F16" s="186">
        <v>0.84289999999999998</v>
      </c>
      <c r="G16" s="214" t="s">
        <v>208</v>
      </c>
      <c r="H16" s="214" t="s">
        <v>208</v>
      </c>
      <c r="I16" s="188">
        <v>2535.4432000000002</v>
      </c>
      <c r="J16" s="189">
        <v>3008</v>
      </c>
      <c r="K16" s="186">
        <v>0.88360000000000005</v>
      </c>
      <c r="L16" s="214" t="s">
        <v>208</v>
      </c>
      <c r="M16" s="214" t="s">
        <v>208</v>
      </c>
      <c r="N16" s="188">
        <v>2657.8688000000002</v>
      </c>
      <c r="O16" s="189">
        <v>3008</v>
      </c>
      <c r="P16" s="186">
        <v>0.92420000000000002</v>
      </c>
      <c r="Q16" s="214" t="s">
        <v>208</v>
      </c>
      <c r="R16" s="214" t="s">
        <v>208</v>
      </c>
      <c r="S16" s="188">
        <v>2779.9936000000002</v>
      </c>
      <c r="T16" s="184"/>
      <c r="U16" s="187" t="s">
        <v>206</v>
      </c>
      <c r="V16" s="191">
        <v>35247</v>
      </c>
      <c r="W16" s="183" t="s">
        <v>237</v>
      </c>
      <c r="X16" s="207" t="s">
        <v>208</v>
      </c>
      <c r="Y16" s="208" t="s">
        <v>208</v>
      </c>
      <c r="Z16" s="185"/>
      <c r="AA16" s="222" t="s">
        <v>251</v>
      </c>
      <c r="AB16" s="16"/>
      <c r="AC16" s="16"/>
      <c r="AD16" s="16"/>
      <c r="AE16" s="16"/>
      <c r="AF16" s="16"/>
      <c r="AG16" s="16"/>
      <c r="AH16" s="16"/>
      <c r="AI16" s="16"/>
    </row>
    <row r="17" spans="2:35" s="13" customFormat="1" ht="25.15" customHeight="1">
      <c r="B17" s="118" t="s">
        <v>81</v>
      </c>
      <c r="C17" s="119" t="s">
        <v>119</v>
      </c>
      <c r="D17" s="58" t="s">
        <v>218</v>
      </c>
      <c r="E17" s="57">
        <v>0</v>
      </c>
      <c r="F17" s="29">
        <v>0.84289999999999998</v>
      </c>
      <c r="G17" s="214" t="s">
        <v>208</v>
      </c>
      <c r="H17" s="214" t="s">
        <v>208</v>
      </c>
      <c r="I17" s="46">
        <v>0</v>
      </c>
      <c r="J17" s="57">
        <v>0</v>
      </c>
      <c r="K17" s="29">
        <v>0.88360000000000005</v>
      </c>
      <c r="L17" s="214" t="s">
        <v>208</v>
      </c>
      <c r="M17" s="214" t="s">
        <v>208</v>
      </c>
      <c r="N17" s="46">
        <v>0</v>
      </c>
      <c r="O17" s="57">
        <v>0</v>
      </c>
      <c r="P17" s="29">
        <v>0.92420000000000002</v>
      </c>
      <c r="Q17" s="214" t="s">
        <v>208</v>
      </c>
      <c r="R17" s="214" t="s">
        <v>208</v>
      </c>
      <c r="S17" s="46">
        <v>0</v>
      </c>
      <c r="U17" s="31" t="s">
        <v>206</v>
      </c>
      <c r="V17" s="128">
        <v>35247</v>
      </c>
      <c r="W17" s="15" t="s">
        <v>210</v>
      </c>
      <c r="X17" s="137" t="s">
        <v>208</v>
      </c>
      <c r="Y17" s="208" t="s">
        <v>208</v>
      </c>
      <c r="Z17" s="16"/>
      <c r="AA17" s="132"/>
      <c r="AB17" s="16"/>
      <c r="AC17" s="16"/>
      <c r="AD17" s="16"/>
      <c r="AE17" s="16"/>
      <c r="AF17" s="16"/>
      <c r="AG17" s="16"/>
      <c r="AH17" s="16"/>
      <c r="AI17" s="16"/>
    </row>
    <row r="18" spans="2:35" s="13" customFormat="1" ht="25.15" customHeight="1">
      <c r="B18" s="118" t="s">
        <v>82</v>
      </c>
      <c r="C18" s="119" t="s">
        <v>120</v>
      </c>
      <c r="D18" s="58" t="s">
        <v>218</v>
      </c>
      <c r="E18" s="189">
        <v>48</v>
      </c>
      <c r="F18" s="186">
        <v>0.84289999999999998</v>
      </c>
      <c r="G18" s="214" t="s">
        <v>208</v>
      </c>
      <c r="H18" s="214" t="s">
        <v>208</v>
      </c>
      <c r="I18" s="188">
        <f t="shared" ref="I18" si="0">E18*F18</f>
        <v>40.459199999999996</v>
      </c>
      <c r="J18" s="189">
        <v>48</v>
      </c>
      <c r="K18" s="186">
        <v>0.88360000000000005</v>
      </c>
      <c r="L18" s="214" t="s">
        <v>208</v>
      </c>
      <c r="M18" s="214" t="s">
        <v>208</v>
      </c>
      <c r="N18" s="188">
        <f t="shared" ref="N18" si="1">J18*K18</f>
        <v>42.412800000000004</v>
      </c>
      <c r="O18" s="189">
        <v>48</v>
      </c>
      <c r="P18" s="186">
        <v>0.92420000000000002</v>
      </c>
      <c r="Q18" s="214" t="s">
        <v>208</v>
      </c>
      <c r="R18" s="214" t="s">
        <v>208</v>
      </c>
      <c r="S18" s="188">
        <f t="shared" ref="S18" si="2">O18*P18</f>
        <v>44.361600000000003</v>
      </c>
      <c r="T18" s="184"/>
      <c r="U18" s="187" t="s">
        <v>206</v>
      </c>
      <c r="V18" s="191">
        <v>35247</v>
      </c>
      <c r="W18" s="183" t="s">
        <v>237</v>
      </c>
      <c r="X18" s="207" t="s">
        <v>208</v>
      </c>
      <c r="Y18" s="190">
        <f>2.04*365*1000</f>
        <v>744600</v>
      </c>
      <c r="Z18" s="185"/>
      <c r="AA18" s="181"/>
      <c r="AB18" s="16"/>
      <c r="AC18" s="16"/>
      <c r="AD18" s="16"/>
      <c r="AE18" s="16"/>
      <c r="AF18" s="16"/>
      <c r="AG18" s="16"/>
      <c r="AH18" s="16"/>
      <c r="AI18" s="16"/>
    </row>
    <row r="19" spans="2:35" s="13" customFormat="1" ht="25.15" customHeight="1">
      <c r="B19" s="118" t="s">
        <v>83</v>
      </c>
      <c r="C19" s="119" t="s">
        <v>121</v>
      </c>
      <c r="D19" s="58" t="s">
        <v>219</v>
      </c>
      <c r="E19" s="57">
        <v>13007</v>
      </c>
      <c r="F19" s="29">
        <v>0.84289999999999998</v>
      </c>
      <c r="G19" s="214" t="s">
        <v>208</v>
      </c>
      <c r="H19" s="214" t="s">
        <v>208</v>
      </c>
      <c r="I19" s="46">
        <v>10963.6</v>
      </c>
      <c r="J19" s="57">
        <v>13007</v>
      </c>
      <c r="K19" s="29">
        <v>0.88360000000000005</v>
      </c>
      <c r="L19" s="214" t="s">
        <v>208</v>
      </c>
      <c r="M19" s="214" t="s">
        <v>208</v>
      </c>
      <c r="N19" s="46">
        <v>11492.99</v>
      </c>
      <c r="O19" s="57">
        <v>13007</v>
      </c>
      <c r="P19" s="29">
        <v>0.92420000000000002</v>
      </c>
      <c r="Q19" s="214" t="s">
        <v>208</v>
      </c>
      <c r="R19" s="214" t="s">
        <v>208</v>
      </c>
      <c r="S19" s="46">
        <v>12021.07</v>
      </c>
      <c r="U19" s="31" t="s">
        <v>206</v>
      </c>
      <c r="V19" s="191">
        <v>35247</v>
      </c>
      <c r="W19" s="183" t="s">
        <v>237</v>
      </c>
      <c r="X19" s="207" t="s">
        <v>208</v>
      </c>
      <c r="Y19" s="100">
        <v>584000</v>
      </c>
      <c r="Z19" s="16"/>
      <c r="AA19" s="132"/>
      <c r="AB19" s="16"/>
      <c r="AC19" s="16"/>
      <c r="AD19" s="16"/>
      <c r="AE19" s="16"/>
      <c r="AF19" s="16"/>
      <c r="AG19" s="16"/>
      <c r="AH19" s="16"/>
      <c r="AI19" s="16"/>
    </row>
    <row r="20" spans="2:35" s="13" customFormat="1" ht="25.15" customHeight="1">
      <c r="B20" s="118" t="s">
        <v>84</v>
      </c>
      <c r="C20" s="119" t="s">
        <v>122</v>
      </c>
      <c r="D20" s="58" t="s">
        <v>220</v>
      </c>
      <c r="E20" s="189">
        <v>39009</v>
      </c>
      <c r="F20" s="186">
        <v>0.84289999999999998</v>
      </c>
      <c r="G20" s="214" t="s">
        <v>208</v>
      </c>
      <c r="H20" s="214" t="s">
        <v>208</v>
      </c>
      <c r="I20" s="188">
        <f t="shared" ref="I20:I21" si="3">E20*F20</f>
        <v>32880.686099999999</v>
      </c>
      <c r="J20" s="189">
        <v>39009</v>
      </c>
      <c r="K20" s="186">
        <v>0.88360000000000005</v>
      </c>
      <c r="L20" s="214" t="s">
        <v>208</v>
      </c>
      <c r="M20" s="214" t="s">
        <v>208</v>
      </c>
      <c r="N20" s="188">
        <f t="shared" ref="N20:N21" si="4">J20*K20</f>
        <v>34468.352400000003</v>
      </c>
      <c r="O20" s="189">
        <v>39009</v>
      </c>
      <c r="P20" s="186">
        <v>0.92420000000000002</v>
      </c>
      <c r="Q20" s="214" t="s">
        <v>208</v>
      </c>
      <c r="R20" s="214" t="s">
        <v>208</v>
      </c>
      <c r="S20" s="188">
        <f t="shared" ref="S20:S21" si="5">O20*P20</f>
        <v>36052.1178</v>
      </c>
      <c r="T20" s="184"/>
      <c r="U20" s="187" t="s">
        <v>206</v>
      </c>
      <c r="V20" s="191">
        <v>35247</v>
      </c>
      <c r="W20" s="183" t="s">
        <v>237</v>
      </c>
      <c r="X20" s="207" t="s">
        <v>208</v>
      </c>
      <c r="Y20" s="208" t="s">
        <v>208</v>
      </c>
      <c r="Z20" s="185"/>
      <c r="AA20" s="222" t="s">
        <v>251</v>
      </c>
      <c r="AB20" s="16"/>
      <c r="AC20" s="16"/>
      <c r="AD20" s="16"/>
      <c r="AE20" s="16"/>
      <c r="AF20" s="16"/>
      <c r="AG20" s="16"/>
      <c r="AH20" s="16"/>
      <c r="AI20" s="16"/>
    </row>
    <row r="21" spans="2:35" s="13" customFormat="1" ht="25.15" customHeight="1">
      <c r="B21" s="118" t="s">
        <v>85</v>
      </c>
      <c r="C21" s="119" t="s">
        <v>123</v>
      </c>
      <c r="D21" s="58" t="s">
        <v>221</v>
      </c>
      <c r="E21" s="189">
        <v>303394</v>
      </c>
      <c r="F21" s="186">
        <v>0.84289999999999998</v>
      </c>
      <c r="G21" s="214" t="s">
        <v>208</v>
      </c>
      <c r="H21" s="214" t="s">
        <v>208</v>
      </c>
      <c r="I21" s="188">
        <f t="shared" si="3"/>
        <v>255730.8026</v>
      </c>
      <c r="J21" s="189">
        <v>303394</v>
      </c>
      <c r="K21" s="186">
        <v>0.88360000000000005</v>
      </c>
      <c r="L21" s="214" t="s">
        <v>208</v>
      </c>
      <c r="M21" s="214" t="s">
        <v>208</v>
      </c>
      <c r="N21" s="188">
        <f t="shared" si="4"/>
        <v>268078.93840000004</v>
      </c>
      <c r="O21" s="189">
        <v>303394</v>
      </c>
      <c r="P21" s="186">
        <v>0.92420000000000002</v>
      </c>
      <c r="Q21" s="214" t="s">
        <v>208</v>
      </c>
      <c r="R21" s="214" t="s">
        <v>208</v>
      </c>
      <c r="S21" s="188">
        <f t="shared" si="5"/>
        <v>280396.73480000003</v>
      </c>
      <c r="T21" s="184"/>
      <c r="U21" s="187" t="s">
        <v>206</v>
      </c>
      <c r="V21" s="191">
        <v>35247</v>
      </c>
      <c r="W21" s="183" t="s">
        <v>237</v>
      </c>
      <c r="X21" s="207" t="s">
        <v>208</v>
      </c>
      <c r="Y21" s="190">
        <f>6.8*365*1000</f>
        <v>2482000</v>
      </c>
      <c r="Z21" s="185"/>
      <c r="AA21" s="181"/>
      <c r="AB21" s="16"/>
      <c r="AC21" s="16"/>
      <c r="AD21" s="16"/>
      <c r="AE21" s="16"/>
      <c r="AF21" s="16"/>
      <c r="AG21" s="16"/>
      <c r="AH21" s="16"/>
      <c r="AI21" s="16"/>
    </row>
    <row r="22" spans="2:35" s="13" customFormat="1" ht="25.15" customHeight="1">
      <c r="B22" s="118" t="s">
        <v>86</v>
      </c>
      <c r="C22" s="119" t="s">
        <v>124</v>
      </c>
      <c r="D22" s="58" t="s">
        <v>220</v>
      </c>
      <c r="E22" s="189">
        <v>11489259.999999998</v>
      </c>
      <c r="F22" s="186"/>
      <c r="G22" s="30"/>
      <c r="H22" s="30"/>
      <c r="I22" s="188">
        <v>1760866.7029071737</v>
      </c>
      <c r="J22" s="189">
        <v>11489259.999999998</v>
      </c>
      <c r="K22" s="186"/>
      <c r="L22" s="30"/>
      <c r="M22" s="30"/>
      <c r="N22" s="188">
        <v>1760866.7029071737</v>
      </c>
      <c r="O22" s="189">
        <v>11489259.999999998</v>
      </c>
      <c r="P22" s="186"/>
      <c r="Q22" s="30"/>
      <c r="R22" s="30"/>
      <c r="S22" s="188">
        <v>1760866.7029071737</v>
      </c>
      <c r="T22" s="184"/>
      <c r="U22" s="187" t="s">
        <v>206</v>
      </c>
      <c r="V22" s="192">
        <v>1973</v>
      </c>
      <c r="W22" s="183" t="s">
        <v>237</v>
      </c>
      <c r="X22" s="207" t="s">
        <v>208</v>
      </c>
      <c r="Y22" s="190">
        <f>48*365*1000</f>
        <v>17520000</v>
      </c>
      <c r="Z22" s="185"/>
      <c r="AA22" s="181" t="s">
        <v>243</v>
      </c>
      <c r="AB22" s="16"/>
      <c r="AC22" s="16"/>
      <c r="AD22" s="16"/>
      <c r="AE22" s="16"/>
      <c r="AF22" s="16"/>
      <c r="AG22" s="16"/>
      <c r="AH22" s="16"/>
      <c r="AI22" s="16"/>
    </row>
    <row r="23" spans="2:35" s="13" customFormat="1" ht="25.15" customHeight="1">
      <c r="B23" s="118" t="s">
        <v>87</v>
      </c>
      <c r="C23" s="119" t="s">
        <v>125</v>
      </c>
      <c r="D23" s="58" t="s">
        <v>220</v>
      </c>
      <c r="E23" s="57">
        <v>0</v>
      </c>
      <c r="F23" s="29">
        <v>0.84289999999999998</v>
      </c>
      <c r="G23" s="214" t="s">
        <v>208</v>
      </c>
      <c r="H23" s="214" t="s">
        <v>208</v>
      </c>
      <c r="I23" s="46">
        <v>0</v>
      </c>
      <c r="J23" s="57">
        <v>0</v>
      </c>
      <c r="K23" s="29">
        <v>0.88360000000000005</v>
      </c>
      <c r="L23" s="214" t="s">
        <v>208</v>
      </c>
      <c r="M23" s="214" t="s">
        <v>208</v>
      </c>
      <c r="N23" s="46">
        <v>0</v>
      </c>
      <c r="O23" s="57">
        <v>0</v>
      </c>
      <c r="P23" s="29">
        <v>0.92420000000000002</v>
      </c>
      <c r="Q23" s="214" t="s">
        <v>208</v>
      </c>
      <c r="R23" s="214" t="s">
        <v>208</v>
      </c>
      <c r="S23" s="46">
        <v>0</v>
      </c>
      <c r="U23" s="31" t="s">
        <v>206</v>
      </c>
      <c r="V23" s="128">
        <v>35247</v>
      </c>
      <c r="W23" s="15" t="s">
        <v>210</v>
      </c>
      <c r="X23" s="137" t="s">
        <v>208</v>
      </c>
      <c r="Y23" s="208" t="s">
        <v>208</v>
      </c>
      <c r="Z23" s="16"/>
      <c r="AA23" s="132"/>
      <c r="AB23" s="16"/>
      <c r="AC23" s="16"/>
      <c r="AD23" s="16"/>
      <c r="AE23" s="16"/>
      <c r="AF23" s="16"/>
      <c r="AG23" s="16"/>
      <c r="AH23" s="16"/>
      <c r="AI23" s="16"/>
    </row>
    <row r="24" spans="2:35" s="13" customFormat="1" ht="25.15" customHeight="1">
      <c r="B24" s="118" t="s">
        <v>88</v>
      </c>
      <c r="C24" s="119" t="s">
        <v>126</v>
      </c>
      <c r="D24" s="58" t="s">
        <v>220</v>
      </c>
      <c r="E24" s="57">
        <v>0</v>
      </c>
      <c r="F24" s="29">
        <v>0.84289999999999998</v>
      </c>
      <c r="G24" s="214" t="s">
        <v>208</v>
      </c>
      <c r="H24" s="214" t="s">
        <v>208</v>
      </c>
      <c r="I24" s="46">
        <v>0</v>
      </c>
      <c r="J24" s="57">
        <v>0</v>
      </c>
      <c r="K24" s="29">
        <v>0.88360000000000005</v>
      </c>
      <c r="L24" s="214" t="s">
        <v>208</v>
      </c>
      <c r="M24" s="214" t="s">
        <v>208</v>
      </c>
      <c r="N24" s="46">
        <v>0</v>
      </c>
      <c r="O24" s="57">
        <v>0</v>
      </c>
      <c r="P24" s="29">
        <v>0.92420000000000002</v>
      </c>
      <c r="Q24" s="214" t="s">
        <v>208</v>
      </c>
      <c r="R24" s="214" t="s">
        <v>208</v>
      </c>
      <c r="S24" s="46">
        <v>0</v>
      </c>
      <c r="U24" s="31" t="s">
        <v>206</v>
      </c>
      <c r="V24" s="128">
        <v>35247</v>
      </c>
      <c r="W24" s="15" t="s">
        <v>210</v>
      </c>
      <c r="X24" s="137" t="s">
        <v>208</v>
      </c>
      <c r="Y24" s="208" t="s">
        <v>208</v>
      </c>
      <c r="Z24" s="16"/>
      <c r="AA24" s="132"/>
      <c r="AB24" s="16"/>
      <c r="AC24" s="16"/>
      <c r="AD24" s="16"/>
      <c r="AE24" s="16"/>
      <c r="AF24" s="16"/>
      <c r="AG24" s="16"/>
      <c r="AH24" s="16"/>
      <c r="AI24" s="16"/>
    </row>
    <row r="25" spans="2:35" s="13" customFormat="1" ht="25.15" customHeight="1">
      <c r="B25" s="118" t="s">
        <v>89</v>
      </c>
      <c r="C25" s="119" t="s">
        <v>127</v>
      </c>
      <c r="D25" s="58" t="s">
        <v>220</v>
      </c>
      <c r="E25" s="189">
        <v>318</v>
      </c>
      <c r="F25" s="186">
        <v>0.84289999999999998</v>
      </c>
      <c r="G25" s="214" t="s">
        <v>208</v>
      </c>
      <c r="H25" s="214" t="s">
        <v>208</v>
      </c>
      <c r="I25" s="188">
        <f t="shared" ref="I25" si="6">E25*F25</f>
        <v>268.04219999999998</v>
      </c>
      <c r="J25" s="189">
        <v>318</v>
      </c>
      <c r="K25" s="186">
        <v>0.88360000000000005</v>
      </c>
      <c r="L25" s="214" t="s">
        <v>208</v>
      </c>
      <c r="M25" s="214" t="s">
        <v>208</v>
      </c>
      <c r="N25" s="188">
        <f t="shared" ref="N25" si="7">J25*K25</f>
        <v>280.98480000000001</v>
      </c>
      <c r="O25" s="189">
        <v>318</v>
      </c>
      <c r="P25" s="186">
        <v>0.92420000000000002</v>
      </c>
      <c r="Q25" s="214" t="s">
        <v>208</v>
      </c>
      <c r="R25" s="214" t="s">
        <v>208</v>
      </c>
      <c r="S25" s="188">
        <f t="shared" ref="S25" si="8">O25*P25</f>
        <v>293.8956</v>
      </c>
      <c r="T25" s="184"/>
      <c r="U25" s="187" t="s">
        <v>206</v>
      </c>
      <c r="V25" s="191">
        <v>35247</v>
      </c>
      <c r="W25" s="183" t="s">
        <v>237</v>
      </c>
      <c r="X25" s="207" t="s">
        <v>208</v>
      </c>
      <c r="Y25" s="208" t="s">
        <v>208</v>
      </c>
      <c r="Z25" s="185"/>
      <c r="AA25" s="181"/>
      <c r="AB25" s="16"/>
      <c r="AC25" s="16"/>
      <c r="AD25" s="16"/>
      <c r="AE25" s="16"/>
      <c r="AF25" s="16"/>
      <c r="AG25" s="16"/>
      <c r="AH25" s="16"/>
      <c r="AI25" s="16"/>
    </row>
    <row r="26" spans="2:35" s="13" customFormat="1" ht="25.15" customHeight="1">
      <c r="B26" s="118" t="s">
        <v>90</v>
      </c>
      <c r="C26" s="119" t="s">
        <v>128</v>
      </c>
      <c r="D26" s="58" t="s">
        <v>220</v>
      </c>
      <c r="E26" s="189">
        <v>5353</v>
      </c>
      <c r="F26" s="186">
        <v>0.84289999999999998</v>
      </c>
      <c r="G26" s="214" t="s">
        <v>208</v>
      </c>
      <c r="H26" s="214" t="s">
        <v>208</v>
      </c>
      <c r="I26" s="188">
        <f t="shared" ref="I26" si="9">E26*F26</f>
        <v>4512.0437000000002</v>
      </c>
      <c r="J26" s="189">
        <v>5353</v>
      </c>
      <c r="K26" s="186">
        <v>0.88360000000000005</v>
      </c>
      <c r="L26" s="214" t="s">
        <v>208</v>
      </c>
      <c r="M26" s="214" t="s">
        <v>208</v>
      </c>
      <c r="N26" s="188">
        <f t="shared" ref="N26" si="10">J26*K26</f>
        <v>4729.9108000000006</v>
      </c>
      <c r="O26" s="189">
        <v>5353</v>
      </c>
      <c r="P26" s="186">
        <v>0.92420000000000002</v>
      </c>
      <c r="Q26" s="214" t="s">
        <v>208</v>
      </c>
      <c r="R26" s="214" t="s">
        <v>208</v>
      </c>
      <c r="S26" s="188">
        <f t="shared" ref="S26" si="11">O26*P26</f>
        <v>4947.2426000000005</v>
      </c>
      <c r="T26" s="184"/>
      <c r="U26" s="187" t="s">
        <v>206</v>
      </c>
      <c r="V26" s="191">
        <v>35247</v>
      </c>
      <c r="W26" s="183" t="s">
        <v>237</v>
      </c>
      <c r="X26" s="207" t="s">
        <v>208</v>
      </c>
      <c r="Y26" s="190">
        <f>0.05*365*1000</f>
        <v>18250</v>
      </c>
      <c r="Z26" s="185"/>
      <c r="AA26" s="181"/>
      <c r="AB26" s="16"/>
      <c r="AC26" s="16"/>
      <c r="AD26" s="16"/>
      <c r="AE26" s="16"/>
      <c r="AF26" s="16"/>
      <c r="AG26" s="16"/>
      <c r="AH26" s="16"/>
      <c r="AI26" s="16"/>
    </row>
    <row r="27" spans="2:35" s="13" customFormat="1" ht="25.15" customHeight="1">
      <c r="B27" s="118" t="s">
        <v>91</v>
      </c>
      <c r="C27" s="119" t="s">
        <v>129</v>
      </c>
      <c r="D27" s="58" t="s">
        <v>220</v>
      </c>
      <c r="E27" s="57">
        <v>0</v>
      </c>
      <c r="F27" s="29">
        <v>0.84289999999999998</v>
      </c>
      <c r="G27" s="214" t="s">
        <v>208</v>
      </c>
      <c r="H27" s="214" t="s">
        <v>208</v>
      </c>
      <c r="I27" s="46">
        <v>0</v>
      </c>
      <c r="J27" s="57">
        <v>0</v>
      </c>
      <c r="K27" s="29">
        <v>0.88360000000000005</v>
      </c>
      <c r="L27" s="214" t="s">
        <v>208</v>
      </c>
      <c r="M27" s="214" t="s">
        <v>208</v>
      </c>
      <c r="N27" s="46">
        <v>0</v>
      </c>
      <c r="O27" s="57">
        <v>0</v>
      </c>
      <c r="P27" s="29">
        <v>0.92420000000000002</v>
      </c>
      <c r="Q27" s="214" t="s">
        <v>208</v>
      </c>
      <c r="R27" s="214" t="s">
        <v>208</v>
      </c>
      <c r="S27" s="46">
        <v>0</v>
      </c>
      <c r="U27" s="31" t="s">
        <v>206</v>
      </c>
      <c r="V27" s="128">
        <v>35247</v>
      </c>
      <c r="W27" s="15" t="s">
        <v>210</v>
      </c>
      <c r="X27" s="137" t="s">
        <v>208</v>
      </c>
      <c r="Y27" s="208" t="s">
        <v>208</v>
      </c>
      <c r="Z27" s="16"/>
      <c r="AA27" s="132"/>
      <c r="AB27" s="16"/>
      <c r="AC27" s="16"/>
      <c r="AD27" s="16"/>
      <c r="AE27" s="16"/>
      <c r="AF27" s="16"/>
      <c r="AG27" s="16"/>
      <c r="AH27" s="16"/>
      <c r="AI27" s="16"/>
    </row>
    <row r="28" spans="2:35" s="13" customFormat="1" ht="25.15" customHeight="1">
      <c r="B28" s="118" t="s">
        <v>92</v>
      </c>
      <c r="C28" s="119" t="s">
        <v>130</v>
      </c>
      <c r="D28" s="58" t="s">
        <v>220</v>
      </c>
      <c r="E28" s="189">
        <v>30677</v>
      </c>
      <c r="F28" s="186">
        <v>0.84289999999999998</v>
      </c>
      <c r="G28" s="214" t="s">
        <v>208</v>
      </c>
      <c r="H28" s="214" t="s">
        <v>208</v>
      </c>
      <c r="I28" s="188">
        <f t="shared" ref="I28:I29" si="12">E28*F28</f>
        <v>25857.6433</v>
      </c>
      <c r="J28" s="189">
        <v>30677</v>
      </c>
      <c r="K28" s="186">
        <v>0.88360000000000005</v>
      </c>
      <c r="L28" s="214" t="s">
        <v>208</v>
      </c>
      <c r="M28" s="214" t="s">
        <v>208</v>
      </c>
      <c r="N28" s="188">
        <f t="shared" ref="N28:N29" si="13">J28*K28</f>
        <v>27106.197200000002</v>
      </c>
      <c r="O28" s="189">
        <v>30677</v>
      </c>
      <c r="P28" s="186">
        <v>0.92420000000000002</v>
      </c>
      <c r="Q28" s="214" t="s">
        <v>208</v>
      </c>
      <c r="R28" s="214" t="s">
        <v>208</v>
      </c>
      <c r="S28" s="188">
        <f t="shared" ref="S28:S29" si="14">O28*P28</f>
        <v>28351.683400000002</v>
      </c>
      <c r="T28" s="184"/>
      <c r="U28" s="187" t="s">
        <v>206</v>
      </c>
      <c r="V28" s="191">
        <v>35247</v>
      </c>
      <c r="W28" s="183" t="s">
        <v>237</v>
      </c>
      <c r="X28" s="207" t="s">
        <v>208</v>
      </c>
      <c r="Y28" s="190">
        <f>0.25*365*1000</f>
        <v>91250</v>
      </c>
      <c r="Z28" s="185"/>
      <c r="AA28" s="181"/>
      <c r="AB28" s="16"/>
      <c r="AC28" s="16"/>
      <c r="AD28" s="16"/>
      <c r="AE28" s="16"/>
      <c r="AF28" s="16"/>
      <c r="AG28" s="16"/>
      <c r="AH28" s="16"/>
      <c r="AI28" s="16"/>
    </row>
    <row r="29" spans="2:35" s="13" customFormat="1" ht="25.15" customHeight="1">
      <c r="B29" s="118" t="s">
        <v>93</v>
      </c>
      <c r="C29" s="119" t="s">
        <v>131</v>
      </c>
      <c r="D29" s="58" t="s">
        <v>220</v>
      </c>
      <c r="E29" s="189">
        <v>155</v>
      </c>
      <c r="F29" s="186">
        <v>0.84289999999999998</v>
      </c>
      <c r="G29" s="214" t="s">
        <v>208</v>
      </c>
      <c r="H29" s="214" t="s">
        <v>208</v>
      </c>
      <c r="I29" s="188">
        <f t="shared" si="12"/>
        <v>130.64949999999999</v>
      </c>
      <c r="J29" s="189">
        <v>155</v>
      </c>
      <c r="K29" s="186">
        <v>0.88360000000000005</v>
      </c>
      <c r="L29" s="214" t="s">
        <v>208</v>
      </c>
      <c r="M29" s="214" t="s">
        <v>208</v>
      </c>
      <c r="N29" s="188">
        <f t="shared" si="13"/>
        <v>136.958</v>
      </c>
      <c r="O29" s="189">
        <v>155</v>
      </c>
      <c r="P29" s="186">
        <v>0.92420000000000002</v>
      </c>
      <c r="Q29" s="214" t="s">
        <v>208</v>
      </c>
      <c r="R29" s="214" t="s">
        <v>208</v>
      </c>
      <c r="S29" s="188">
        <f t="shared" si="14"/>
        <v>143.251</v>
      </c>
      <c r="T29" s="184"/>
      <c r="U29" s="187" t="s">
        <v>206</v>
      </c>
      <c r="V29" s="191">
        <v>35247</v>
      </c>
      <c r="W29" s="183" t="s">
        <v>237</v>
      </c>
      <c r="X29" s="207" t="s">
        <v>208</v>
      </c>
      <c r="Y29" s="208" t="s">
        <v>208</v>
      </c>
      <c r="Z29" s="185"/>
      <c r="AA29" s="222" t="s">
        <v>251</v>
      </c>
      <c r="AB29" s="16"/>
      <c r="AC29" s="16"/>
      <c r="AD29" s="16"/>
      <c r="AE29" s="16"/>
      <c r="AF29" s="16"/>
      <c r="AG29" s="16"/>
      <c r="AH29" s="16"/>
      <c r="AI29" s="16"/>
    </row>
    <row r="30" spans="2:35" s="13" customFormat="1" ht="25.15" customHeight="1">
      <c r="B30" s="118" t="s">
        <v>94</v>
      </c>
      <c r="C30" s="119" t="s">
        <v>132</v>
      </c>
      <c r="D30" s="58" t="s">
        <v>222</v>
      </c>
      <c r="E30" s="57">
        <v>0</v>
      </c>
      <c r="F30" s="29">
        <v>0.84289999999999998</v>
      </c>
      <c r="G30" s="214" t="s">
        <v>208</v>
      </c>
      <c r="H30" s="214" t="s">
        <v>208</v>
      </c>
      <c r="I30" s="46">
        <v>0</v>
      </c>
      <c r="J30" s="57">
        <v>0</v>
      </c>
      <c r="K30" s="29">
        <v>0.88360000000000005</v>
      </c>
      <c r="L30" s="214" t="s">
        <v>208</v>
      </c>
      <c r="M30" s="214" t="s">
        <v>208</v>
      </c>
      <c r="N30" s="46">
        <v>0</v>
      </c>
      <c r="O30" s="57">
        <v>0</v>
      </c>
      <c r="P30" s="29">
        <v>0.92420000000000002</v>
      </c>
      <c r="Q30" s="214" t="s">
        <v>208</v>
      </c>
      <c r="R30" s="214" t="s">
        <v>208</v>
      </c>
      <c r="S30" s="46">
        <v>0</v>
      </c>
      <c r="U30" s="31" t="s">
        <v>206</v>
      </c>
      <c r="V30" s="209" t="s">
        <v>208</v>
      </c>
      <c r="W30" s="89" t="s">
        <v>208</v>
      </c>
      <c r="X30" s="137" t="s">
        <v>208</v>
      </c>
      <c r="Y30" s="208" t="s">
        <v>208</v>
      </c>
      <c r="Z30" s="16"/>
      <c r="AA30" s="193" t="s">
        <v>248</v>
      </c>
      <c r="AB30" s="16"/>
      <c r="AC30" s="16"/>
      <c r="AD30" s="16"/>
      <c r="AE30" s="16"/>
      <c r="AF30" s="16"/>
      <c r="AG30" s="16"/>
      <c r="AH30" s="16"/>
      <c r="AI30" s="16"/>
    </row>
    <row r="31" spans="2:35" s="13" customFormat="1" ht="25.15" customHeight="1">
      <c r="B31" s="118" t="s">
        <v>95</v>
      </c>
      <c r="C31" s="119" t="s">
        <v>133</v>
      </c>
      <c r="D31" s="58" t="s">
        <v>220</v>
      </c>
      <c r="E31" s="57">
        <v>0</v>
      </c>
      <c r="F31" s="29">
        <v>0.84289999999999998</v>
      </c>
      <c r="G31" s="214" t="s">
        <v>208</v>
      </c>
      <c r="H31" s="214" t="s">
        <v>208</v>
      </c>
      <c r="I31" s="46">
        <v>0</v>
      </c>
      <c r="J31" s="57">
        <v>0</v>
      </c>
      <c r="K31" s="29">
        <v>0.88360000000000005</v>
      </c>
      <c r="L31" s="214" t="s">
        <v>208</v>
      </c>
      <c r="M31" s="214" t="s">
        <v>208</v>
      </c>
      <c r="N31" s="46">
        <v>0</v>
      </c>
      <c r="O31" s="57">
        <v>0</v>
      </c>
      <c r="P31" s="29">
        <v>0.92420000000000002</v>
      </c>
      <c r="Q31" s="214" t="s">
        <v>208</v>
      </c>
      <c r="R31" s="214" t="s">
        <v>208</v>
      </c>
      <c r="S31" s="46">
        <v>0</v>
      </c>
      <c r="U31" s="31" t="s">
        <v>206</v>
      </c>
      <c r="V31" s="128">
        <v>35247</v>
      </c>
      <c r="W31" s="15" t="s">
        <v>210</v>
      </c>
      <c r="X31" s="137" t="s">
        <v>208</v>
      </c>
      <c r="Y31" s="208" t="s">
        <v>208</v>
      </c>
      <c r="Z31" s="16"/>
      <c r="AA31" s="132"/>
      <c r="AB31" s="16"/>
      <c r="AC31" s="16"/>
      <c r="AD31" s="16"/>
      <c r="AE31" s="16"/>
      <c r="AF31" s="16"/>
      <c r="AG31" s="16"/>
      <c r="AH31" s="16"/>
      <c r="AI31" s="16"/>
    </row>
    <row r="32" spans="2:35" s="13" customFormat="1" ht="25.15" customHeight="1">
      <c r="B32" s="118" t="s">
        <v>95</v>
      </c>
      <c r="C32" s="119" t="s">
        <v>134</v>
      </c>
      <c r="D32" s="58" t="s">
        <v>218</v>
      </c>
      <c r="E32" s="57">
        <v>0</v>
      </c>
      <c r="F32" s="29">
        <v>0.84289999999999998</v>
      </c>
      <c r="G32" s="214" t="s">
        <v>208</v>
      </c>
      <c r="H32" s="214" t="s">
        <v>208</v>
      </c>
      <c r="I32" s="46">
        <v>0</v>
      </c>
      <c r="J32" s="57">
        <v>0</v>
      </c>
      <c r="K32" s="29">
        <v>0.88360000000000005</v>
      </c>
      <c r="L32" s="214" t="s">
        <v>208</v>
      </c>
      <c r="M32" s="214" t="s">
        <v>208</v>
      </c>
      <c r="N32" s="46">
        <v>0</v>
      </c>
      <c r="O32" s="57">
        <v>0</v>
      </c>
      <c r="P32" s="29">
        <v>0.92420000000000002</v>
      </c>
      <c r="Q32" s="214" t="s">
        <v>208</v>
      </c>
      <c r="R32" s="214" t="s">
        <v>208</v>
      </c>
      <c r="S32" s="46">
        <v>0</v>
      </c>
      <c r="U32" s="31" t="s">
        <v>206</v>
      </c>
      <c r="V32" s="128">
        <v>35247</v>
      </c>
      <c r="W32" s="15" t="s">
        <v>210</v>
      </c>
      <c r="X32" s="137" t="s">
        <v>208</v>
      </c>
      <c r="Y32" s="208" t="s">
        <v>208</v>
      </c>
      <c r="Z32" s="16"/>
      <c r="AA32" s="132"/>
      <c r="AB32" s="16"/>
      <c r="AC32" s="16"/>
      <c r="AD32" s="16"/>
      <c r="AE32" s="16"/>
      <c r="AF32" s="16"/>
      <c r="AG32" s="16"/>
      <c r="AH32" s="16"/>
      <c r="AI32" s="16"/>
    </row>
    <row r="33" spans="1:35" s="13" customFormat="1" ht="25.15" customHeight="1">
      <c r="B33" s="118" t="s">
        <v>94</v>
      </c>
      <c r="C33" s="119" t="s">
        <v>135</v>
      </c>
      <c r="D33" s="58" t="s">
        <v>220</v>
      </c>
      <c r="E33" s="57">
        <v>0</v>
      </c>
      <c r="F33" s="29">
        <v>0.84289999999999998</v>
      </c>
      <c r="G33" s="214" t="s">
        <v>208</v>
      </c>
      <c r="H33" s="214" t="s">
        <v>208</v>
      </c>
      <c r="I33" s="46">
        <v>0</v>
      </c>
      <c r="J33" s="57">
        <v>0</v>
      </c>
      <c r="K33" s="29">
        <v>0.88360000000000005</v>
      </c>
      <c r="L33" s="214" t="s">
        <v>208</v>
      </c>
      <c r="M33" s="214" t="s">
        <v>208</v>
      </c>
      <c r="N33" s="46">
        <v>0</v>
      </c>
      <c r="O33" s="57">
        <v>0</v>
      </c>
      <c r="P33" s="29">
        <v>0.92420000000000002</v>
      </c>
      <c r="Q33" s="214" t="s">
        <v>208</v>
      </c>
      <c r="R33" s="214" t="s">
        <v>208</v>
      </c>
      <c r="S33" s="46">
        <v>0</v>
      </c>
      <c r="U33" s="31" t="s">
        <v>206</v>
      </c>
      <c r="V33" s="128">
        <v>35247</v>
      </c>
      <c r="W33" s="15" t="s">
        <v>210</v>
      </c>
      <c r="X33" s="137" t="s">
        <v>208</v>
      </c>
      <c r="Y33" s="208" t="s">
        <v>208</v>
      </c>
      <c r="Z33" s="16"/>
      <c r="AA33" s="132"/>
      <c r="AB33" s="16"/>
      <c r="AC33" s="16"/>
      <c r="AD33" s="16"/>
      <c r="AE33" s="16"/>
      <c r="AF33" s="16"/>
      <c r="AG33" s="16"/>
      <c r="AH33" s="16"/>
      <c r="AI33" s="16"/>
    </row>
    <row r="34" spans="1:35" s="13" customFormat="1" ht="25.15" customHeight="1">
      <c r="B34" s="118" t="s">
        <v>95</v>
      </c>
      <c r="C34" s="119" t="s">
        <v>136</v>
      </c>
      <c r="D34" s="58" t="s">
        <v>222</v>
      </c>
      <c r="E34" s="57">
        <v>0</v>
      </c>
      <c r="F34" s="29">
        <v>0.84289999999999998</v>
      </c>
      <c r="G34" s="214" t="s">
        <v>208</v>
      </c>
      <c r="H34" s="214" t="s">
        <v>208</v>
      </c>
      <c r="I34" s="46">
        <v>0</v>
      </c>
      <c r="J34" s="57">
        <v>0</v>
      </c>
      <c r="K34" s="29">
        <v>0.88360000000000005</v>
      </c>
      <c r="L34" s="214" t="s">
        <v>208</v>
      </c>
      <c r="M34" s="214" t="s">
        <v>208</v>
      </c>
      <c r="N34" s="46">
        <v>0</v>
      </c>
      <c r="O34" s="57">
        <v>0</v>
      </c>
      <c r="P34" s="29">
        <v>0.92420000000000002</v>
      </c>
      <c r="Q34" s="214" t="s">
        <v>208</v>
      </c>
      <c r="R34" s="214" t="s">
        <v>208</v>
      </c>
      <c r="S34" s="46">
        <v>0</v>
      </c>
      <c r="U34" s="31" t="s">
        <v>206</v>
      </c>
      <c r="V34" s="128">
        <v>35247</v>
      </c>
      <c r="W34" s="15" t="s">
        <v>210</v>
      </c>
      <c r="X34" s="137" t="s">
        <v>208</v>
      </c>
      <c r="Y34" s="208" t="s">
        <v>208</v>
      </c>
      <c r="Z34" s="16"/>
      <c r="AA34" s="132"/>
      <c r="AB34" s="16"/>
      <c r="AC34" s="16"/>
      <c r="AD34" s="16"/>
      <c r="AE34" s="16"/>
      <c r="AF34" s="16"/>
      <c r="AG34" s="16"/>
      <c r="AH34" s="16"/>
      <c r="AI34" s="16"/>
    </row>
    <row r="35" spans="1:35" s="13" customFormat="1" ht="25.15" customHeight="1">
      <c r="B35" s="118" t="s">
        <v>95</v>
      </c>
      <c r="C35" s="119" t="s">
        <v>137</v>
      </c>
      <c r="D35" s="58" t="s">
        <v>218</v>
      </c>
      <c r="E35" s="57">
        <v>0</v>
      </c>
      <c r="F35" s="29">
        <v>0.84289999999999998</v>
      </c>
      <c r="G35" s="214" t="s">
        <v>208</v>
      </c>
      <c r="H35" s="214" t="s">
        <v>208</v>
      </c>
      <c r="I35" s="46">
        <v>0</v>
      </c>
      <c r="J35" s="57">
        <v>0</v>
      </c>
      <c r="K35" s="29">
        <v>0.88360000000000005</v>
      </c>
      <c r="L35" s="214" t="s">
        <v>208</v>
      </c>
      <c r="M35" s="214" t="s">
        <v>208</v>
      </c>
      <c r="N35" s="46">
        <v>0</v>
      </c>
      <c r="O35" s="57">
        <v>0</v>
      </c>
      <c r="P35" s="29">
        <v>0.92420000000000002</v>
      </c>
      <c r="Q35" s="214" t="s">
        <v>208</v>
      </c>
      <c r="R35" s="214" t="s">
        <v>208</v>
      </c>
      <c r="S35" s="46">
        <v>0</v>
      </c>
      <c r="U35" s="31" t="s">
        <v>206</v>
      </c>
      <c r="V35" s="128">
        <v>35247</v>
      </c>
      <c r="W35" s="15" t="s">
        <v>210</v>
      </c>
      <c r="X35" s="137" t="s">
        <v>208</v>
      </c>
      <c r="Y35" s="208" t="s">
        <v>208</v>
      </c>
      <c r="Z35" s="16"/>
      <c r="AA35" s="132"/>
      <c r="AB35" s="16"/>
      <c r="AC35" s="16"/>
      <c r="AD35" s="16"/>
      <c r="AE35" s="16"/>
      <c r="AF35" s="16"/>
      <c r="AG35" s="16"/>
      <c r="AH35" s="16"/>
      <c r="AI35" s="16"/>
    </row>
    <row r="36" spans="1:35" s="13" customFormat="1" ht="25.15" customHeight="1">
      <c r="B36" s="118" t="s">
        <v>96</v>
      </c>
      <c r="C36" s="119" t="s">
        <v>138</v>
      </c>
      <c r="D36" s="58" t="s">
        <v>218</v>
      </c>
      <c r="E36" s="150">
        <v>20574.751487721063</v>
      </c>
      <c r="F36" s="151">
        <v>1.1746000000000001</v>
      </c>
      <c r="G36" s="168">
        <v>2182.35</v>
      </c>
      <c r="H36" s="169">
        <v>0</v>
      </c>
      <c r="I36" s="152">
        <v>26349.453097477162</v>
      </c>
      <c r="J36" s="150">
        <v>20574.751487721063</v>
      </c>
      <c r="K36" s="151">
        <v>1.1833</v>
      </c>
      <c r="L36" s="168">
        <v>2192</v>
      </c>
      <c r="M36" s="169">
        <v>0</v>
      </c>
      <c r="N36" s="152">
        <v>26538.103435420333</v>
      </c>
      <c r="O36" s="150">
        <v>20574.751487721063</v>
      </c>
      <c r="P36" s="151">
        <v>1.1886000000000001</v>
      </c>
      <c r="Q36" s="168">
        <v>2202</v>
      </c>
      <c r="R36" s="169">
        <v>0</v>
      </c>
      <c r="S36" s="152">
        <v>26657.149618305259</v>
      </c>
      <c r="T36" s="171"/>
      <c r="U36" s="172" t="s">
        <v>206</v>
      </c>
      <c r="V36" s="173" t="s">
        <v>249</v>
      </c>
      <c r="W36" s="170" t="s">
        <v>237</v>
      </c>
      <c r="X36" s="89" t="s">
        <v>208</v>
      </c>
      <c r="Y36" s="208" t="s">
        <v>208</v>
      </c>
      <c r="Z36" s="16"/>
      <c r="AA36" s="193" t="s">
        <v>250</v>
      </c>
      <c r="AB36" s="16"/>
      <c r="AC36" s="16"/>
      <c r="AD36" s="16"/>
      <c r="AE36" s="16"/>
      <c r="AF36" s="16"/>
      <c r="AG36" s="16"/>
      <c r="AH36" s="16"/>
      <c r="AI36" s="16"/>
    </row>
    <row r="37" spans="1:35" s="13" customFormat="1" ht="25.15" customHeight="1">
      <c r="B37" s="139" t="s">
        <v>97</v>
      </c>
      <c r="C37" s="164" t="s">
        <v>139</v>
      </c>
      <c r="D37" s="165" t="s">
        <v>223</v>
      </c>
      <c r="E37" s="150">
        <v>329.46052631578948</v>
      </c>
      <c r="F37" s="151">
        <v>1.623</v>
      </c>
      <c r="G37" s="124">
        <v>39.869999999999997</v>
      </c>
      <c r="H37" s="124">
        <v>0</v>
      </c>
      <c r="I37" s="152">
        <v>574.5844342105263</v>
      </c>
      <c r="J37" s="150">
        <v>329.46052631578948</v>
      </c>
      <c r="K37" s="151">
        <v>1.613</v>
      </c>
      <c r="L37" s="124">
        <v>41.86</v>
      </c>
      <c r="M37" s="124">
        <v>0</v>
      </c>
      <c r="N37" s="152">
        <v>573.2798289473684</v>
      </c>
      <c r="O37" s="150">
        <v>329.46052631578948</v>
      </c>
      <c r="P37" s="151">
        <v>1.6919999999999999</v>
      </c>
      <c r="Q37" s="124">
        <v>43.95</v>
      </c>
      <c r="R37" s="124">
        <v>0</v>
      </c>
      <c r="S37" s="152">
        <v>601.3972105263158</v>
      </c>
      <c r="T37" s="155"/>
      <c r="U37" s="154" t="s">
        <v>232</v>
      </c>
      <c r="V37" s="210" t="s">
        <v>208</v>
      </c>
      <c r="W37" s="211" t="s">
        <v>208</v>
      </c>
      <c r="X37" s="212" t="s">
        <v>208</v>
      </c>
      <c r="Y37" s="213" t="s">
        <v>208</v>
      </c>
      <c r="Z37" s="160"/>
      <c r="AA37" s="161"/>
      <c r="AB37" s="16"/>
      <c r="AC37" s="16"/>
      <c r="AD37" s="16"/>
      <c r="AE37" s="16"/>
      <c r="AF37" s="16"/>
      <c r="AG37" s="16"/>
      <c r="AH37" s="16"/>
      <c r="AI37" s="16"/>
    </row>
    <row r="38" spans="1:35" s="13" customFormat="1" ht="25.15" customHeight="1">
      <c r="B38" s="139" t="s">
        <v>98</v>
      </c>
      <c r="C38" s="164" t="s">
        <v>140</v>
      </c>
      <c r="D38" s="165" t="s">
        <v>224</v>
      </c>
      <c r="E38" s="205">
        <v>0</v>
      </c>
      <c r="F38" s="199">
        <v>1.623</v>
      </c>
      <c r="G38" s="214" t="s">
        <v>208</v>
      </c>
      <c r="H38" s="214" t="s">
        <v>208</v>
      </c>
      <c r="I38" s="203">
        <v>0</v>
      </c>
      <c r="J38" s="205">
        <v>0</v>
      </c>
      <c r="K38" s="199">
        <v>1.613</v>
      </c>
      <c r="L38" s="214" t="s">
        <v>208</v>
      </c>
      <c r="M38" s="214" t="s">
        <v>208</v>
      </c>
      <c r="N38" s="203">
        <v>0</v>
      </c>
      <c r="O38" s="205">
        <v>100000</v>
      </c>
      <c r="P38" s="199">
        <v>1.3240000000000001</v>
      </c>
      <c r="Q38" s="200">
        <v>18375.97</v>
      </c>
      <c r="R38" s="200">
        <v>0</v>
      </c>
      <c r="S38" s="203">
        <v>150775.97</v>
      </c>
      <c r="T38" s="197"/>
      <c r="U38" s="202" t="s">
        <v>232</v>
      </c>
      <c r="V38" s="201">
        <v>35226</v>
      </c>
      <c r="W38" s="196" t="s">
        <v>233</v>
      </c>
      <c r="X38" s="214" t="s">
        <v>208</v>
      </c>
      <c r="Y38" s="215" t="s">
        <v>208</v>
      </c>
      <c r="Z38" s="198"/>
      <c r="AA38" s="204"/>
      <c r="AB38" s="16"/>
      <c r="AC38" s="16"/>
      <c r="AD38" s="16"/>
      <c r="AE38" s="16"/>
      <c r="AF38" s="16"/>
      <c r="AG38" s="16"/>
      <c r="AH38" s="16"/>
      <c r="AI38" s="16"/>
    </row>
    <row r="39" spans="1:35" s="13" customFormat="1" ht="25.15" customHeight="1">
      <c r="A39" s="155"/>
      <c r="B39" s="139" t="s">
        <v>228</v>
      </c>
      <c r="C39" s="121" t="s">
        <v>230</v>
      </c>
      <c r="D39" s="165" t="s">
        <v>218</v>
      </c>
      <c r="E39" s="194">
        <v>0</v>
      </c>
      <c r="F39" s="151">
        <v>1.623</v>
      </c>
      <c r="G39" s="124">
        <v>39.869999999999997</v>
      </c>
      <c r="H39" s="124">
        <v>0</v>
      </c>
      <c r="I39" s="152">
        <v>39.869999999999997</v>
      </c>
      <c r="J39" s="194">
        <v>0</v>
      </c>
      <c r="K39" s="151">
        <v>1.613</v>
      </c>
      <c r="L39" s="124">
        <v>41.86</v>
      </c>
      <c r="M39" s="124">
        <v>0</v>
      </c>
      <c r="N39" s="152">
        <v>41.86</v>
      </c>
      <c r="O39" s="194">
        <v>0</v>
      </c>
      <c r="P39" s="151">
        <v>1.6919999999999999</v>
      </c>
      <c r="Q39" s="124">
        <v>43.95</v>
      </c>
      <c r="R39" s="124">
        <v>0</v>
      </c>
      <c r="S39" s="152">
        <v>43.95</v>
      </c>
      <c r="T39" s="155"/>
      <c r="U39" s="154" t="s">
        <v>232</v>
      </c>
      <c r="V39" s="162"/>
      <c r="W39" s="158"/>
      <c r="X39" s="163"/>
      <c r="Y39" s="159"/>
      <c r="Z39" s="160"/>
      <c r="AA39" s="156" t="s">
        <v>244</v>
      </c>
      <c r="AB39" s="16"/>
      <c r="AC39" s="16"/>
      <c r="AD39" s="16"/>
      <c r="AE39" s="16"/>
      <c r="AF39" s="16"/>
      <c r="AG39" s="16"/>
      <c r="AH39" s="16"/>
      <c r="AI39" s="16"/>
    </row>
    <row r="40" spans="1:35" s="13" customFormat="1" ht="25.15" customHeight="1">
      <c r="A40" s="155"/>
      <c r="B40" s="139" t="s">
        <v>229</v>
      </c>
      <c r="C40" s="121" t="s">
        <v>231</v>
      </c>
      <c r="D40" s="165" t="s">
        <v>218</v>
      </c>
      <c r="E40" s="194">
        <v>0</v>
      </c>
      <c r="F40" s="151">
        <v>1.623</v>
      </c>
      <c r="G40" s="124">
        <v>39.869999999999997</v>
      </c>
      <c r="H40" s="124">
        <v>0</v>
      </c>
      <c r="I40" s="152">
        <v>39.869999999999997</v>
      </c>
      <c r="J40" s="194">
        <v>0</v>
      </c>
      <c r="K40" s="151">
        <v>1.613</v>
      </c>
      <c r="L40" s="124">
        <v>41.86</v>
      </c>
      <c r="M40" s="124">
        <v>0</v>
      </c>
      <c r="N40" s="152">
        <v>41.86</v>
      </c>
      <c r="O40" s="194">
        <v>0</v>
      </c>
      <c r="P40" s="151">
        <v>1.6919999999999999</v>
      </c>
      <c r="Q40" s="124">
        <v>43.95</v>
      </c>
      <c r="R40" s="124">
        <v>0</v>
      </c>
      <c r="S40" s="152">
        <v>43.95</v>
      </c>
      <c r="T40" s="155"/>
      <c r="U40" s="154" t="s">
        <v>232</v>
      </c>
      <c r="V40" s="162"/>
      <c r="W40" s="158"/>
      <c r="X40" s="163"/>
      <c r="Y40" s="159"/>
      <c r="Z40" s="160"/>
      <c r="AA40" s="156" t="s">
        <v>244</v>
      </c>
      <c r="AB40" s="16"/>
      <c r="AC40" s="16"/>
      <c r="AD40" s="16"/>
      <c r="AE40" s="16"/>
      <c r="AF40" s="16"/>
      <c r="AG40" s="16"/>
      <c r="AH40" s="16"/>
      <c r="AI40" s="16"/>
    </row>
    <row r="41" spans="1:35" s="225" customFormat="1" ht="25.15" customHeight="1">
      <c r="A41" s="155"/>
      <c r="B41" s="139" t="s">
        <v>253</v>
      </c>
      <c r="C41" s="121" t="s">
        <v>252</v>
      </c>
      <c r="D41" s="165" t="s">
        <v>218</v>
      </c>
      <c r="E41" s="232">
        <v>518.875</v>
      </c>
      <c r="F41" s="229">
        <v>1.2875000000000001</v>
      </c>
      <c r="G41" s="230">
        <v>40.520000000000003</v>
      </c>
      <c r="H41" s="233" t="s">
        <v>208</v>
      </c>
      <c r="I41" s="223">
        <v>708.57156250000003</v>
      </c>
      <c r="J41" s="232">
        <v>518.875</v>
      </c>
      <c r="K41" s="227">
        <v>1.2971999999999999</v>
      </c>
      <c r="L41" s="224">
        <v>49.15</v>
      </c>
      <c r="M41" s="233" t="s">
        <v>208</v>
      </c>
      <c r="N41" s="231">
        <v>722.23464999999987</v>
      </c>
      <c r="O41" s="232">
        <v>518.875</v>
      </c>
      <c r="P41" s="229">
        <v>1.3677999999999999</v>
      </c>
      <c r="Q41" s="224">
        <v>47.46</v>
      </c>
      <c r="R41" s="233" t="s">
        <v>208</v>
      </c>
      <c r="S41" s="231">
        <v>757.17722500000002</v>
      </c>
      <c r="T41" s="228"/>
      <c r="U41" s="154" t="s">
        <v>232</v>
      </c>
      <c r="V41" s="209" t="s">
        <v>208</v>
      </c>
      <c r="W41" s="233" t="s">
        <v>208</v>
      </c>
      <c r="X41" s="233" t="s">
        <v>208</v>
      </c>
      <c r="Y41" s="215" t="s">
        <v>208</v>
      </c>
      <c r="Z41" s="160"/>
      <c r="AA41" s="156"/>
      <c r="AB41" s="226"/>
      <c r="AC41" s="226"/>
      <c r="AD41" s="226"/>
      <c r="AE41" s="226"/>
      <c r="AF41" s="226"/>
      <c r="AG41" s="226"/>
      <c r="AH41" s="226"/>
      <c r="AI41" s="226"/>
    </row>
    <row r="42" spans="1:35" s="13" customFormat="1" ht="25.15" customHeight="1">
      <c r="B42" s="139" t="s">
        <v>99</v>
      </c>
      <c r="C42" s="119" t="s">
        <v>141</v>
      </c>
      <c r="D42" s="58" t="s">
        <v>220</v>
      </c>
      <c r="E42" s="57">
        <v>155</v>
      </c>
      <c r="F42" s="29">
        <v>0.40968222396241188</v>
      </c>
      <c r="G42" s="124">
        <v>31.63</v>
      </c>
      <c r="H42" s="30">
        <v>0</v>
      </c>
      <c r="I42" s="152">
        <v>95</v>
      </c>
      <c r="J42" s="57">
        <v>155</v>
      </c>
      <c r="K42" s="29">
        <v>0.42028837118245888</v>
      </c>
      <c r="L42" s="30">
        <v>29.810000000000002</v>
      </c>
      <c r="M42" s="30">
        <v>0</v>
      </c>
      <c r="N42" s="152">
        <v>94.95</v>
      </c>
      <c r="O42" s="57">
        <v>155</v>
      </c>
      <c r="P42" s="29">
        <v>0.43738484729835553</v>
      </c>
      <c r="Q42" s="30">
        <v>18.062771655267014</v>
      </c>
      <c r="R42" s="30">
        <v>0</v>
      </c>
      <c r="S42" s="152">
        <v>85.86</v>
      </c>
      <c r="U42" s="31" t="s">
        <v>206</v>
      </c>
      <c r="V42" s="129">
        <v>1993</v>
      </c>
      <c r="W42" s="15" t="s">
        <v>211</v>
      </c>
      <c r="X42" s="130">
        <v>2008</v>
      </c>
      <c r="Y42" s="215" t="s">
        <v>208</v>
      </c>
      <c r="Z42" s="16"/>
      <c r="AA42" s="52"/>
      <c r="AB42" s="16"/>
      <c r="AC42" s="16"/>
      <c r="AD42" s="16"/>
      <c r="AE42" s="16"/>
      <c r="AF42" s="16"/>
      <c r="AG42" s="16"/>
      <c r="AH42" s="16"/>
      <c r="AI42" s="16"/>
    </row>
    <row r="43" spans="1:35" s="13" customFormat="1" ht="25.15" customHeight="1">
      <c r="B43" s="139" t="s">
        <v>100</v>
      </c>
      <c r="C43" s="119" t="s">
        <v>142</v>
      </c>
      <c r="D43" s="58" t="s">
        <v>220</v>
      </c>
      <c r="E43" s="57">
        <v>189</v>
      </c>
      <c r="F43" s="29">
        <v>0.40968222396241188</v>
      </c>
      <c r="G43" s="124">
        <v>31.81</v>
      </c>
      <c r="H43" s="30">
        <v>0</v>
      </c>
      <c r="I43" s="152">
        <v>109</v>
      </c>
      <c r="J43" s="57">
        <v>189</v>
      </c>
      <c r="K43" s="29">
        <v>0.42028837118245888</v>
      </c>
      <c r="L43" s="30">
        <v>29.810000000000002</v>
      </c>
      <c r="M43" s="30">
        <v>0</v>
      </c>
      <c r="N43" s="152">
        <v>105.84</v>
      </c>
      <c r="O43" s="57">
        <v>189</v>
      </c>
      <c r="P43" s="29">
        <v>0.43738484729835553</v>
      </c>
      <c r="Q43" s="30">
        <v>18.062771655267014</v>
      </c>
      <c r="R43" s="30">
        <v>0</v>
      </c>
      <c r="S43" s="152">
        <v>100.73</v>
      </c>
      <c r="U43" s="31" t="s">
        <v>206</v>
      </c>
      <c r="V43" s="129">
        <v>1993</v>
      </c>
      <c r="W43" s="15" t="s">
        <v>211</v>
      </c>
      <c r="X43" s="130">
        <v>2008</v>
      </c>
      <c r="Y43" s="215" t="s">
        <v>208</v>
      </c>
      <c r="Z43" s="16"/>
      <c r="AA43" s="52"/>
      <c r="AB43" s="16"/>
      <c r="AC43" s="16"/>
      <c r="AD43" s="16"/>
      <c r="AE43" s="16"/>
      <c r="AF43" s="16"/>
      <c r="AG43" s="16"/>
      <c r="AH43" s="16"/>
      <c r="AI43" s="16"/>
    </row>
    <row r="44" spans="1:35" s="13" customFormat="1" ht="25.15" customHeight="1">
      <c r="B44" s="139" t="s">
        <v>101</v>
      </c>
      <c r="C44" s="119" t="s">
        <v>143</v>
      </c>
      <c r="D44" s="58" t="s">
        <v>220</v>
      </c>
      <c r="E44" s="57">
        <v>489</v>
      </c>
      <c r="F44" s="29">
        <v>4.9599999999999998E-2</v>
      </c>
      <c r="G44" s="214" t="s">
        <v>208</v>
      </c>
      <c r="H44" s="214" t="s">
        <v>208</v>
      </c>
      <c r="I44" s="46">
        <v>24.2544</v>
      </c>
      <c r="J44" s="57">
        <v>569.16363636363644</v>
      </c>
      <c r="K44" s="29">
        <v>5.0700000000000002E-2</v>
      </c>
      <c r="L44" s="214" t="s">
        <v>208</v>
      </c>
      <c r="M44" s="214" t="s">
        <v>208</v>
      </c>
      <c r="N44" s="46">
        <v>28.85659636363637</v>
      </c>
      <c r="O44" s="57">
        <v>569.16363636363644</v>
      </c>
      <c r="P44" s="29">
        <v>5.2699999999999997E-2</v>
      </c>
      <c r="Q44" s="214" t="s">
        <v>208</v>
      </c>
      <c r="R44" s="214" t="s">
        <v>208</v>
      </c>
      <c r="S44" s="46">
        <v>29.994923636363637</v>
      </c>
      <c r="U44" s="31" t="s">
        <v>206</v>
      </c>
      <c r="V44" s="216" t="s">
        <v>208</v>
      </c>
      <c r="W44" s="15" t="s">
        <v>210</v>
      </c>
      <c r="X44" s="207" t="s">
        <v>208</v>
      </c>
      <c r="Y44" s="208" t="s">
        <v>208</v>
      </c>
      <c r="Z44" s="16"/>
      <c r="AA44" s="132" t="s">
        <v>214</v>
      </c>
      <c r="AB44" s="16"/>
      <c r="AC44" s="16"/>
      <c r="AD44" s="16"/>
      <c r="AE44" s="16"/>
      <c r="AF44" s="16"/>
      <c r="AG44" s="16"/>
      <c r="AH44" s="16"/>
      <c r="AI44" s="16"/>
    </row>
    <row r="45" spans="1:35" s="13" customFormat="1" ht="25.15" customHeight="1">
      <c r="B45" s="139" t="s">
        <v>102</v>
      </c>
      <c r="C45" s="119" t="s">
        <v>144</v>
      </c>
      <c r="D45" s="58" t="s">
        <v>220</v>
      </c>
      <c r="E45" s="57">
        <v>1400</v>
      </c>
      <c r="F45" s="29">
        <v>0.40968222396241188</v>
      </c>
      <c r="G45" s="30">
        <v>96.929999999999993</v>
      </c>
      <c r="H45" s="30">
        <v>0</v>
      </c>
      <c r="I45" s="46">
        <v>671</v>
      </c>
      <c r="J45" s="57">
        <v>1400</v>
      </c>
      <c r="K45" s="29">
        <v>0.42028837118245888</v>
      </c>
      <c r="L45" s="30">
        <v>96.24</v>
      </c>
      <c r="M45" s="30">
        <v>0</v>
      </c>
      <c r="N45" s="152">
        <v>659.46</v>
      </c>
      <c r="O45" s="57">
        <v>1400</v>
      </c>
      <c r="P45" s="29">
        <v>0.43738484729835553</v>
      </c>
      <c r="Q45" s="30">
        <v>87.64785237954635</v>
      </c>
      <c r="R45" s="30">
        <v>0</v>
      </c>
      <c r="S45" s="152">
        <v>700.01</v>
      </c>
      <c r="U45" s="31" t="s">
        <v>206</v>
      </c>
      <c r="V45" s="129">
        <v>1993</v>
      </c>
      <c r="W45" s="15" t="s">
        <v>211</v>
      </c>
      <c r="X45" s="130">
        <v>2008</v>
      </c>
      <c r="Y45" s="208" t="s">
        <v>208</v>
      </c>
      <c r="Z45" s="16"/>
      <c r="AA45" s="52"/>
      <c r="AB45" s="16"/>
      <c r="AC45" s="16"/>
      <c r="AD45" s="16"/>
      <c r="AE45" s="16"/>
      <c r="AF45" s="16"/>
      <c r="AG45" s="16"/>
      <c r="AH45" s="16"/>
      <c r="AI45" s="16"/>
    </row>
    <row r="46" spans="1:35" s="13" customFormat="1" ht="25.15" customHeight="1">
      <c r="B46" s="139" t="s">
        <v>103</v>
      </c>
      <c r="C46" s="119" t="s">
        <v>145</v>
      </c>
      <c r="D46" s="58" t="s">
        <v>220</v>
      </c>
      <c r="E46" s="57">
        <v>939</v>
      </c>
      <c r="F46" s="29">
        <v>1.3184</v>
      </c>
      <c r="G46" s="30">
        <v>168.33</v>
      </c>
      <c r="H46" s="30">
        <v>0</v>
      </c>
      <c r="I46" s="46">
        <v>1406</v>
      </c>
      <c r="J46" s="57">
        <v>939</v>
      </c>
      <c r="K46" s="29">
        <v>1.3382000000000001</v>
      </c>
      <c r="L46" s="30">
        <v>168.89000000000001</v>
      </c>
      <c r="M46" s="30">
        <v>0</v>
      </c>
      <c r="N46" s="152">
        <v>1425.46</v>
      </c>
      <c r="O46" s="57">
        <v>939</v>
      </c>
      <c r="P46" s="29">
        <v>1.3431</v>
      </c>
      <c r="Q46" s="30">
        <v>163.63975237954639</v>
      </c>
      <c r="R46" s="30">
        <v>0</v>
      </c>
      <c r="S46" s="152">
        <v>1424.81</v>
      </c>
      <c r="U46" s="31" t="s">
        <v>206</v>
      </c>
      <c r="V46" s="207" t="s">
        <v>208</v>
      </c>
      <c r="W46" s="207" t="s">
        <v>208</v>
      </c>
      <c r="X46" s="207" t="s">
        <v>208</v>
      </c>
      <c r="Y46" s="208" t="s">
        <v>208</v>
      </c>
      <c r="Z46" s="16"/>
      <c r="AA46" s="52"/>
      <c r="AB46" s="16"/>
      <c r="AC46" s="16"/>
      <c r="AD46" s="16"/>
      <c r="AE46" s="16"/>
      <c r="AF46" s="16"/>
      <c r="AG46" s="16"/>
      <c r="AH46" s="16"/>
      <c r="AI46" s="16"/>
    </row>
    <row r="47" spans="1:35" s="13" customFormat="1" ht="25.15" customHeight="1">
      <c r="B47" s="139" t="s">
        <v>104</v>
      </c>
      <c r="C47" s="119" t="s">
        <v>146</v>
      </c>
      <c r="D47" s="58" t="s">
        <v>220</v>
      </c>
      <c r="E47" s="57">
        <v>1327</v>
      </c>
      <c r="F47" s="29">
        <v>1.3184</v>
      </c>
      <c r="G47" s="30">
        <v>31.630000000000003</v>
      </c>
      <c r="H47" s="30">
        <v>0</v>
      </c>
      <c r="I47" s="46">
        <v>1781</v>
      </c>
      <c r="J47" s="57">
        <v>1327</v>
      </c>
      <c r="K47" s="29">
        <v>1.3382000000000001</v>
      </c>
      <c r="L47" s="30">
        <v>29.810000000000002</v>
      </c>
      <c r="M47" s="30">
        <v>0</v>
      </c>
      <c r="N47" s="152">
        <v>1805.6</v>
      </c>
      <c r="O47" s="57">
        <v>1327</v>
      </c>
      <c r="P47" s="29">
        <v>1.3431</v>
      </c>
      <c r="Q47" s="30">
        <v>18.062771655267014</v>
      </c>
      <c r="R47" s="30">
        <v>0</v>
      </c>
      <c r="S47" s="152">
        <v>1800.35</v>
      </c>
      <c r="U47" s="31" t="s">
        <v>206</v>
      </c>
      <c r="V47" s="207" t="s">
        <v>208</v>
      </c>
      <c r="W47" s="207" t="s">
        <v>208</v>
      </c>
      <c r="X47" s="207" t="s">
        <v>208</v>
      </c>
      <c r="Y47" s="208" t="s">
        <v>208</v>
      </c>
      <c r="Z47" s="16"/>
      <c r="AA47" s="52"/>
      <c r="AB47" s="16"/>
      <c r="AC47" s="16"/>
      <c r="AD47" s="16"/>
      <c r="AE47" s="16"/>
      <c r="AF47" s="16"/>
      <c r="AG47" s="16"/>
      <c r="AH47" s="16"/>
      <c r="AI47" s="16"/>
    </row>
    <row r="48" spans="1:35" s="13" customFormat="1" ht="25.15" customHeight="1">
      <c r="B48" s="139" t="s">
        <v>105</v>
      </c>
      <c r="C48" s="119" t="s">
        <v>147</v>
      </c>
      <c r="D48" s="58" t="s">
        <v>220</v>
      </c>
      <c r="E48" s="57">
        <v>675</v>
      </c>
      <c r="F48" s="29">
        <v>0.40968222396241188</v>
      </c>
      <c r="G48" s="30">
        <v>31.63</v>
      </c>
      <c r="H48" s="30">
        <v>0</v>
      </c>
      <c r="I48" s="46">
        <v>308</v>
      </c>
      <c r="J48" s="57">
        <v>675</v>
      </c>
      <c r="K48" s="29">
        <v>0.42028837118245888</v>
      </c>
      <c r="L48" s="30">
        <v>29.810000000000002</v>
      </c>
      <c r="M48" s="30">
        <v>0</v>
      </c>
      <c r="N48" s="152">
        <v>313.51</v>
      </c>
      <c r="O48" s="57">
        <v>675</v>
      </c>
      <c r="P48" s="29">
        <v>0.43738484729835553</v>
      </c>
      <c r="Q48" s="30">
        <v>18.062771655267014</v>
      </c>
      <c r="R48" s="30">
        <v>0</v>
      </c>
      <c r="S48" s="152">
        <v>313.31</v>
      </c>
      <c r="U48" s="31" t="s">
        <v>206</v>
      </c>
      <c r="V48" s="129">
        <v>1993</v>
      </c>
      <c r="W48" s="15" t="s">
        <v>211</v>
      </c>
      <c r="X48" s="130">
        <v>2008</v>
      </c>
      <c r="Y48" s="208" t="s">
        <v>208</v>
      </c>
      <c r="Z48" s="16"/>
      <c r="AA48" s="52"/>
      <c r="AB48" s="16"/>
      <c r="AC48" s="16"/>
      <c r="AD48" s="16"/>
      <c r="AE48" s="16"/>
      <c r="AF48" s="16"/>
      <c r="AG48" s="16"/>
      <c r="AH48" s="16"/>
      <c r="AI48" s="16"/>
    </row>
    <row r="49" spans="2:41" s="13" customFormat="1" ht="25.15" customHeight="1">
      <c r="B49" s="139" t="s">
        <v>106</v>
      </c>
      <c r="C49" s="119" t="s">
        <v>148</v>
      </c>
      <c r="D49" s="58" t="s">
        <v>220</v>
      </c>
      <c r="E49" s="57">
        <v>926</v>
      </c>
      <c r="F49" s="29">
        <v>1.3184</v>
      </c>
      <c r="G49" s="30">
        <v>31.64</v>
      </c>
      <c r="H49" s="30">
        <v>0</v>
      </c>
      <c r="I49" s="46">
        <v>1252.4784000000002</v>
      </c>
      <c r="J49" s="57">
        <v>1468.3091787439614</v>
      </c>
      <c r="K49" s="29">
        <v>1.3382000000000001</v>
      </c>
      <c r="L49" s="30">
        <v>29.81</v>
      </c>
      <c r="M49" s="30">
        <v>0</v>
      </c>
      <c r="N49" s="46">
        <v>1994.7013429951692</v>
      </c>
      <c r="O49" s="57">
        <v>1468.3091787439614</v>
      </c>
      <c r="P49" s="29">
        <v>1.3431</v>
      </c>
      <c r="Q49" s="30">
        <v>18.059999999999999</v>
      </c>
      <c r="R49" s="30">
        <v>0</v>
      </c>
      <c r="S49" s="46">
        <v>1990.1460579710144</v>
      </c>
      <c r="U49" s="31" t="s">
        <v>206</v>
      </c>
      <c r="V49" s="207" t="s">
        <v>208</v>
      </c>
      <c r="W49" s="207" t="s">
        <v>208</v>
      </c>
      <c r="X49" s="207" t="s">
        <v>208</v>
      </c>
      <c r="Y49" s="208" t="s">
        <v>208</v>
      </c>
      <c r="Z49" s="16"/>
      <c r="AA49" s="52"/>
      <c r="AB49" s="16"/>
      <c r="AC49" s="16"/>
      <c r="AD49" s="16"/>
      <c r="AE49" s="16"/>
      <c r="AF49" s="16"/>
      <c r="AG49" s="16"/>
      <c r="AH49" s="16"/>
      <c r="AI49" s="16"/>
    </row>
    <row r="50" spans="2:41" s="13" customFormat="1" ht="25.15" customHeight="1">
      <c r="B50" s="139" t="s">
        <v>107</v>
      </c>
      <c r="C50" s="119" t="s">
        <v>149</v>
      </c>
      <c r="D50" s="58" t="s">
        <v>220</v>
      </c>
      <c r="E50" s="57">
        <v>9796</v>
      </c>
      <c r="F50" s="29">
        <v>1.3184</v>
      </c>
      <c r="G50" s="30">
        <v>168.32999999999998</v>
      </c>
      <c r="H50" s="30">
        <v>0</v>
      </c>
      <c r="I50" s="46">
        <v>13083</v>
      </c>
      <c r="J50" s="57">
        <v>9796</v>
      </c>
      <c r="K50" s="29">
        <v>1.3382000000000001</v>
      </c>
      <c r="L50" s="30">
        <v>96.24</v>
      </c>
      <c r="M50" s="30">
        <v>0</v>
      </c>
      <c r="N50" s="152">
        <v>13205.25</v>
      </c>
      <c r="O50" s="57">
        <v>9796</v>
      </c>
      <c r="P50" s="29">
        <v>1.3431</v>
      </c>
      <c r="Q50" s="30">
        <v>87.64785237954635</v>
      </c>
      <c r="R50" s="30">
        <v>0</v>
      </c>
      <c r="S50" s="152">
        <v>13244.66</v>
      </c>
      <c r="U50" s="31" t="s">
        <v>206</v>
      </c>
      <c r="V50" s="207" t="s">
        <v>208</v>
      </c>
      <c r="W50" s="207" t="s">
        <v>208</v>
      </c>
      <c r="X50" s="207" t="s">
        <v>208</v>
      </c>
      <c r="Y50" s="208" t="s">
        <v>208</v>
      </c>
      <c r="Z50" s="16"/>
      <c r="AA50" s="52"/>
      <c r="AB50" s="16"/>
      <c r="AC50" s="16"/>
      <c r="AD50" s="16"/>
      <c r="AE50" s="16"/>
      <c r="AF50" s="16"/>
      <c r="AG50" s="16"/>
      <c r="AH50" s="16"/>
      <c r="AI50" s="16"/>
    </row>
    <row r="51" spans="2:41" s="13" customFormat="1" ht="25.15" customHeight="1">
      <c r="B51" s="139" t="s">
        <v>108</v>
      </c>
      <c r="C51" s="119" t="s">
        <v>150</v>
      </c>
      <c r="D51" s="58" t="s">
        <v>220</v>
      </c>
      <c r="E51" s="57">
        <v>8209</v>
      </c>
      <c r="F51" s="29">
        <v>1.3184</v>
      </c>
      <c r="G51" s="30">
        <v>313.43</v>
      </c>
      <c r="H51" s="30">
        <v>0</v>
      </c>
      <c r="I51" s="46">
        <v>11136</v>
      </c>
      <c r="J51" s="57">
        <v>8209</v>
      </c>
      <c r="K51" s="29">
        <v>1.3382000000000001</v>
      </c>
      <c r="L51" s="30">
        <v>316.52</v>
      </c>
      <c r="M51" s="30">
        <v>0</v>
      </c>
      <c r="N51" s="152">
        <v>11301.8</v>
      </c>
      <c r="O51" s="57">
        <v>8209</v>
      </c>
      <c r="P51" s="29">
        <v>1.3431</v>
      </c>
      <c r="Q51" s="30">
        <v>318.06073237954638</v>
      </c>
      <c r="R51" s="30">
        <v>0</v>
      </c>
      <c r="S51" s="152">
        <v>11343.57</v>
      </c>
      <c r="U51" s="31" t="s">
        <v>206</v>
      </c>
      <c r="V51" s="207" t="s">
        <v>208</v>
      </c>
      <c r="W51" s="207" t="s">
        <v>208</v>
      </c>
      <c r="X51" s="207" t="s">
        <v>208</v>
      </c>
      <c r="Y51" s="208" t="s">
        <v>208</v>
      </c>
      <c r="Z51" s="16"/>
      <c r="AA51" s="52"/>
      <c r="AB51" s="16"/>
      <c r="AC51" s="16"/>
      <c r="AD51" s="16"/>
      <c r="AE51" s="16"/>
      <c r="AF51" s="16"/>
      <c r="AG51" s="16"/>
      <c r="AH51" s="16"/>
      <c r="AI51" s="16"/>
    </row>
    <row r="52" spans="2:41" s="13" customFormat="1" ht="25.15" customHeight="1">
      <c r="B52" s="139" t="s">
        <v>109</v>
      </c>
      <c r="C52" s="119" t="s">
        <v>151</v>
      </c>
      <c r="D52" s="58" t="s">
        <v>220</v>
      </c>
      <c r="E52" s="57">
        <v>7985</v>
      </c>
      <c r="F52" s="29">
        <v>0.40968222396241188</v>
      </c>
      <c r="G52" s="30">
        <v>839.73</v>
      </c>
      <c r="H52" s="30">
        <v>0</v>
      </c>
      <c r="I52" s="46">
        <v>4111</v>
      </c>
      <c r="J52" s="57">
        <v>7985</v>
      </c>
      <c r="K52" s="29">
        <v>0.42028837118245888</v>
      </c>
      <c r="L52" s="30">
        <v>854</v>
      </c>
      <c r="M52" s="30">
        <v>0</v>
      </c>
      <c r="N52" s="152">
        <v>4210.1000000000004</v>
      </c>
      <c r="O52" s="57">
        <v>7985</v>
      </c>
      <c r="P52" s="29">
        <v>0.43738484729835553</v>
      </c>
      <c r="Q52" s="30">
        <v>880.26481237954636</v>
      </c>
      <c r="R52" s="30">
        <v>0</v>
      </c>
      <c r="S52" s="152">
        <v>4372.8999999999996</v>
      </c>
      <c r="U52" s="31" t="s">
        <v>206</v>
      </c>
      <c r="V52" s="129">
        <v>1993</v>
      </c>
      <c r="W52" s="15" t="s">
        <v>211</v>
      </c>
      <c r="X52" s="130">
        <v>2008</v>
      </c>
      <c r="Y52" s="208" t="s">
        <v>208</v>
      </c>
      <c r="Z52" s="16"/>
      <c r="AA52" s="52"/>
      <c r="AB52" s="16"/>
      <c r="AC52" s="16"/>
      <c r="AD52" s="16"/>
      <c r="AE52" s="16"/>
      <c r="AF52" s="16"/>
      <c r="AG52" s="16"/>
      <c r="AH52" s="16"/>
      <c r="AI52" s="16"/>
    </row>
    <row r="53" spans="2:41" s="13" customFormat="1" ht="25.15" customHeight="1">
      <c r="B53" s="139" t="s">
        <v>110</v>
      </c>
      <c r="C53" s="119" t="s">
        <v>152</v>
      </c>
      <c r="D53" s="58" t="s">
        <v>220</v>
      </c>
      <c r="E53" s="57">
        <v>110423000</v>
      </c>
      <c r="F53" s="29"/>
      <c r="G53" s="30"/>
      <c r="H53" s="30">
        <v>0</v>
      </c>
      <c r="I53" s="46">
        <v>7986965</v>
      </c>
      <c r="J53" s="57">
        <v>108142656.25</v>
      </c>
      <c r="K53" s="29"/>
      <c r="L53" s="30"/>
      <c r="M53" s="30"/>
      <c r="N53" s="46">
        <v>7284866.2036452042</v>
      </c>
      <c r="O53" s="57">
        <v>108142656.25</v>
      </c>
      <c r="P53" s="29"/>
      <c r="Q53" s="30"/>
      <c r="R53" s="30"/>
      <c r="S53" s="46">
        <v>7444695.8316697525</v>
      </c>
      <c r="U53" s="31" t="s">
        <v>207</v>
      </c>
      <c r="V53" s="131">
        <v>1984</v>
      </c>
      <c r="W53" s="15"/>
      <c r="X53" s="130">
        <v>2073</v>
      </c>
      <c r="Y53" s="100">
        <v>141021400</v>
      </c>
      <c r="Z53" s="16"/>
      <c r="AA53" s="52"/>
      <c r="AB53" s="16"/>
      <c r="AC53" s="16"/>
      <c r="AD53" s="16"/>
      <c r="AE53" s="16"/>
      <c r="AF53" s="16"/>
      <c r="AG53" s="16"/>
      <c r="AH53" s="16"/>
      <c r="AI53" s="16"/>
    </row>
    <row r="54" spans="2:41" s="13" customFormat="1" ht="25.15" customHeight="1">
      <c r="B54" s="139" t="s">
        <v>111</v>
      </c>
      <c r="C54" s="119" t="s">
        <v>153</v>
      </c>
      <c r="D54" s="58" t="s">
        <v>220</v>
      </c>
      <c r="E54" s="57">
        <v>572</v>
      </c>
      <c r="F54" s="29">
        <v>1.3184</v>
      </c>
      <c r="G54" s="30">
        <v>841.74</v>
      </c>
      <c r="H54" s="30">
        <v>0</v>
      </c>
      <c r="I54" s="46">
        <v>1595.8648000000001</v>
      </c>
      <c r="J54" s="57">
        <v>1059.2448979591836</v>
      </c>
      <c r="K54" s="29">
        <v>1.3382000000000001</v>
      </c>
      <c r="L54" s="30">
        <v>854</v>
      </c>
      <c r="M54" s="30">
        <v>0</v>
      </c>
      <c r="N54" s="46">
        <v>2271.4815224489794</v>
      </c>
      <c r="O54" s="57">
        <v>1059.2448979591836</v>
      </c>
      <c r="P54" s="29">
        <v>1.3431</v>
      </c>
      <c r="Q54" s="30">
        <v>880.26</v>
      </c>
      <c r="R54" s="30">
        <v>0</v>
      </c>
      <c r="S54" s="46">
        <v>2302.9318224489798</v>
      </c>
      <c r="U54" s="31" t="s">
        <v>206</v>
      </c>
      <c r="V54" s="129">
        <v>2009</v>
      </c>
      <c r="W54" s="15" t="s">
        <v>210</v>
      </c>
      <c r="X54" s="207" t="s">
        <v>208</v>
      </c>
      <c r="Y54" s="100">
        <v>2190</v>
      </c>
      <c r="Z54" s="16"/>
      <c r="AA54" s="132" t="s">
        <v>212</v>
      </c>
      <c r="AB54" s="16"/>
      <c r="AC54" s="16"/>
      <c r="AD54" s="16"/>
      <c r="AE54" s="16"/>
      <c r="AF54" s="16"/>
      <c r="AG54" s="16"/>
      <c r="AH54" s="16"/>
      <c r="AI54" s="16"/>
    </row>
    <row r="55" spans="2:41" s="13" customFormat="1" ht="25.15" customHeight="1">
      <c r="B55" s="139" t="s">
        <v>225</v>
      </c>
      <c r="C55" s="119" t="s">
        <v>154</v>
      </c>
      <c r="D55" s="58" t="s">
        <v>220</v>
      </c>
      <c r="E55" s="57">
        <v>1081</v>
      </c>
      <c r="F55" s="29">
        <v>1.3184</v>
      </c>
      <c r="G55" s="30">
        <v>473.25</v>
      </c>
      <c r="H55" s="30">
        <v>0</v>
      </c>
      <c r="I55" s="46">
        <v>1898.4404</v>
      </c>
      <c r="J55" s="57">
        <v>1877.7075812274368</v>
      </c>
      <c r="K55" s="29">
        <v>1.3382000000000001</v>
      </c>
      <c r="L55" s="30">
        <v>481.11</v>
      </c>
      <c r="M55" s="30">
        <v>0</v>
      </c>
      <c r="N55" s="46">
        <v>2993.8582851985561</v>
      </c>
      <c r="O55" s="57">
        <v>1877.7075812274368</v>
      </c>
      <c r="P55" s="29">
        <v>1.3431</v>
      </c>
      <c r="Q55" s="30">
        <v>490.22</v>
      </c>
      <c r="R55" s="30">
        <v>0</v>
      </c>
      <c r="S55" s="46">
        <v>3012.1690523465704</v>
      </c>
      <c r="U55" s="31" t="s">
        <v>206</v>
      </c>
      <c r="V55" s="129">
        <v>2010</v>
      </c>
      <c r="W55" s="15" t="s">
        <v>210</v>
      </c>
      <c r="X55" s="207" t="s">
        <v>208</v>
      </c>
      <c r="Y55" s="100">
        <v>9600</v>
      </c>
      <c r="Z55" s="16"/>
      <c r="AA55" s="132" t="s">
        <v>212</v>
      </c>
      <c r="AB55" s="16"/>
      <c r="AC55" s="16"/>
      <c r="AD55" s="16"/>
      <c r="AE55" s="16"/>
      <c r="AF55" s="16"/>
      <c r="AG55" s="16"/>
      <c r="AH55" s="16"/>
      <c r="AI55" s="16"/>
    </row>
    <row r="56" spans="2:41" s="13" customFormat="1" ht="25.15" customHeight="1">
      <c r="B56" s="139" t="s">
        <v>226</v>
      </c>
      <c r="C56" s="119" t="s">
        <v>155</v>
      </c>
      <c r="D56" s="58" t="s">
        <v>220</v>
      </c>
      <c r="E56" s="57">
        <v>1526</v>
      </c>
      <c r="F56" s="29">
        <v>1.3184</v>
      </c>
      <c r="G56" s="30">
        <v>96.93</v>
      </c>
      <c r="H56" s="30">
        <v>0</v>
      </c>
      <c r="I56" s="46">
        <v>2108.8083999999999</v>
      </c>
      <c r="J56" s="57">
        <v>3022.7797833935019</v>
      </c>
      <c r="K56" s="29">
        <v>1.3382000000000001</v>
      </c>
      <c r="L56" s="30">
        <v>96.24</v>
      </c>
      <c r="M56" s="30">
        <v>0</v>
      </c>
      <c r="N56" s="46">
        <v>4141.3239061371842</v>
      </c>
      <c r="O56" s="57">
        <v>3022.7797833935019</v>
      </c>
      <c r="P56" s="29">
        <v>1.3431</v>
      </c>
      <c r="Q56" s="30">
        <v>87.65</v>
      </c>
      <c r="R56" s="30">
        <v>0</v>
      </c>
      <c r="S56" s="46">
        <v>4147.5455270758121</v>
      </c>
      <c r="U56" s="31" t="s">
        <v>206</v>
      </c>
      <c r="V56" s="129">
        <v>2009</v>
      </c>
      <c r="W56" s="15" t="s">
        <v>210</v>
      </c>
      <c r="X56" s="207" t="s">
        <v>208</v>
      </c>
      <c r="Y56" s="100">
        <v>300</v>
      </c>
      <c r="Z56" s="16"/>
      <c r="AA56" s="132" t="s">
        <v>212</v>
      </c>
      <c r="AB56" s="16"/>
      <c r="AC56" s="16"/>
      <c r="AD56" s="16"/>
      <c r="AE56" s="16"/>
      <c r="AF56" s="16"/>
      <c r="AG56" s="16"/>
      <c r="AH56" s="16"/>
      <c r="AI56" s="16"/>
    </row>
    <row r="57" spans="2:41" s="13" customFormat="1" ht="25.15" customHeight="1">
      <c r="B57" s="139" t="s">
        <v>227</v>
      </c>
      <c r="C57" s="119" t="s">
        <v>156</v>
      </c>
      <c r="D57" s="58" t="s">
        <v>220</v>
      </c>
      <c r="E57" s="57">
        <v>95</v>
      </c>
      <c r="F57" s="29">
        <v>1.3184</v>
      </c>
      <c r="G57" s="30">
        <v>6.47</v>
      </c>
      <c r="H57" s="30">
        <v>0</v>
      </c>
      <c r="I57" s="46">
        <v>131.71800000000002</v>
      </c>
      <c r="J57" s="57">
        <v>147.90849673202615</v>
      </c>
      <c r="K57" s="29">
        <v>1.3382000000000001</v>
      </c>
      <c r="L57" s="30">
        <v>29.81</v>
      </c>
      <c r="M57" s="30">
        <v>0</v>
      </c>
      <c r="N57" s="46">
        <v>227.7411503267974</v>
      </c>
      <c r="O57" s="57">
        <v>147.90849673202615</v>
      </c>
      <c r="P57" s="29">
        <v>1.3431</v>
      </c>
      <c r="Q57" s="30">
        <v>18.059999999999999</v>
      </c>
      <c r="R57" s="30">
        <v>0</v>
      </c>
      <c r="S57" s="46">
        <v>216.71590196078432</v>
      </c>
      <c r="U57" s="31" t="s">
        <v>206</v>
      </c>
      <c r="V57" s="129">
        <v>2017</v>
      </c>
      <c r="W57" s="15" t="s">
        <v>210</v>
      </c>
      <c r="X57" s="207" t="s">
        <v>208</v>
      </c>
      <c r="Y57" s="208" t="s">
        <v>208</v>
      </c>
      <c r="Z57" s="16"/>
      <c r="AA57" s="138" t="s">
        <v>213</v>
      </c>
      <c r="AB57" s="16"/>
      <c r="AC57" s="16"/>
      <c r="AD57" s="16"/>
      <c r="AE57" s="16"/>
      <c r="AF57" s="16"/>
      <c r="AG57" s="16"/>
      <c r="AH57" s="16"/>
      <c r="AI57" s="16"/>
    </row>
    <row r="58" spans="2:41" ht="25.15" customHeight="1">
      <c r="B58" s="72"/>
      <c r="C58" s="73"/>
      <c r="D58" s="74"/>
      <c r="E58" s="75"/>
      <c r="F58" s="77"/>
      <c r="G58" s="76"/>
      <c r="H58" s="76"/>
      <c r="I58" s="78"/>
      <c r="J58" s="75"/>
      <c r="K58" s="77"/>
      <c r="L58" s="76"/>
      <c r="M58" s="76"/>
      <c r="N58" s="76"/>
      <c r="O58" s="75"/>
      <c r="P58" s="77"/>
      <c r="Q58" s="76"/>
      <c r="R58" s="76"/>
      <c r="S58" s="78"/>
      <c r="U58" s="72"/>
      <c r="V58" s="73"/>
      <c r="W58" s="73"/>
      <c r="X58" s="73"/>
      <c r="Y58" s="74"/>
      <c r="Z58" s="14"/>
      <c r="AA58" s="82"/>
      <c r="AB58" s="14"/>
      <c r="AC58" s="14"/>
      <c r="AD58" s="14"/>
      <c r="AE58" s="14"/>
      <c r="AJ58" s="2"/>
      <c r="AK58" s="2"/>
      <c r="AL58" s="2"/>
      <c r="AM58" s="2"/>
      <c r="AN58" s="2"/>
      <c r="AO58" s="2"/>
    </row>
    <row r="59" spans="2:41" ht="25.15" customHeight="1">
      <c r="B59" s="34" t="s">
        <v>29</v>
      </c>
      <c r="C59" s="20"/>
      <c r="D59" s="35"/>
      <c r="E59" s="61">
        <f>SUM(E10:E57)</f>
        <v>127252963.58945768</v>
      </c>
      <c r="F59" s="11"/>
      <c r="G59" s="12"/>
      <c r="H59" s="12"/>
      <c r="I59" s="60">
        <f>SUM(I10:I57)</f>
        <v>11849882.711819539</v>
      </c>
      <c r="J59" s="61">
        <f>SUM(J10:J57)</f>
        <v>124976075.95303211</v>
      </c>
      <c r="K59" s="11"/>
      <c r="L59" s="12"/>
      <c r="M59" s="12"/>
      <c r="N59" s="10">
        <f>SUM(N10:N57)</f>
        <v>11290051.845633797</v>
      </c>
      <c r="O59" s="61">
        <f>SUM(O10:O57)</f>
        <v>125076075.95303211</v>
      </c>
      <c r="P59" s="11"/>
      <c r="Q59" s="12"/>
      <c r="R59" s="12"/>
      <c r="S59" s="42">
        <f>SUM(S10:S57)</f>
        <v>11448091.660150709</v>
      </c>
      <c r="U59" s="34"/>
      <c r="V59" s="20"/>
      <c r="W59" s="20"/>
      <c r="X59" s="20"/>
      <c r="Y59" s="35"/>
      <c r="Z59" s="14"/>
      <c r="AA59" s="54"/>
      <c r="AB59" s="14"/>
      <c r="AC59" s="14"/>
      <c r="AD59" s="14"/>
      <c r="AE59" s="14"/>
      <c r="AJ59" s="2"/>
      <c r="AK59" s="2"/>
      <c r="AL59" s="2"/>
      <c r="AM59" s="2"/>
      <c r="AN59" s="2"/>
      <c r="AO59" s="2"/>
    </row>
    <row r="60" spans="2:41" ht="25.15" customHeight="1" thickBot="1">
      <c r="B60" s="36"/>
      <c r="C60" s="37"/>
      <c r="D60" s="38"/>
      <c r="E60" s="59"/>
      <c r="F60" s="44"/>
      <c r="G60" s="43"/>
      <c r="H60" s="43"/>
      <c r="I60" s="45"/>
      <c r="J60" s="59"/>
      <c r="K60" s="44"/>
      <c r="L60" s="43"/>
      <c r="M60" s="43"/>
      <c r="N60" s="43"/>
      <c r="O60" s="59"/>
      <c r="P60" s="44"/>
      <c r="Q60" s="43"/>
      <c r="R60" s="43"/>
      <c r="S60" s="45"/>
      <c r="U60" s="36"/>
      <c r="V60" s="37"/>
      <c r="W60" s="37"/>
      <c r="X60" s="37"/>
      <c r="Y60" s="38"/>
      <c r="Z60" s="14"/>
      <c r="AA60" s="55"/>
      <c r="AB60" s="14"/>
      <c r="AC60" s="14"/>
      <c r="AD60" s="14"/>
      <c r="AE60" s="14"/>
      <c r="AJ60" s="2"/>
      <c r="AK60" s="2"/>
      <c r="AL60" s="2"/>
      <c r="AM60" s="2"/>
      <c r="AN60" s="2"/>
      <c r="AO60" s="2"/>
    </row>
    <row r="61" spans="2:41" ht="25.15" customHeight="1">
      <c r="Z61" s="14"/>
      <c r="AA61" s="14"/>
      <c r="AB61" s="14"/>
      <c r="AC61" s="14"/>
      <c r="AD61" s="14"/>
      <c r="AE61" s="14"/>
      <c r="AJ61" s="2"/>
      <c r="AK61" s="2"/>
      <c r="AL61" s="2"/>
      <c r="AM61" s="2"/>
      <c r="AN61" s="2"/>
      <c r="AO61" s="2"/>
    </row>
    <row r="62" spans="2:41" ht="25.15" customHeight="1">
      <c r="B62" s="111" t="s">
        <v>30</v>
      </c>
      <c r="C62" s="111"/>
      <c r="D62" s="111"/>
      <c r="E62" s="4"/>
      <c r="F62" s="4"/>
      <c r="G62" s="4"/>
      <c r="H62" s="4"/>
      <c r="I62" s="4"/>
      <c r="J62" s="4"/>
      <c r="K62" s="5"/>
      <c r="L62" s="4"/>
      <c r="M62" s="4"/>
      <c r="N62" s="4"/>
      <c r="O62" s="4"/>
      <c r="P62" s="6"/>
      <c r="Q62" s="4"/>
      <c r="R62" s="4"/>
      <c r="S62" s="4"/>
      <c r="Z62" s="14"/>
      <c r="AA62" s="14"/>
      <c r="AB62" s="14"/>
      <c r="AC62" s="14"/>
      <c r="AD62" s="14"/>
      <c r="AE62" s="14"/>
      <c r="AJ62" s="2"/>
      <c r="AK62" s="2"/>
      <c r="AL62" s="2"/>
      <c r="AM62" s="2"/>
      <c r="AN62" s="2"/>
      <c r="AO62" s="2"/>
    </row>
    <row r="63" spans="2:41" ht="25.15" customHeight="1" thickBot="1">
      <c r="B63" s="7" t="s">
        <v>2</v>
      </c>
      <c r="C63" s="7"/>
      <c r="D63" s="7"/>
      <c r="E63" s="4"/>
      <c r="F63" s="4"/>
      <c r="G63" s="4"/>
      <c r="H63" s="4"/>
      <c r="I63" s="4"/>
      <c r="J63" s="4"/>
      <c r="K63" s="4"/>
      <c r="L63" s="4"/>
      <c r="M63" s="4"/>
      <c r="N63" s="4"/>
      <c r="O63" s="4"/>
      <c r="P63" s="4"/>
      <c r="Q63" s="4"/>
      <c r="R63" s="4"/>
      <c r="S63" s="4"/>
      <c r="U63" s="7" t="s">
        <v>3</v>
      </c>
      <c r="Z63" s="14"/>
      <c r="AA63" s="7" t="s">
        <v>4</v>
      </c>
      <c r="AB63" s="14"/>
      <c r="AC63" s="14"/>
      <c r="AD63" s="14"/>
      <c r="AE63" s="14"/>
      <c r="AJ63" s="2"/>
      <c r="AK63" s="2"/>
      <c r="AL63" s="2"/>
      <c r="AM63" s="2"/>
      <c r="AN63" s="2"/>
      <c r="AO63" s="2"/>
    </row>
    <row r="64" spans="2:41" ht="25.15" customHeight="1">
      <c r="B64" s="243" t="s">
        <v>5</v>
      </c>
      <c r="C64" s="240" t="s">
        <v>6</v>
      </c>
      <c r="D64" s="237" t="s">
        <v>31</v>
      </c>
      <c r="E64" s="248" t="s">
        <v>32</v>
      </c>
      <c r="F64" s="235" t="s">
        <v>9</v>
      </c>
      <c r="G64" s="235" t="s">
        <v>10</v>
      </c>
      <c r="H64" s="235" t="s">
        <v>11</v>
      </c>
      <c r="I64" s="246" t="s">
        <v>33</v>
      </c>
      <c r="J64" s="248" t="s">
        <v>32</v>
      </c>
      <c r="K64" s="235" t="s">
        <v>9</v>
      </c>
      <c r="L64" s="235" t="s">
        <v>10</v>
      </c>
      <c r="M64" s="235" t="s">
        <v>11</v>
      </c>
      <c r="N64" s="246" t="s">
        <v>34</v>
      </c>
      <c r="O64" s="248" t="s">
        <v>32</v>
      </c>
      <c r="P64" s="235" t="s">
        <v>9</v>
      </c>
      <c r="Q64" s="235" t="s">
        <v>10</v>
      </c>
      <c r="R64" s="235" t="s">
        <v>11</v>
      </c>
      <c r="S64" s="246" t="s">
        <v>35</v>
      </c>
      <c r="U64" s="268" t="s">
        <v>15</v>
      </c>
      <c r="V64" s="235" t="s">
        <v>16</v>
      </c>
      <c r="W64" s="265" t="s">
        <v>17</v>
      </c>
      <c r="X64" s="265" t="s">
        <v>18</v>
      </c>
      <c r="Y64" s="257" t="s">
        <v>36</v>
      </c>
      <c r="Z64" s="14"/>
      <c r="AA64" s="259" t="s">
        <v>20</v>
      </c>
      <c r="AB64" s="14"/>
      <c r="AC64" s="14"/>
      <c r="AD64" s="14"/>
      <c r="AE64" s="14"/>
      <c r="AJ64" s="2"/>
      <c r="AK64" s="2"/>
      <c r="AL64" s="2"/>
      <c r="AM64" s="2"/>
      <c r="AN64" s="2"/>
      <c r="AO64" s="2"/>
    </row>
    <row r="65" spans="2:41" ht="25.15" customHeight="1">
      <c r="B65" s="244"/>
      <c r="C65" s="241"/>
      <c r="D65" s="238"/>
      <c r="E65" s="249"/>
      <c r="F65" s="254"/>
      <c r="G65" s="254"/>
      <c r="H65" s="254"/>
      <c r="I65" s="247"/>
      <c r="J65" s="249"/>
      <c r="K65" s="254"/>
      <c r="L65" s="254"/>
      <c r="M65" s="254"/>
      <c r="N65" s="247"/>
      <c r="O65" s="249"/>
      <c r="P65" s="254"/>
      <c r="Q65" s="254"/>
      <c r="R65" s="254"/>
      <c r="S65" s="247"/>
      <c r="U65" s="269"/>
      <c r="V65" s="236"/>
      <c r="W65" s="266"/>
      <c r="X65" s="266"/>
      <c r="Y65" s="258"/>
      <c r="Z65" s="14"/>
      <c r="AA65" s="260"/>
      <c r="AB65" s="14"/>
      <c r="AC65" s="14"/>
      <c r="AD65" s="14"/>
      <c r="AE65" s="14"/>
      <c r="AJ65" s="2"/>
      <c r="AK65" s="2"/>
      <c r="AL65" s="2"/>
      <c r="AM65" s="2"/>
      <c r="AN65" s="2"/>
      <c r="AO65" s="2"/>
    </row>
    <row r="66" spans="2:41" ht="25.15" customHeight="1">
      <c r="B66" s="244"/>
      <c r="C66" s="241"/>
      <c r="D66" s="238"/>
      <c r="E66" s="56" t="s">
        <v>21</v>
      </c>
      <c r="F66" s="113" t="s">
        <v>22</v>
      </c>
      <c r="G66" s="113" t="s">
        <v>23</v>
      </c>
      <c r="H66" s="113" t="s">
        <v>23</v>
      </c>
      <c r="I66" s="112" t="s">
        <v>23</v>
      </c>
      <c r="J66" s="56" t="s">
        <v>21</v>
      </c>
      <c r="K66" s="113" t="s">
        <v>22</v>
      </c>
      <c r="L66" s="113" t="s">
        <v>23</v>
      </c>
      <c r="M66" s="113" t="s">
        <v>23</v>
      </c>
      <c r="N66" s="112" t="s">
        <v>23</v>
      </c>
      <c r="O66" s="56" t="s">
        <v>21</v>
      </c>
      <c r="P66" s="113" t="s">
        <v>22</v>
      </c>
      <c r="Q66" s="113" t="s">
        <v>23</v>
      </c>
      <c r="R66" s="113" t="s">
        <v>23</v>
      </c>
      <c r="S66" s="112" t="s">
        <v>23</v>
      </c>
      <c r="U66" s="269"/>
      <c r="V66" s="262" t="s">
        <v>24</v>
      </c>
      <c r="W66" s="267" t="s">
        <v>25</v>
      </c>
      <c r="X66" s="267" t="s">
        <v>24</v>
      </c>
      <c r="Y66" s="273" t="s">
        <v>21</v>
      </c>
      <c r="Z66" s="14"/>
      <c r="AA66" s="260"/>
      <c r="AB66" s="14"/>
      <c r="AC66" s="14"/>
      <c r="AD66" s="14"/>
      <c r="AE66" s="14"/>
      <c r="AJ66" s="2"/>
      <c r="AK66" s="2"/>
      <c r="AL66" s="2"/>
      <c r="AM66" s="2"/>
      <c r="AN66" s="2"/>
      <c r="AO66" s="2"/>
    </row>
    <row r="67" spans="2:41" s="18" customFormat="1" ht="25.15" customHeight="1">
      <c r="B67" s="245"/>
      <c r="C67" s="242"/>
      <c r="D67" s="239"/>
      <c r="E67" s="251" t="s">
        <v>26</v>
      </c>
      <c r="F67" s="252"/>
      <c r="G67" s="252"/>
      <c r="H67" s="252"/>
      <c r="I67" s="253"/>
      <c r="J67" s="251" t="s">
        <v>27</v>
      </c>
      <c r="K67" s="252"/>
      <c r="L67" s="252"/>
      <c r="M67" s="252"/>
      <c r="N67" s="253"/>
      <c r="O67" s="251" t="s">
        <v>28</v>
      </c>
      <c r="P67" s="252"/>
      <c r="Q67" s="252"/>
      <c r="R67" s="252"/>
      <c r="S67" s="253"/>
      <c r="U67" s="270"/>
      <c r="V67" s="264"/>
      <c r="W67" s="267"/>
      <c r="X67" s="267"/>
      <c r="Y67" s="273"/>
      <c r="Z67" s="19"/>
      <c r="AA67" s="261"/>
      <c r="AB67" s="19"/>
      <c r="AC67" s="19"/>
      <c r="AD67" s="19"/>
      <c r="AE67" s="19"/>
      <c r="AF67" s="19"/>
      <c r="AG67" s="19"/>
      <c r="AH67" s="19"/>
      <c r="AI67" s="19"/>
    </row>
    <row r="68" spans="2:41" s="18" customFormat="1" ht="25.15" customHeight="1">
      <c r="B68" s="120" t="s">
        <v>158</v>
      </c>
      <c r="C68" s="121" t="s">
        <v>173</v>
      </c>
      <c r="D68" s="165" t="s">
        <v>223</v>
      </c>
      <c r="E68" s="122">
        <v>457.38</v>
      </c>
      <c r="F68" s="123">
        <v>1.5185</v>
      </c>
      <c r="G68" s="124">
        <v>0</v>
      </c>
      <c r="H68" s="30">
        <v>0</v>
      </c>
      <c r="I68" s="125">
        <v>694.53152999999998</v>
      </c>
      <c r="J68" s="122">
        <v>457.38</v>
      </c>
      <c r="K68" s="123">
        <v>1.399</v>
      </c>
      <c r="L68" s="124">
        <v>0</v>
      </c>
      <c r="M68" s="126">
        <v>0</v>
      </c>
      <c r="N68" s="125">
        <v>639.87462000000005</v>
      </c>
      <c r="O68" s="122">
        <v>457.38</v>
      </c>
      <c r="P68" s="123">
        <v>1.4559</v>
      </c>
      <c r="Q68" s="124">
        <v>0</v>
      </c>
      <c r="R68" s="126">
        <v>0</v>
      </c>
      <c r="S68" s="125">
        <v>665.899542</v>
      </c>
      <c r="U68" s="127" t="s">
        <v>206</v>
      </c>
      <c r="V68" s="128">
        <v>35247</v>
      </c>
      <c r="W68" s="15" t="s">
        <v>210</v>
      </c>
      <c r="X68" s="126" t="s">
        <v>208</v>
      </c>
      <c r="Y68" s="167" t="s">
        <v>208</v>
      </c>
      <c r="Z68" s="19"/>
      <c r="AA68" s="132" t="s">
        <v>251</v>
      </c>
      <c r="AB68" s="19"/>
      <c r="AC68" s="19"/>
      <c r="AD68" s="19"/>
      <c r="AE68" s="19"/>
      <c r="AF68" s="19"/>
      <c r="AG68" s="19"/>
      <c r="AH68" s="19"/>
      <c r="AI68" s="19"/>
    </row>
    <row r="69" spans="2:41" s="18" customFormat="1" ht="25.15" customHeight="1">
      <c r="B69" s="120" t="s">
        <v>159</v>
      </c>
      <c r="C69" s="179" t="s">
        <v>174</v>
      </c>
      <c r="D69" t="s">
        <v>218</v>
      </c>
      <c r="E69" s="122">
        <v>0</v>
      </c>
      <c r="F69" s="123">
        <v>1.5185</v>
      </c>
      <c r="G69" s="124">
        <v>165.33</v>
      </c>
      <c r="H69" s="30">
        <v>0</v>
      </c>
      <c r="I69" s="125">
        <v>165.33</v>
      </c>
      <c r="J69" s="122">
        <v>0</v>
      </c>
      <c r="K69" s="123">
        <v>1.399</v>
      </c>
      <c r="L69" s="124">
        <v>136.41</v>
      </c>
      <c r="M69" s="126">
        <v>0</v>
      </c>
      <c r="N69" s="125">
        <v>136.41</v>
      </c>
      <c r="O69" s="122">
        <v>0</v>
      </c>
      <c r="P69" s="123">
        <v>1.4559</v>
      </c>
      <c r="Q69" s="124">
        <v>108.03</v>
      </c>
      <c r="R69" s="126">
        <v>0</v>
      </c>
      <c r="S69" s="125">
        <v>108.03</v>
      </c>
      <c r="U69" s="127" t="s">
        <v>206</v>
      </c>
      <c r="V69" s="15" t="s">
        <v>209</v>
      </c>
      <c r="W69" s="15" t="s">
        <v>210</v>
      </c>
      <c r="X69" s="126" t="s">
        <v>208</v>
      </c>
      <c r="Y69" s="167" t="s">
        <v>208</v>
      </c>
      <c r="Z69" s="19"/>
      <c r="AA69" s="132"/>
      <c r="AB69" s="19"/>
      <c r="AC69" s="19"/>
      <c r="AD69" s="19"/>
      <c r="AE69" s="19"/>
      <c r="AF69" s="19"/>
      <c r="AG69" s="19"/>
      <c r="AH69" s="19"/>
      <c r="AI69" s="19"/>
    </row>
    <row r="70" spans="2:41" s="18" customFormat="1" ht="25.15" customHeight="1">
      <c r="B70" s="120" t="s">
        <v>160</v>
      </c>
      <c r="C70" s="121" t="s">
        <v>175</v>
      </c>
      <c r="D70" t="s">
        <v>218</v>
      </c>
      <c r="E70" s="122">
        <v>4448.01</v>
      </c>
      <c r="F70" s="123">
        <v>1.5388999999999999</v>
      </c>
      <c r="G70" s="124">
        <v>166.20999999999998</v>
      </c>
      <c r="H70" s="30">
        <v>0</v>
      </c>
      <c r="I70" s="125">
        <v>16413.501664999996</v>
      </c>
      <c r="J70" s="122">
        <v>6298.09</v>
      </c>
      <c r="K70" s="123">
        <v>1.4532</v>
      </c>
      <c r="L70" s="124">
        <v>136.41</v>
      </c>
      <c r="M70" s="126">
        <v>0</v>
      </c>
      <c r="N70" s="125">
        <v>19383.536938000001</v>
      </c>
      <c r="O70" s="122">
        <v>6298.09</v>
      </c>
      <c r="P70" s="123">
        <v>1.5368999999999999</v>
      </c>
      <c r="Q70" s="124">
        <v>108.03</v>
      </c>
      <c r="R70" s="126">
        <v>0</v>
      </c>
      <c r="S70" s="125">
        <v>20226.723804000001</v>
      </c>
      <c r="U70" s="127" t="s">
        <v>206</v>
      </c>
      <c r="V70" s="15" t="s">
        <v>209</v>
      </c>
      <c r="W70" s="15" t="s">
        <v>210</v>
      </c>
      <c r="X70" s="126" t="s">
        <v>208</v>
      </c>
      <c r="Y70" s="167" t="s">
        <v>208</v>
      </c>
      <c r="Z70" s="19"/>
      <c r="AA70" s="132"/>
      <c r="AB70" s="19"/>
      <c r="AC70" s="19"/>
      <c r="AD70" s="19"/>
      <c r="AE70" s="19"/>
      <c r="AF70" s="19"/>
      <c r="AG70" s="19"/>
      <c r="AH70" s="19"/>
      <c r="AI70" s="19"/>
    </row>
    <row r="71" spans="2:41" s="18" customFormat="1" ht="25.15" customHeight="1">
      <c r="B71" s="120" t="s">
        <v>157</v>
      </c>
      <c r="C71" s="121" t="s">
        <v>157</v>
      </c>
      <c r="D71" s="165"/>
      <c r="E71" s="122">
        <v>6573.99</v>
      </c>
      <c r="F71" s="123">
        <v>0.85240000000000005</v>
      </c>
      <c r="G71" s="124">
        <v>3798.58</v>
      </c>
      <c r="H71" s="30"/>
      <c r="I71" s="125"/>
      <c r="J71" s="122">
        <v>8542.91</v>
      </c>
      <c r="K71" s="123">
        <v>0.80500000000000005</v>
      </c>
      <c r="L71" s="124">
        <v>3217.7</v>
      </c>
      <c r="M71" s="126"/>
      <c r="N71" s="125"/>
      <c r="O71" s="122">
        <v>8542.91</v>
      </c>
      <c r="P71" s="123">
        <v>0.85129999999999995</v>
      </c>
      <c r="Q71" s="124">
        <v>3166.58</v>
      </c>
      <c r="R71" s="126"/>
      <c r="S71" s="125"/>
      <c r="U71" s="127"/>
      <c r="V71" s="15"/>
      <c r="W71" s="15"/>
      <c r="X71" s="15"/>
      <c r="Y71" s="174"/>
      <c r="Z71" s="19"/>
      <c r="AA71" s="132"/>
      <c r="AB71" s="19"/>
      <c r="AC71" s="19"/>
      <c r="AD71" s="19"/>
      <c r="AE71" s="19"/>
      <c r="AF71" s="19"/>
      <c r="AG71" s="19"/>
      <c r="AH71" s="19"/>
      <c r="AI71" s="19"/>
    </row>
    <row r="72" spans="2:41" s="18" customFormat="1" ht="25.15" customHeight="1">
      <c r="B72" s="120" t="s">
        <v>161</v>
      </c>
      <c r="C72" s="121" t="s">
        <v>176</v>
      </c>
      <c r="D72" t="s">
        <v>218</v>
      </c>
      <c r="E72" s="178">
        <v>1185.25</v>
      </c>
      <c r="F72" s="123">
        <v>1.5185</v>
      </c>
      <c r="G72" s="124">
        <v>0</v>
      </c>
      <c r="H72" s="30">
        <v>0</v>
      </c>
      <c r="I72" s="152">
        <v>0</v>
      </c>
      <c r="J72" s="175">
        <v>1185.25</v>
      </c>
      <c r="K72" s="123">
        <v>1.399</v>
      </c>
      <c r="L72" s="124">
        <v>0</v>
      </c>
      <c r="M72" s="126">
        <v>0</v>
      </c>
      <c r="N72" s="152">
        <v>0</v>
      </c>
      <c r="O72" s="175">
        <v>1185.25</v>
      </c>
      <c r="P72" s="123">
        <v>1.4559</v>
      </c>
      <c r="Q72" s="124">
        <v>0</v>
      </c>
      <c r="R72" s="126">
        <v>0</v>
      </c>
      <c r="S72" s="152">
        <v>0</v>
      </c>
      <c r="U72" s="127" t="s">
        <v>206</v>
      </c>
      <c r="V72" s="128">
        <v>35247</v>
      </c>
      <c r="W72" s="15" t="s">
        <v>210</v>
      </c>
      <c r="X72" s="126" t="s">
        <v>208</v>
      </c>
      <c r="Y72" s="167" t="s">
        <v>208</v>
      </c>
      <c r="Z72" s="19"/>
      <c r="AA72" s="193" t="s">
        <v>251</v>
      </c>
      <c r="AB72" s="19"/>
      <c r="AC72" s="19"/>
      <c r="AD72" s="19"/>
      <c r="AE72" s="19"/>
      <c r="AF72" s="19"/>
      <c r="AG72" s="19"/>
      <c r="AH72" s="19"/>
      <c r="AI72" s="19"/>
    </row>
    <row r="73" spans="2:41" s="18" customFormat="1" ht="25.15" customHeight="1">
      <c r="B73" s="120" t="s">
        <v>162</v>
      </c>
      <c r="C73" s="121" t="s">
        <v>177</v>
      </c>
      <c r="D73" s="165" t="s">
        <v>223</v>
      </c>
      <c r="E73" s="122">
        <v>0</v>
      </c>
      <c r="F73" s="123">
        <v>1.5185</v>
      </c>
      <c r="G73" s="124">
        <v>0</v>
      </c>
      <c r="H73" s="30">
        <v>0</v>
      </c>
      <c r="I73" s="125">
        <v>0</v>
      </c>
      <c r="J73" s="122">
        <v>0</v>
      </c>
      <c r="K73" s="123">
        <v>1.399</v>
      </c>
      <c r="L73" s="124">
        <v>0</v>
      </c>
      <c r="M73" s="126">
        <v>0</v>
      </c>
      <c r="N73" s="125">
        <v>0</v>
      </c>
      <c r="O73" s="122">
        <v>0</v>
      </c>
      <c r="P73" s="123">
        <v>1.4559</v>
      </c>
      <c r="Q73" s="124">
        <v>0</v>
      </c>
      <c r="R73" s="126">
        <v>0</v>
      </c>
      <c r="S73" s="125">
        <v>0</v>
      </c>
      <c r="U73" s="127" t="s">
        <v>206</v>
      </c>
      <c r="V73" s="128">
        <v>35247</v>
      </c>
      <c r="W73" s="15" t="s">
        <v>210</v>
      </c>
      <c r="X73" s="126" t="s">
        <v>208</v>
      </c>
      <c r="Y73" s="167" t="s">
        <v>208</v>
      </c>
      <c r="Z73" s="19"/>
      <c r="AA73" s="193" t="s">
        <v>251</v>
      </c>
      <c r="AB73" s="19"/>
      <c r="AC73" s="19"/>
      <c r="AD73" s="19"/>
      <c r="AE73" s="19"/>
      <c r="AF73" s="19"/>
      <c r="AG73" s="19"/>
      <c r="AH73" s="19"/>
      <c r="AI73" s="19"/>
    </row>
    <row r="74" spans="2:41" s="18" customFormat="1" ht="25.15" customHeight="1">
      <c r="B74" s="120" t="s">
        <v>163</v>
      </c>
      <c r="C74" s="121" t="s">
        <v>178</v>
      </c>
      <c r="D74" s="165" t="s">
        <v>218</v>
      </c>
      <c r="E74" s="122">
        <v>2811.27</v>
      </c>
      <c r="F74" s="123">
        <v>1.5185</v>
      </c>
      <c r="G74" s="124">
        <v>0</v>
      </c>
      <c r="H74" s="30">
        <v>0</v>
      </c>
      <c r="I74" s="125">
        <v>4268.9134949999998</v>
      </c>
      <c r="J74" s="122">
        <v>2811.27</v>
      </c>
      <c r="K74" s="123">
        <v>1.399</v>
      </c>
      <c r="L74" s="124">
        <v>0</v>
      </c>
      <c r="M74" s="126">
        <v>0</v>
      </c>
      <c r="N74" s="125">
        <v>3932.9667300000001</v>
      </c>
      <c r="O74" s="122">
        <v>2811.27</v>
      </c>
      <c r="P74" s="123">
        <v>1.4559</v>
      </c>
      <c r="Q74" s="124">
        <v>0</v>
      </c>
      <c r="R74" s="126">
        <v>0</v>
      </c>
      <c r="S74" s="125">
        <v>4092.9279929999998</v>
      </c>
      <c r="U74" s="127" t="s">
        <v>206</v>
      </c>
      <c r="V74" s="128">
        <v>35247</v>
      </c>
      <c r="W74" s="15" t="s">
        <v>210</v>
      </c>
      <c r="X74" s="126" t="s">
        <v>208</v>
      </c>
      <c r="Y74" s="206">
        <f>0.048*365*1000</f>
        <v>17520</v>
      </c>
      <c r="Z74" s="19"/>
      <c r="AA74" s="132"/>
      <c r="AB74" s="19"/>
      <c r="AC74" s="19"/>
      <c r="AD74" s="19"/>
      <c r="AE74" s="19"/>
      <c r="AF74" s="19"/>
      <c r="AG74" s="19"/>
      <c r="AH74" s="19"/>
      <c r="AI74" s="19"/>
    </row>
    <row r="75" spans="2:41" s="18" customFormat="1" ht="25.15" customHeight="1">
      <c r="B75" s="120" t="s">
        <v>164</v>
      </c>
      <c r="C75" s="121" t="s">
        <v>179</v>
      </c>
      <c r="D75" s="165" t="s">
        <v>238</v>
      </c>
      <c r="E75" s="122">
        <v>3975.45</v>
      </c>
      <c r="F75" s="123">
        <v>1.5185</v>
      </c>
      <c r="G75" s="124">
        <v>3.5300000000000002</v>
      </c>
      <c r="H75" s="30">
        <v>0</v>
      </c>
      <c r="I75" s="125">
        <v>6040.2508249999992</v>
      </c>
      <c r="J75" s="122">
        <v>3975.45</v>
      </c>
      <c r="K75" s="123">
        <v>1.399</v>
      </c>
      <c r="L75" s="124">
        <v>5.95</v>
      </c>
      <c r="M75" s="126">
        <v>0</v>
      </c>
      <c r="N75" s="125">
        <v>5567.60455</v>
      </c>
      <c r="O75" s="122">
        <v>3975.45</v>
      </c>
      <c r="P75" s="123">
        <v>1.4559</v>
      </c>
      <c r="Q75" s="124">
        <v>8.31</v>
      </c>
      <c r="R75" s="126">
        <v>0</v>
      </c>
      <c r="S75" s="125">
        <v>5796.1676550000002</v>
      </c>
      <c r="U75" s="127" t="s">
        <v>206</v>
      </c>
      <c r="V75" s="15" t="s">
        <v>209</v>
      </c>
      <c r="W75" s="15" t="s">
        <v>210</v>
      </c>
      <c r="X75" s="126" t="s">
        <v>208</v>
      </c>
      <c r="Y75" s="167" t="s">
        <v>208</v>
      </c>
      <c r="Z75" s="19"/>
      <c r="AA75" s="132"/>
      <c r="AB75" s="19"/>
      <c r="AC75" s="19"/>
      <c r="AD75" s="19"/>
      <c r="AE75" s="19"/>
      <c r="AF75" s="19"/>
      <c r="AG75" s="19"/>
      <c r="AH75" s="19"/>
      <c r="AI75" s="19"/>
    </row>
    <row r="76" spans="2:41" s="18" customFormat="1" ht="25.15" customHeight="1">
      <c r="B76" s="120" t="s">
        <v>165</v>
      </c>
      <c r="C76" s="121" t="s">
        <v>180</v>
      </c>
      <c r="D76" s="165" t="s">
        <v>242</v>
      </c>
      <c r="E76" s="122">
        <v>194545.39</v>
      </c>
      <c r="F76" s="123">
        <v>0.22700000000000001</v>
      </c>
      <c r="G76" s="124">
        <v>167.55</v>
      </c>
      <c r="H76" s="30">
        <v>0</v>
      </c>
      <c r="I76" s="125">
        <v>44329.353530000008</v>
      </c>
      <c r="J76" s="122">
        <v>194545.39</v>
      </c>
      <c r="K76" s="123">
        <v>0.22700000000000001</v>
      </c>
      <c r="L76" s="124">
        <v>133.88999999999999</v>
      </c>
      <c r="M76" s="126">
        <v>0</v>
      </c>
      <c r="N76" s="125">
        <v>44295.693530000004</v>
      </c>
      <c r="O76" s="122">
        <v>194545.39</v>
      </c>
      <c r="P76" s="123">
        <v>0.22700000000000001</v>
      </c>
      <c r="Q76" s="124">
        <v>105.37</v>
      </c>
      <c r="R76" s="126">
        <v>0</v>
      </c>
      <c r="S76" s="125">
        <v>44267.173530000007</v>
      </c>
      <c r="U76" s="154" t="s">
        <v>206</v>
      </c>
      <c r="V76" s="192">
        <v>1992</v>
      </c>
      <c r="W76" s="149" t="s">
        <v>210</v>
      </c>
      <c r="X76" s="153" t="s">
        <v>208</v>
      </c>
      <c r="Y76" s="174">
        <v>292000</v>
      </c>
      <c r="Z76" s="19"/>
      <c r="AA76" s="132"/>
      <c r="AB76" s="19"/>
      <c r="AC76" s="19"/>
      <c r="AD76" s="19"/>
      <c r="AE76" s="19"/>
      <c r="AF76" s="19"/>
      <c r="AG76" s="19"/>
      <c r="AH76" s="19"/>
      <c r="AI76" s="19"/>
    </row>
    <row r="77" spans="2:41" s="18" customFormat="1" ht="25.15" customHeight="1">
      <c r="B77" s="120" t="s">
        <v>166</v>
      </c>
      <c r="C77" s="121" t="s">
        <v>181</v>
      </c>
      <c r="D77" s="165" t="s">
        <v>218</v>
      </c>
      <c r="E77" s="122">
        <v>0</v>
      </c>
      <c r="F77" s="123">
        <v>1.5185</v>
      </c>
      <c r="G77" s="124">
        <v>0</v>
      </c>
      <c r="H77" s="30">
        <v>0</v>
      </c>
      <c r="I77" s="125">
        <v>0</v>
      </c>
      <c r="J77" s="122">
        <v>0</v>
      </c>
      <c r="K77" s="123">
        <v>1.399</v>
      </c>
      <c r="L77" s="124">
        <v>0</v>
      </c>
      <c r="M77" s="126">
        <v>0</v>
      </c>
      <c r="N77" s="125">
        <v>0</v>
      </c>
      <c r="O77" s="122">
        <v>0</v>
      </c>
      <c r="P77" s="123">
        <v>1.4559</v>
      </c>
      <c r="Q77" s="124">
        <v>0</v>
      </c>
      <c r="R77" s="126">
        <v>0</v>
      </c>
      <c r="S77" s="125">
        <v>0</v>
      </c>
      <c r="U77" s="127" t="s">
        <v>206</v>
      </c>
      <c r="V77" s="128">
        <v>35247</v>
      </c>
      <c r="W77" s="15" t="s">
        <v>210</v>
      </c>
      <c r="X77" s="126" t="s">
        <v>208</v>
      </c>
      <c r="Y77" s="206">
        <f>0.015*365*1000</f>
        <v>5475</v>
      </c>
      <c r="Z77" s="19"/>
      <c r="AA77" s="132"/>
      <c r="AB77" s="19"/>
      <c r="AC77" s="19"/>
      <c r="AD77" s="19"/>
      <c r="AE77" s="19"/>
      <c r="AF77" s="19"/>
      <c r="AG77" s="19"/>
      <c r="AH77" s="19"/>
      <c r="AI77" s="19"/>
    </row>
    <row r="78" spans="2:41" s="18" customFormat="1" ht="25.15" customHeight="1">
      <c r="B78" s="120" t="s">
        <v>167</v>
      </c>
      <c r="C78" s="121" t="s">
        <v>182</v>
      </c>
      <c r="D78" s="165" t="s">
        <v>218</v>
      </c>
      <c r="E78" s="122">
        <v>0</v>
      </c>
      <c r="F78" s="123">
        <v>1.5185</v>
      </c>
      <c r="G78" s="124">
        <v>0</v>
      </c>
      <c r="H78" s="30">
        <v>0</v>
      </c>
      <c r="I78" s="125">
        <v>0</v>
      </c>
      <c r="J78" s="122">
        <v>0</v>
      </c>
      <c r="K78" s="123">
        <v>1.399</v>
      </c>
      <c r="L78" s="124">
        <v>0</v>
      </c>
      <c r="M78" s="126">
        <v>0</v>
      </c>
      <c r="N78" s="125">
        <v>0</v>
      </c>
      <c r="O78" s="122">
        <v>0</v>
      </c>
      <c r="P78" s="123">
        <v>1.4559</v>
      </c>
      <c r="Q78" s="124">
        <v>0</v>
      </c>
      <c r="R78" s="126">
        <v>0</v>
      </c>
      <c r="S78" s="125">
        <v>0</v>
      </c>
      <c r="U78" s="127" t="s">
        <v>206</v>
      </c>
      <c r="V78" s="128">
        <v>35247</v>
      </c>
      <c r="W78" s="15" t="s">
        <v>210</v>
      </c>
      <c r="X78" s="126" t="s">
        <v>208</v>
      </c>
      <c r="Y78" s="206">
        <f>0.08*365*1000</f>
        <v>29200</v>
      </c>
      <c r="Z78" s="19"/>
      <c r="AA78" s="132"/>
      <c r="AB78" s="19"/>
      <c r="AC78" s="19"/>
      <c r="AD78" s="19"/>
      <c r="AE78" s="19"/>
      <c r="AF78" s="19"/>
      <c r="AG78" s="19"/>
      <c r="AH78" s="19"/>
      <c r="AI78" s="19"/>
    </row>
    <row r="79" spans="2:41" s="18" customFormat="1" ht="25.15" customHeight="1">
      <c r="B79" s="120" t="s">
        <v>168</v>
      </c>
      <c r="C79" s="121" t="s">
        <v>183</v>
      </c>
      <c r="D79" s="165" t="s">
        <v>218</v>
      </c>
      <c r="E79" s="122">
        <v>9635.9699999999993</v>
      </c>
      <c r="F79" s="123">
        <v>1.5185</v>
      </c>
      <c r="G79" s="124">
        <v>3.7</v>
      </c>
      <c r="H79" s="30">
        <v>0</v>
      </c>
      <c r="I79" s="125">
        <v>14635.920445</v>
      </c>
      <c r="J79" s="122">
        <v>9635.9699999999993</v>
      </c>
      <c r="K79" s="123">
        <v>1.399</v>
      </c>
      <c r="L79" s="124">
        <v>6.67</v>
      </c>
      <c r="M79" s="126">
        <v>0</v>
      </c>
      <c r="N79" s="125">
        <v>13487.392029999999</v>
      </c>
      <c r="O79" s="122">
        <v>9635.9699999999993</v>
      </c>
      <c r="P79" s="123">
        <v>1.4559</v>
      </c>
      <c r="Q79" s="124">
        <v>9.56</v>
      </c>
      <c r="R79" s="126">
        <v>0</v>
      </c>
      <c r="S79" s="125">
        <v>14038.568722999998</v>
      </c>
      <c r="U79" s="127" t="s">
        <v>206</v>
      </c>
      <c r="V79" s="15" t="s">
        <v>209</v>
      </c>
      <c r="W79" s="15" t="s">
        <v>210</v>
      </c>
      <c r="X79" s="126" t="s">
        <v>208</v>
      </c>
      <c r="Y79" s="167" t="s">
        <v>208</v>
      </c>
      <c r="Z79" s="19"/>
      <c r="AA79" s="132"/>
      <c r="AB79" s="19"/>
      <c r="AC79" s="19"/>
      <c r="AD79" s="19"/>
      <c r="AE79" s="19"/>
      <c r="AF79" s="19"/>
      <c r="AG79" s="19"/>
      <c r="AH79" s="19"/>
      <c r="AI79" s="19"/>
    </row>
    <row r="80" spans="2:41" s="18" customFormat="1" ht="25.15" customHeight="1">
      <c r="B80" s="120" t="s">
        <v>169</v>
      </c>
      <c r="C80" s="121" t="s">
        <v>184</v>
      </c>
      <c r="D80" s="165" t="s">
        <v>238</v>
      </c>
      <c r="E80" s="122">
        <v>1583.1</v>
      </c>
      <c r="F80" s="123">
        <v>1.5185</v>
      </c>
      <c r="G80" s="124">
        <v>6.29</v>
      </c>
      <c r="H80" s="30">
        <v>0</v>
      </c>
      <c r="I80" s="125">
        <v>2410.2273499999997</v>
      </c>
      <c r="J80" s="122">
        <v>1583.1</v>
      </c>
      <c r="K80" s="123">
        <v>1.399</v>
      </c>
      <c r="L80" s="124">
        <v>10.06</v>
      </c>
      <c r="M80" s="126">
        <v>0</v>
      </c>
      <c r="N80" s="125">
        <v>2224.8168999999998</v>
      </c>
      <c r="O80" s="122">
        <v>1583.1</v>
      </c>
      <c r="P80" s="123">
        <v>1.4559</v>
      </c>
      <c r="Q80" s="124">
        <v>13.89</v>
      </c>
      <c r="R80" s="126">
        <v>0</v>
      </c>
      <c r="S80" s="125">
        <v>2318.7252899999999</v>
      </c>
      <c r="U80" s="127" t="s">
        <v>206</v>
      </c>
      <c r="V80" s="15" t="s">
        <v>209</v>
      </c>
      <c r="W80" s="15" t="s">
        <v>210</v>
      </c>
      <c r="X80" s="126" t="s">
        <v>208</v>
      </c>
      <c r="Y80" s="167" t="s">
        <v>208</v>
      </c>
      <c r="Z80" s="19"/>
      <c r="AA80" s="132"/>
      <c r="AB80" s="19"/>
      <c r="AC80" s="19"/>
      <c r="AD80" s="19"/>
      <c r="AE80" s="19"/>
      <c r="AF80" s="19"/>
      <c r="AG80" s="19"/>
      <c r="AH80" s="19"/>
      <c r="AI80" s="19"/>
    </row>
    <row r="81" spans="2:35" s="18" customFormat="1" ht="25.15" customHeight="1">
      <c r="B81" s="120" t="s">
        <v>170</v>
      </c>
      <c r="C81" s="121" t="s">
        <v>185</v>
      </c>
      <c r="D81" s="165" t="s">
        <v>223</v>
      </c>
      <c r="E81" s="122">
        <v>2162</v>
      </c>
      <c r="F81" s="123">
        <v>1.5185</v>
      </c>
      <c r="G81" s="124">
        <v>0</v>
      </c>
      <c r="H81" s="30">
        <v>0</v>
      </c>
      <c r="I81" s="125">
        <v>3282.9969999999998</v>
      </c>
      <c r="J81" s="122">
        <v>2162</v>
      </c>
      <c r="K81" s="123">
        <v>1.399</v>
      </c>
      <c r="L81" s="124">
        <v>0</v>
      </c>
      <c r="M81" s="126">
        <v>0</v>
      </c>
      <c r="N81" s="125">
        <v>3024.6379999999999</v>
      </c>
      <c r="O81" s="122">
        <v>2162</v>
      </c>
      <c r="P81" s="123">
        <v>1.4559</v>
      </c>
      <c r="Q81" s="124">
        <v>0</v>
      </c>
      <c r="R81" s="126">
        <v>0</v>
      </c>
      <c r="S81" s="125">
        <v>3147.6558</v>
      </c>
      <c r="U81" s="127" t="s">
        <v>206</v>
      </c>
      <c r="V81" s="128">
        <v>35247</v>
      </c>
      <c r="W81" s="15" t="s">
        <v>210</v>
      </c>
      <c r="X81" s="126" t="s">
        <v>208</v>
      </c>
      <c r="Y81" s="206">
        <f>0.114*365*1000</f>
        <v>41610</v>
      </c>
      <c r="Z81" s="134"/>
      <c r="AA81" s="133"/>
      <c r="AB81" s="19"/>
      <c r="AC81" s="19"/>
      <c r="AD81" s="19"/>
      <c r="AE81" s="19"/>
      <c r="AF81" s="19"/>
      <c r="AG81" s="19"/>
      <c r="AH81" s="19"/>
      <c r="AI81" s="19"/>
    </row>
    <row r="82" spans="2:35" s="18" customFormat="1" ht="25.15" customHeight="1">
      <c r="B82" s="120" t="s">
        <v>171</v>
      </c>
      <c r="C82" s="121" t="s">
        <v>186</v>
      </c>
      <c r="D82" s="165" t="s">
        <v>241</v>
      </c>
      <c r="E82" s="122">
        <v>1727.28</v>
      </c>
      <c r="F82" s="123">
        <v>1.5185</v>
      </c>
      <c r="G82" s="124">
        <v>6.28</v>
      </c>
      <c r="H82" s="30">
        <v>0</v>
      </c>
      <c r="I82" s="125">
        <v>2629.1546800000001</v>
      </c>
      <c r="J82" s="122">
        <v>1727.28</v>
      </c>
      <c r="K82" s="123">
        <v>1.399</v>
      </c>
      <c r="L82" s="124">
        <v>10.06</v>
      </c>
      <c r="M82" s="126">
        <v>0</v>
      </c>
      <c r="N82" s="125">
        <v>2426.5247199999999</v>
      </c>
      <c r="O82" s="122">
        <v>1727.28</v>
      </c>
      <c r="P82" s="123">
        <v>1.4559</v>
      </c>
      <c r="Q82" s="124">
        <v>13.89</v>
      </c>
      <c r="R82" s="126">
        <v>0</v>
      </c>
      <c r="S82" s="125">
        <v>2528.6369519999998</v>
      </c>
      <c r="U82" s="127" t="s">
        <v>206</v>
      </c>
      <c r="V82" s="15" t="s">
        <v>209</v>
      </c>
      <c r="W82" s="15" t="s">
        <v>210</v>
      </c>
      <c r="X82" s="126" t="s">
        <v>208</v>
      </c>
      <c r="Y82" s="167" t="s">
        <v>208</v>
      </c>
      <c r="Z82" s="19"/>
      <c r="AA82" s="132"/>
      <c r="AB82" s="19"/>
      <c r="AC82" s="19"/>
      <c r="AD82" s="19"/>
      <c r="AE82" s="19"/>
      <c r="AF82" s="19"/>
      <c r="AG82" s="19"/>
      <c r="AH82" s="19"/>
      <c r="AI82" s="19"/>
    </row>
    <row r="83" spans="2:35" s="18" customFormat="1" ht="25.15" customHeight="1">
      <c r="B83" s="120" t="s">
        <v>172</v>
      </c>
      <c r="C83" s="121" t="s">
        <v>187</v>
      </c>
      <c r="D83" t="s">
        <v>239</v>
      </c>
      <c r="E83" s="122">
        <v>6298.09</v>
      </c>
      <c r="F83" s="123">
        <v>1.5388999999999999</v>
      </c>
      <c r="G83" s="124">
        <v>46.79</v>
      </c>
      <c r="H83" s="30">
        <v>0</v>
      </c>
      <c r="I83" s="125">
        <v>20788.417185000002</v>
      </c>
      <c r="J83" s="122">
        <v>6298.09</v>
      </c>
      <c r="K83" s="123">
        <v>1.4532</v>
      </c>
      <c r="L83" s="124">
        <v>45.300000000000004</v>
      </c>
      <c r="M83" s="126">
        <v>0</v>
      </c>
      <c r="N83" s="125">
        <v>19292.426938000001</v>
      </c>
      <c r="O83" s="122">
        <v>6298.09</v>
      </c>
      <c r="P83" s="123">
        <v>1.5368999999999999</v>
      </c>
      <c r="Q83" s="124">
        <v>44.06</v>
      </c>
      <c r="R83" s="126">
        <v>0</v>
      </c>
      <c r="S83" s="125">
        <v>20162.753804</v>
      </c>
      <c r="U83" s="127" t="s">
        <v>206</v>
      </c>
      <c r="V83" s="15" t="s">
        <v>209</v>
      </c>
      <c r="W83" s="15" t="s">
        <v>210</v>
      </c>
      <c r="X83" s="126" t="s">
        <v>208</v>
      </c>
      <c r="Y83" s="167" t="s">
        <v>208</v>
      </c>
      <c r="Z83" s="19"/>
      <c r="AA83" s="132"/>
      <c r="AB83" s="19"/>
      <c r="AC83" s="19"/>
      <c r="AD83" s="19"/>
      <c r="AE83" s="19"/>
      <c r="AF83" s="19"/>
      <c r="AG83" s="19"/>
      <c r="AH83" s="19"/>
      <c r="AI83" s="19"/>
    </row>
    <row r="84" spans="2:35" s="18" customFormat="1" ht="25.15" customHeight="1">
      <c r="B84" s="120" t="s">
        <v>157</v>
      </c>
      <c r="C84" s="121" t="s">
        <v>157</v>
      </c>
      <c r="D84" s="165"/>
      <c r="E84" s="122">
        <v>8542.91</v>
      </c>
      <c r="F84" s="123">
        <v>0.85240000000000005</v>
      </c>
      <c r="G84" s="124">
        <v>3767.52</v>
      </c>
      <c r="H84" s="30"/>
      <c r="I84" s="125"/>
      <c r="J84" s="122">
        <v>8542.91</v>
      </c>
      <c r="K84" s="123">
        <v>0.80500000000000005</v>
      </c>
      <c r="L84" s="124">
        <v>3217.7</v>
      </c>
      <c r="M84" s="126"/>
      <c r="N84" s="125"/>
      <c r="O84" s="122">
        <v>8542.91</v>
      </c>
      <c r="P84" s="123">
        <v>0.85129999999999995</v>
      </c>
      <c r="Q84" s="124">
        <v>3166.58</v>
      </c>
      <c r="R84" s="126"/>
      <c r="S84" s="125"/>
      <c r="U84" s="127"/>
      <c r="V84" s="15"/>
      <c r="W84" s="15"/>
      <c r="X84" s="15"/>
      <c r="Y84" s="174"/>
      <c r="Z84" s="134"/>
      <c r="AA84" s="133"/>
      <c r="AB84" s="19"/>
      <c r="AC84" s="19"/>
      <c r="AD84" s="19"/>
      <c r="AE84" s="19"/>
      <c r="AF84" s="19"/>
      <c r="AG84" s="19"/>
      <c r="AH84" s="19"/>
      <c r="AI84" s="19"/>
    </row>
    <row r="85" spans="2:35" s="18" customFormat="1" ht="25.15" customHeight="1">
      <c r="B85" s="120" t="s">
        <v>190</v>
      </c>
      <c r="C85" s="121" t="s">
        <v>188</v>
      </c>
      <c r="D85" s="165" t="s">
        <v>218</v>
      </c>
      <c r="E85" s="122">
        <v>4485.72</v>
      </c>
      <c r="F85" s="123">
        <v>1.5185</v>
      </c>
      <c r="G85" s="124">
        <v>6.29</v>
      </c>
      <c r="H85" s="30">
        <v>0</v>
      </c>
      <c r="I85" s="125">
        <v>6817.8558199999998</v>
      </c>
      <c r="J85" s="122">
        <v>4485.72</v>
      </c>
      <c r="K85" s="123">
        <v>1.399</v>
      </c>
      <c r="L85" s="124">
        <v>10.06</v>
      </c>
      <c r="M85" s="126">
        <v>0</v>
      </c>
      <c r="N85" s="125">
        <v>6285.5822800000005</v>
      </c>
      <c r="O85" s="122">
        <v>4485.72</v>
      </c>
      <c r="P85" s="123">
        <v>1.4559</v>
      </c>
      <c r="Q85" s="124">
        <v>13.89</v>
      </c>
      <c r="R85" s="126">
        <v>0</v>
      </c>
      <c r="S85" s="125">
        <v>6544.6497480000007</v>
      </c>
      <c r="U85" s="127" t="s">
        <v>206</v>
      </c>
      <c r="V85" s="15" t="s">
        <v>209</v>
      </c>
      <c r="W85" s="15" t="s">
        <v>210</v>
      </c>
      <c r="X85" s="126" t="s">
        <v>208</v>
      </c>
      <c r="Y85" s="167" t="s">
        <v>208</v>
      </c>
      <c r="Z85" s="19"/>
      <c r="AA85" s="132"/>
      <c r="AB85" s="19"/>
      <c r="AC85" s="19"/>
      <c r="AD85" s="19"/>
      <c r="AE85" s="19"/>
      <c r="AF85" s="19"/>
      <c r="AG85" s="19"/>
      <c r="AH85" s="19"/>
      <c r="AI85" s="19"/>
    </row>
    <row r="86" spans="2:35" s="18" customFormat="1" ht="25.15" customHeight="1">
      <c r="B86" s="120" t="s">
        <v>191</v>
      </c>
      <c r="C86" s="121" t="s">
        <v>189</v>
      </c>
      <c r="D86" s="165" t="s">
        <v>238</v>
      </c>
      <c r="E86" s="122">
        <v>6989.94</v>
      </c>
      <c r="F86" s="123">
        <v>1.5388999999999999</v>
      </c>
      <c r="G86" s="124">
        <v>39.72</v>
      </c>
      <c r="H86" s="30">
        <v>0</v>
      </c>
      <c r="I86" s="125">
        <v>20842.667809999999</v>
      </c>
      <c r="J86" s="122">
        <v>6989.94</v>
      </c>
      <c r="K86" s="123">
        <v>1.4532</v>
      </c>
      <c r="L86" s="124">
        <v>45.300000000000004</v>
      </c>
      <c r="M86" s="126">
        <v>0</v>
      </c>
      <c r="N86" s="125">
        <v>19917.179108</v>
      </c>
      <c r="O86" s="122">
        <v>6989.94</v>
      </c>
      <c r="P86" s="123">
        <v>1.5368999999999999</v>
      </c>
      <c r="Q86" s="124">
        <v>44.06</v>
      </c>
      <c r="R86" s="126">
        <v>0</v>
      </c>
      <c r="S86" s="125">
        <v>20823.520863999998</v>
      </c>
      <c r="U86" s="147" t="s">
        <v>206</v>
      </c>
      <c r="V86" s="148">
        <v>22552</v>
      </c>
      <c r="W86" s="145" t="s">
        <v>216</v>
      </c>
      <c r="X86" s="146" t="s">
        <v>208</v>
      </c>
      <c r="Y86" s="174">
        <v>24820</v>
      </c>
      <c r="Z86" s="19"/>
      <c r="AA86" s="132"/>
      <c r="AB86" s="19"/>
      <c r="AC86" s="19"/>
      <c r="AD86" s="19"/>
      <c r="AE86" s="19"/>
      <c r="AF86" s="19"/>
      <c r="AG86" s="19"/>
      <c r="AH86" s="19"/>
      <c r="AI86" s="19"/>
    </row>
    <row r="87" spans="2:35" s="18" customFormat="1" ht="25.15" customHeight="1">
      <c r="B87" s="120" t="s">
        <v>157</v>
      </c>
      <c r="C87" s="121" t="s">
        <v>157</v>
      </c>
      <c r="D87" s="165"/>
      <c r="E87" s="122">
        <v>8070.06</v>
      </c>
      <c r="F87" s="123">
        <v>0.85240000000000005</v>
      </c>
      <c r="G87" s="124">
        <v>3167.21</v>
      </c>
      <c r="H87" s="30"/>
      <c r="I87" s="125"/>
      <c r="J87" s="122">
        <v>8070.06</v>
      </c>
      <c r="K87" s="123">
        <v>0.80500000000000005</v>
      </c>
      <c r="L87" s="124">
        <v>3217.7</v>
      </c>
      <c r="M87" s="126"/>
      <c r="N87" s="125"/>
      <c r="O87" s="122">
        <v>8070.06</v>
      </c>
      <c r="P87" s="123">
        <v>0.85129999999999995</v>
      </c>
      <c r="Q87" s="124">
        <v>3166.58</v>
      </c>
      <c r="R87" s="126"/>
      <c r="S87" s="125"/>
      <c r="U87" s="127"/>
      <c r="V87" s="15"/>
      <c r="W87" s="15"/>
      <c r="X87" s="15"/>
      <c r="Y87" s="174"/>
      <c r="Z87" s="19"/>
      <c r="AA87" s="132"/>
      <c r="AB87" s="19"/>
      <c r="AC87" s="19"/>
      <c r="AD87" s="19"/>
      <c r="AE87" s="19"/>
      <c r="AF87" s="19"/>
      <c r="AG87" s="19"/>
      <c r="AH87" s="19"/>
      <c r="AI87" s="19"/>
    </row>
    <row r="88" spans="2:35" s="18" customFormat="1" ht="25.15" customHeight="1">
      <c r="B88" s="120" t="s">
        <v>192</v>
      </c>
      <c r="C88" s="121" t="s">
        <v>199</v>
      </c>
      <c r="D88" t="s">
        <v>218</v>
      </c>
      <c r="E88" s="217">
        <v>607.79999999999995</v>
      </c>
      <c r="F88" s="151">
        <v>1.5388999999999999</v>
      </c>
      <c r="G88" s="124">
        <v>405.06</v>
      </c>
      <c r="H88" s="30">
        <v>0</v>
      </c>
      <c r="I88" s="218">
        <v>21410.911500000002</v>
      </c>
      <c r="J88" s="219">
        <v>18881</v>
      </c>
      <c r="K88" s="151">
        <v>1.4532</v>
      </c>
      <c r="L88" s="124">
        <v>136.41</v>
      </c>
      <c r="M88" s="126">
        <v>0</v>
      </c>
      <c r="N88" s="220">
        <v>82489.079200000007</v>
      </c>
      <c r="O88" s="221">
        <v>18881</v>
      </c>
      <c r="P88" s="151">
        <v>1.5368999999999999</v>
      </c>
      <c r="Q88" s="124">
        <v>108.03</v>
      </c>
      <c r="R88" s="126">
        <v>0</v>
      </c>
      <c r="S88" s="152">
        <v>86963.304900000003</v>
      </c>
      <c r="U88" s="127" t="s">
        <v>206</v>
      </c>
      <c r="V88" s="15" t="s">
        <v>209</v>
      </c>
      <c r="W88" s="15" t="s">
        <v>210</v>
      </c>
      <c r="X88" s="126" t="s">
        <v>208</v>
      </c>
      <c r="Y88" s="167" t="s">
        <v>208</v>
      </c>
      <c r="Z88" s="19"/>
      <c r="AA88" s="132"/>
      <c r="AB88" s="19"/>
      <c r="AC88" s="19"/>
      <c r="AD88" s="19"/>
      <c r="AE88" s="19"/>
      <c r="AF88" s="19"/>
      <c r="AG88" s="19"/>
      <c r="AH88" s="19"/>
      <c r="AI88" s="19"/>
    </row>
    <row r="89" spans="2:35" s="18" customFormat="1" ht="25.15" customHeight="1">
      <c r="B89" s="120" t="s">
        <v>157</v>
      </c>
      <c r="C89" s="121" t="s">
        <v>157</v>
      </c>
      <c r="D89" s="165"/>
      <c r="E89" s="217">
        <v>18999.2</v>
      </c>
      <c r="F89" s="151">
        <v>0.85240000000000005</v>
      </c>
      <c r="G89" s="124">
        <v>3875.59</v>
      </c>
      <c r="H89" s="30"/>
      <c r="I89" s="125"/>
      <c r="J89" s="219">
        <v>64220</v>
      </c>
      <c r="K89" s="151">
        <v>0.80500000000000005</v>
      </c>
      <c r="L89" s="124">
        <v>3217.7</v>
      </c>
      <c r="M89" s="126"/>
      <c r="N89" s="125"/>
      <c r="O89" s="221">
        <v>64220</v>
      </c>
      <c r="P89" s="151">
        <v>0.85129999999999995</v>
      </c>
      <c r="Q89" s="124">
        <v>3166.58</v>
      </c>
      <c r="R89" s="126"/>
      <c r="S89" s="125"/>
      <c r="U89" s="127"/>
      <c r="V89" s="15"/>
      <c r="W89" s="15"/>
      <c r="X89" s="15"/>
      <c r="Y89" s="174"/>
      <c r="Z89" s="19"/>
      <c r="AA89" s="132"/>
      <c r="AB89" s="19"/>
      <c r="AC89" s="19"/>
      <c r="AD89" s="19"/>
      <c r="AE89" s="19"/>
      <c r="AF89" s="19"/>
      <c r="AG89" s="19"/>
      <c r="AH89" s="19"/>
      <c r="AI89" s="19"/>
    </row>
    <row r="90" spans="2:35" s="18" customFormat="1" ht="25.15" customHeight="1">
      <c r="B90" s="120" t="s">
        <v>193</v>
      </c>
      <c r="C90" s="121" t="s">
        <v>200</v>
      </c>
      <c r="D90" s="165" t="s">
        <v>238</v>
      </c>
      <c r="E90" s="122">
        <v>2923.15</v>
      </c>
      <c r="F90" s="123">
        <v>1.5185</v>
      </c>
      <c r="G90" s="124">
        <v>3.5100000000000002</v>
      </c>
      <c r="H90" s="30">
        <v>0</v>
      </c>
      <c r="I90" s="125">
        <v>4442.3132750000004</v>
      </c>
      <c r="J90" s="122">
        <v>2923.15</v>
      </c>
      <c r="K90" s="123">
        <v>1.399</v>
      </c>
      <c r="L90" s="124">
        <v>5.95</v>
      </c>
      <c r="M90" s="126">
        <v>0</v>
      </c>
      <c r="N90" s="125">
        <v>4095.43685</v>
      </c>
      <c r="O90" s="122">
        <v>2923.15</v>
      </c>
      <c r="P90" s="123">
        <v>1.4559</v>
      </c>
      <c r="Q90" s="124">
        <v>8.31</v>
      </c>
      <c r="R90" s="126">
        <v>0</v>
      </c>
      <c r="S90" s="125">
        <v>4264.1240850000004</v>
      </c>
      <c r="U90" s="127" t="s">
        <v>206</v>
      </c>
      <c r="V90" s="15" t="s">
        <v>209</v>
      </c>
      <c r="W90" s="15" t="s">
        <v>210</v>
      </c>
      <c r="X90" s="126" t="s">
        <v>208</v>
      </c>
      <c r="Y90" s="167" t="s">
        <v>208</v>
      </c>
      <c r="Z90" s="19"/>
      <c r="AA90" s="132"/>
      <c r="AB90" s="19"/>
      <c r="AC90" s="19"/>
      <c r="AD90" s="19"/>
      <c r="AE90" s="19"/>
      <c r="AF90" s="19"/>
      <c r="AG90" s="19"/>
      <c r="AH90" s="19"/>
      <c r="AI90" s="19"/>
    </row>
    <row r="91" spans="2:35" s="18" customFormat="1" ht="25.15" customHeight="1">
      <c r="B91" s="120" t="s">
        <v>194</v>
      </c>
      <c r="C91" s="121" t="s">
        <v>201</v>
      </c>
      <c r="D91" t="s">
        <v>239</v>
      </c>
      <c r="E91" s="122">
        <v>1141.1199999999999</v>
      </c>
      <c r="F91" s="123">
        <v>1.5193000000000001</v>
      </c>
      <c r="G91" s="124">
        <v>25.03</v>
      </c>
      <c r="H91" s="30">
        <v>0</v>
      </c>
      <c r="I91" s="125">
        <v>1758.733616</v>
      </c>
      <c r="J91" s="122">
        <v>1141.1199999999999</v>
      </c>
      <c r="K91" s="123">
        <v>1.399</v>
      </c>
      <c r="L91" s="124">
        <v>28.34</v>
      </c>
      <c r="M91" s="126">
        <v>0</v>
      </c>
      <c r="N91" s="125">
        <v>1624.7668799999999</v>
      </c>
      <c r="O91" s="122">
        <v>1141.1199999999999</v>
      </c>
      <c r="P91" s="123">
        <v>1.4559</v>
      </c>
      <c r="Q91" s="124">
        <v>30.15</v>
      </c>
      <c r="R91" s="126">
        <v>0</v>
      </c>
      <c r="S91" s="125">
        <v>1691.5066079999999</v>
      </c>
      <c r="U91" s="127" t="s">
        <v>206</v>
      </c>
      <c r="V91" s="15" t="s">
        <v>209</v>
      </c>
      <c r="W91" s="15" t="s">
        <v>210</v>
      </c>
      <c r="X91" s="126" t="s">
        <v>208</v>
      </c>
      <c r="Y91" s="167" t="s">
        <v>208</v>
      </c>
      <c r="Z91" s="19"/>
      <c r="AA91" s="132"/>
      <c r="AB91" s="19"/>
      <c r="AC91" s="19"/>
      <c r="AD91" s="19"/>
      <c r="AE91" s="19"/>
      <c r="AF91" s="19"/>
      <c r="AG91" s="19"/>
      <c r="AH91" s="19"/>
      <c r="AI91" s="19"/>
    </row>
    <row r="92" spans="2:35" s="18" customFormat="1" ht="25.15" customHeight="1">
      <c r="B92" s="120" t="s">
        <v>195</v>
      </c>
      <c r="C92" s="121" t="s">
        <v>202</v>
      </c>
      <c r="D92" s="165" t="s">
        <v>238</v>
      </c>
      <c r="E92" s="122">
        <v>1952537.0000000002</v>
      </c>
      <c r="F92" s="123"/>
      <c r="G92" s="124"/>
      <c r="H92" s="30"/>
      <c r="I92" s="141">
        <v>1213456</v>
      </c>
      <c r="J92" s="150">
        <v>1952537</v>
      </c>
      <c r="K92" s="123"/>
      <c r="L92" s="124"/>
      <c r="M92" s="126"/>
      <c r="N92" s="152">
        <v>1160091</v>
      </c>
      <c r="O92" s="150">
        <v>1952537</v>
      </c>
      <c r="P92" s="123"/>
      <c r="Q92" s="124"/>
      <c r="R92" s="126"/>
      <c r="S92" s="167" t="s">
        <v>208</v>
      </c>
      <c r="U92" s="142" t="s">
        <v>206</v>
      </c>
      <c r="V92" s="140">
        <v>1999</v>
      </c>
      <c r="W92" s="143" t="s">
        <v>215</v>
      </c>
      <c r="X92" s="144" t="s">
        <v>208</v>
      </c>
      <c r="Y92" s="174">
        <v>3327000</v>
      </c>
      <c r="Z92" s="19"/>
      <c r="AA92" s="132"/>
      <c r="AB92" s="19"/>
      <c r="AC92" s="19"/>
      <c r="AD92" s="19"/>
      <c r="AE92" s="19"/>
      <c r="AF92" s="19"/>
      <c r="AG92" s="19"/>
      <c r="AH92" s="19"/>
      <c r="AI92" s="19"/>
    </row>
    <row r="93" spans="2:35" s="18" customFormat="1" ht="25.15" customHeight="1">
      <c r="B93" s="120" t="s">
        <v>196</v>
      </c>
      <c r="C93" s="121" t="s">
        <v>203</v>
      </c>
      <c r="D93" s="182" t="s">
        <v>218</v>
      </c>
      <c r="E93" s="194">
        <v>19718080</v>
      </c>
      <c r="F93" s="151"/>
      <c r="G93" s="124"/>
      <c r="H93" s="30"/>
      <c r="I93" s="152">
        <v>3789531</v>
      </c>
      <c r="J93" s="194">
        <v>19718080</v>
      </c>
      <c r="K93" s="151"/>
      <c r="L93" s="124"/>
      <c r="M93" s="126"/>
      <c r="N93" s="152">
        <v>3796731</v>
      </c>
      <c r="O93" s="194">
        <v>19718080</v>
      </c>
      <c r="P93" s="151"/>
      <c r="Q93" s="124"/>
      <c r="R93" s="126"/>
      <c r="S93" s="167" t="s">
        <v>208</v>
      </c>
      <c r="T93" s="195"/>
      <c r="U93" s="154" t="s">
        <v>207</v>
      </c>
      <c r="V93" s="157">
        <v>32782</v>
      </c>
      <c r="W93" s="157">
        <v>67297</v>
      </c>
      <c r="X93" s="158"/>
      <c r="Y93" s="174">
        <v>21550000</v>
      </c>
      <c r="Z93" s="19"/>
      <c r="AA93" s="135"/>
      <c r="AB93" s="19"/>
      <c r="AC93" s="19"/>
      <c r="AD93" s="19"/>
      <c r="AE93" s="19"/>
      <c r="AF93" s="19"/>
      <c r="AG93" s="19"/>
      <c r="AH93" s="19"/>
      <c r="AI93" s="19"/>
    </row>
    <row r="94" spans="2:35" s="18" customFormat="1" ht="25.15" customHeight="1">
      <c r="B94" s="120" t="s">
        <v>234</v>
      </c>
      <c r="C94" s="121" t="s">
        <v>235</v>
      </c>
      <c r="D94" s="165" t="s">
        <v>223</v>
      </c>
      <c r="E94" s="180">
        <v>912.5</v>
      </c>
      <c r="F94" s="151">
        <v>1.5185</v>
      </c>
      <c r="G94" s="124">
        <v>3.54</v>
      </c>
      <c r="H94" s="30">
        <v>0</v>
      </c>
      <c r="I94" s="152">
        <v>1389.1712499999999</v>
      </c>
      <c r="J94" s="180">
        <v>912.5</v>
      </c>
      <c r="K94" s="151">
        <v>1.399</v>
      </c>
      <c r="L94" s="124">
        <v>5.95</v>
      </c>
      <c r="M94" s="126">
        <v>0</v>
      </c>
      <c r="N94" s="152">
        <v>1282.5375000000001</v>
      </c>
      <c r="O94" s="180">
        <v>912.5</v>
      </c>
      <c r="P94" s="151">
        <v>1.4559</v>
      </c>
      <c r="Q94" s="124">
        <v>8.31</v>
      </c>
      <c r="R94" s="126">
        <v>0</v>
      </c>
      <c r="S94" s="152">
        <v>1336.8187499999999</v>
      </c>
      <c r="U94" s="154" t="s">
        <v>232</v>
      </c>
      <c r="V94" s="148" t="s">
        <v>209</v>
      </c>
      <c r="W94" s="148" t="s">
        <v>236</v>
      </c>
      <c r="X94" s="89" t="s">
        <v>208</v>
      </c>
      <c r="Y94" s="167" t="s">
        <v>208</v>
      </c>
      <c r="Z94" s="19"/>
      <c r="AA94" s="166"/>
      <c r="AB94" s="19"/>
      <c r="AC94" s="19"/>
      <c r="AD94" s="19"/>
      <c r="AE94" s="19"/>
      <c r="AF94" s="19"/>
      <c r="AG94" s="19"/>
      <c r="AH94" s="19"/>
      <c r="AI94" s="19"/>
    </row>
    <row r="95" spans="2:35" s="18" customFormat="1" ht="25.15" customHeight="1">
      <c r="B95" s="120" t="s">
        <v>197</v>
      </c>
      <c r="C95" s="121" t="s">
        <v>204</v>
      </c>
      <c r="D95" s="165" t="s">
        <v>218</v>
      </c>
      <c r="E95" s="122">
        <v>17957.189999999999</v>
      </c>
      <c r="F95" s="123">
        <v>1.5388999999999999</v>
      </c>
      <c r="G95" s="124">
        <v>191.54</v>
      </c>
      <c r="H95" s="30">
        <v>0</v>
      </c>
      <c r="I95" s="125">
        <v>53776.438934999998</v>
      </c>
      <c r="J95" s="122">
        <v>17957.189999999999</v>
      </c>
      <c r="K95" s="123">
        <v>1.4532</v>
      </c>
      <c r="L95" s="124">
        <v>156.77000000000001</v>
      </c>
      <c r="M95" s="126">
        <v>0</v>
      </c>
      <c r="N95" s="125">
        <v>50390.045557999998</v>
      </c>
      <c r="O95" s="122">
        <v>17957.189999999999</v>
      </c>
      <c r="P95" s="123">
        <v>1.5368999999999999</v>
      </c>
      <c r="Q95" s="124">
        <v>123.63</v>
      </c>
      <c r="R95" s="126">
        <v>0</v>
      </c>
      <c r="S95" s="125">
        <v>53012.037963999996</v>
      </c>
      <c r="U95" s="127" t="s">
        <v>206</v>
      </c>
      <c r="V95" s="128">
        <v>40745</v>
      </c>
      <c r="W95" s="15" t="s">
        <v>210</v>
      </c>
      <c r="X95" s="126" t="s">
        <v>208</v>
      </c>
      <c r="Y95" s="167">
        <v>68900</v>
      </c>
      <c r="Z95" s="134"/>
      <c r="AA95" s="133"/>
      <c r="AB95" s="19"/>
      <c r="AC95" s="19"/>
      <c r="AD95" s="19"/>
      <c r="AE95" s="19"/>
      <c r="AF95" s="19"/>
      <c r="AG95" s="19"/>
      <c r="AH95" s="19"/>
      <c r="AI95" s="19"/>
    </row>
    <row r="96" spans="2:35" s="18" customFormat="1" ht="25.15" customHeight="1">
      <c r="B96" s="120" t="s">
        <v>157</v>
      </c>
      <c r="C96" s="121" t="s">
        <v>157</v>
      </c>
      <c r="D96" s="165"/>
      <c r="E96" s="122">
        <v>25987.81</v>
      </c>
      <c r="F96" s="123">
        <v>0.85240000000000005</v>
      </c>
      <c r="G96" s="124">
        <v>3798.57</v>
      </c>
      <c r="H96" s="30"/>
      <c r="I96" s="125"/>
      <c r="J96" s="122">
        <v>25987.81</v>
      </c>
      <c r="K96" s="123">
        <v>0.80500000000000005</v>
      </c>
      <c r="L96" s="124">
        <v>3217.7</v>
      </c>
      <c r="M96" s="126"/>
      <c r="N96" s="125"/>
      <c r="O96" s="122">
        <v>25987.81</v>
      </c>
      <c r="P96" s="123">
        <v>0.85129999999999995</v>
      </c>
      <c r="Q96" s="124">
        <v>3166.58</v>
      </c>
      <c r="R96" s="126"/>
      <c r="S96" s="125"/>
      <c r="U96" s="127"/>
      <c r="V96" s="15"/>
      <c r="W96" s="15"/>
      <c r="X96" s="15"/>
      <c r="Y96" s="174"/>
      <c r="Z96" s="19"/>
      <c r="AA96" s="132"/>
      <c r="AB96" s="19"/>
      <c r="AC96" s="19"/>
      <c r="AD96" s="19"/>
      <c r="AE96" s="19"/>
      <c r="AF96" s="19"/>
      <c r="AG96" s="19"/>
      <c r="AH96" s="19"/>
      <c r="AI96" s="19"/>
    </row>
    <row r="97" spans="2:41" s="18" customFormat="1" ht="25.15" customHeight="1">
      <c r="B97" s="120" t="s">
        <v>198</v>
      </c>
      <c r="C97" s="121" t="s">
        <v>205</v>
      </c>
      <c r="D97" s="165" t="s">
        <v>240</v>
      </c>
      <c r="E97" s="122">
        <v>21780.639999999999</v>
      </c>
      <c r="F97" s="123">
        <v>1.5388999999999999</v>
      </c>
      <c r="G97" s="124">
        <v>330.21</v>
      </c>
      <c r="H97" s="30">
        <v>0</v>
      </c>
      <c r="I97" s="125">
        <v>65364.804560000004</v>
      </c>
      <c r="J97" s="122">
        <v>21780.639999999999</v>
      </c>
      <c r="K97" s="123">
        <v>1.4532</v>
      </c>
      <c r="L97" s="124">
        <v>270.29999999999995</v>
      </c>
      <c r="M97" s="126">
        <v>0</v>
      </c>
      <c r="N97" s="125">
        <v>61316.100848000002</v>
      </c>
      <c r="O97" s="122">
        <v>21780.639999999999</v>
      </c>
      <c r="P97" s="123">
        <v>1.5368999999999999</v>
      </c>
      <c r="Q97" s="124">
        <v>213.4</v>
      </c>
      <c r="R97" s="126">
        <v>0</v>
      </c>
      <c r="S97" s="125">
        <v>64536.674183999996</v>
      </c>
      <c r="U97" s="127" t="s">
        <v>206</v>
      </c>
      <c r="V97" s="128">
        <v>41135</v>
      </c>
      <c r="W97" s="15" t="s">
        <v>210</v>
      </c>
      <c r="X97" s="126" t="s">
        <v>208</v>
      </c>
      <c r="Y97" s="167" t="s">
        <v>208</v>
      </c>
      <c r="Z97" s="19"/>
      <c r="AA97" s="132"/>
      <c r="AB97" s="19"/>
      <c r="AC97" s="19"/>
      <c r="AD97" s="19"/>
      <c r="AE97" s="19"/>
      <c r="AF97" s="19"/>
      <c r="AG97" s="19"/>
      <c r="AH97" s="19"/>
      <c r="AI97" s="19"/>
    </row>
    <row r="98" spans="2:41" s="18" customFormat="1" ht="25.15" customHeight="1">
      <c r="B98" s="120" t="s">
        <v>157</v>
      </c>
      <c r="C98" s="121" t="s">
        <v>157</v>
      </c>
      <c r="D98" s="165"/>
      <c r="E98" s="122">
        <v>32517.360000000001</v>
      </c>
      <c r="F98" s="123">
        <v>0.85240000000000005</v>
      </c>
      <c r="G98" s="124">
        <v>3798.57</v>
      </c>
      <c r="H98" s="30"/>
      <c r="I98" s="125"/>
      <c r="J98" s="122">
        <v>32517.360000000001</v>
      </c>
      <c r="K98" s="123">
        <v>0.80500000000000005</v>
      </c>
      <c r="L98" s="124">
        <v>3217.7</v>
      </c>
      <c r="M98" s="126"/>
      <c r="N98" s="125"/>
      <c r="O98" s="122">
        <v>32517.360000000001</v>
      </c>
      <c r="P98" s="123">
        <v>0.85129999999999995</v>
      </c>
      <c r="Q98" s="124">
        <v>3166.58</v>
      </c>
      <c r="R98" s="126"/>
      <c r="S98" s="125"/>
      <c r="U98" s="127"/>
      <c r="V98" s="15"/>
      <c r="W98" s="15"/>
      <c r="X98" s="15"/>
      <c r="Y98" s="174"/>
      <c r="Z98" s="19"/>
      <c r="AA98" s="136"/>
      <c r="AB98" s="19"/>
      <c r="AC98" s="19"/>
      <c r="AD98" s="19"/>
      <c r="AE98" s="19"/>
      <c r="AF98" s="19"/>
      <c r="AG98" s="19"/>
      <c r="AH98" s="19"/>
      <c r="AI98" s="19"/>
    </row>
    <row r="99" spans="2:41" ht="24.6" customHeight="1">
      <c r="B99" s="72"/>
      <c r="C99" s="73"/>
      <c r="D99" s="73"/>
      <c r="E99" s="75"/>
      <c r="F99" s="77"/>
      <c r="G99" s="76"/>
      <c r="H99" s="76"/>
      <c r="I99" s="78"/>
      <c r="J99" s="76"/>
      <c r="K99" s="77"/>
      <c r="L99" s="76"/>
      <c r="M99" s="76"/>
      <c r="N99" s="76"/>
      <c r="O99" s="75"/>
      <c r="P99" s="77"/>
      <c r="Q99" s="76"/>
      <c r="R99" s="76"/>
      <c r="S99" s="78"/>
      <c r="U99" s="72"/>
      <c r="V99" s="73"/>
      <c r="W99" s="73"/>
      <c r="X99" s="73"/>
      <c r="Y99" s="74"/>
      <c r="Z99" s="14"/>
      <c r="AA99" s="82"/>
      <c r="AB99" s="14"/>
      <c r="AC99" s="14"/>
      <c r="AD99" s="14"/>
      <c r="AE99" s="14"/>
      <c r="AJ99" s="2"/>
      <c r="AK99" s="2"/>
      <c r="AL99" s="2"/>
      <c r="AM99" s="2"/>
      <c r="AN99" s="2"/>
      <c r="AO99" s="2"/>
    </row>
    <row r="100" spans="2:41" ht="25.15" customHeight="1">
      <c r="B100" s="34" t="s">
        <v>29</v>
      </c>
      <c r="C100" s="20"/>
      <c r="D100" s="20"/>
      <c r="E100" s="61">
        <f>SUM(E67:E98)</f>
        <v>22056935.579999998</v>
      </c>
      <c r="F100" s="11"/>
      <c r="G100" s="12"/>
      <c r="H100" s="12"/>
      <c r="I100" s="60">
        <f>SUM(I67:I98)</f>
        <v>5294448.4944710005</v>
      </c>
      <c r="J100" s="62">
        <f>SUM(J68:J98)</f>
        <v>22124248.579999998</v>
      </c>
      <c r="K100" s="11"/>
      <c r="L100" s="12"/>
      <c r="M100" s="12"/>
      <c r="N100" s="10">
        <f>SUM(N67:N98)</f>
        <v>5298634.6131799994</v>
      </c>
      <c r="O100" s="61">
        <f>SUM(O67:O98)</f>
        <v>22124248.579999998</v>
      </c>
      <c r="P100" s="11"/>
      <c r="Q100" s="12"/>
      <c r="R100" s="12"/>
      <c r="S100" s="42">
        <f>SUM(S67:S98)</f>
        <v>356525.900196</v>
      </c>
      <c r="U100" s="34"/>
      <c r="V100" s="20"/>
      <c r="W100" s="20"/>
      <c r="X100" s="20"/>
      <c r="Y100" s="35"/>
      <c r="Z100" s="14"/>
      <c r="AA100" s="54"/>
      <c r="AB100" s="14"/>
      <c r="AC100" s="14"/>
      <c r="AD100" s="14"/>
      <c r="AE100" s="14"/>
      <c r="AJ100" s="2"/>
      <c r="AK100" s="2"/>
      <c r="AL100" s="2"/>
      <c r="AM100" s="2"/>
      <c r="AN100" s="2"/>
      <c r="AO100" s="2"/>
    </row>
    <row r="101" spans="2:41" ht="25.15" customHeight="1" thickBot="1">
      <c r="B101" s="36"/>
      <c r="C101" s="37"/>
      <c r="D101" s="37"/>
      <c r="E101" s="59"/>
      <c r="F101" s="44"/>
      <c r="G101" s="43"/>
      <c r="H101" s="43"/>
      <c r="I101" s="45"/>
      <c r="J101" s="43"/>
      <c r="K101" s="44"/>
      <c r="L101" s="43"/>
      <c r="M101" s="43"/>
      <c r="N101" s="43"/>
      <c r="O101" s="59"/>
      <c r="P101" s="44"/>
      <c r="Q101" s="43"/>
      <c r="R101" s="43"/>
      <c r="S101" s="45"/>
      <c r="U101" s="36"/>
      <c r="V101" s="37"/>
      <c r="W101" s="37"/>
      <c r="X101" s="37"/>
      <c r="Y101" s="38"/>
      <c r="Z101" s="14"/>
      <c r="AA101" s="55"/>
      <c r="AB101" s="14"/>
      <c r="AC101" s="14"/>
      <c r="AD101" s="14"/>
      <c r="AE101" s="14"/>
      <c r="AJ101" s="2"/>
      <c r="AK101" s="2"/>
      <c r="AL101" s="2"/>
      <c r="AM101" s="2"/>
      <c r="AN101" s="2"/>
      <c r="AO101" s="2"/>
    </row>
    <row r="103" spans="2:41" ht="25.15" customHeight="1" thickBot="1">
      <c r="B103" s="111" t="s">
        <v>37</v>
      </c>
    </row>
    <row r="104" spans="2:41" ht="25.15" customHeight="1">
      <c r="B104" s="63" t="s">
        <v>38</v>
      </c>
      <c r="C104" s="64" t="s">
        <v>39</v>
      </c>
      <c r="D104" s="83" t="s">
        <v>40</v>
      </c>
      <c r="E104" s="278" t="s">
        <v>41</v>
      </c>
      <c r="F104" s="278"/>
      <c r="G104" s="278"/>
      <c r="H104" s="278"/>
      <c r="I104" s="278"/>
      <c r="J104" s="279"/>
    </row>
    <row r="105" spans="2:41" ht="25.9" customHeight="1">
      <c r="B105" s="274" t="s">
        <v>42</v>
      </c>
      <c r="C105" s="103" t="s">
        <v>5</v>
      </c>
      <c r="D105" s="103" t="s">
        <v>43</v>
      </c>
      <c r="E105" s="280" t="s">
        <v>44</v>
      </c>
      <c r="F105" s="280"/>
      <c r="G105" s="280"/>
      <c r="H105" s="280"/>
      <c r="I105" s="280"/>
      <c r="J105" s="281"/>
    </row>
    <row r="106" spans="2:41" ht="25.9" customHeight="1">
      <c r="B106" s="275"/>
      <c r="C106" s="103" t="s">
        <v>6</v>
      </c>
      <c r="D106" s="103" t="s">
        <v>43</v>
      </c>
      <c r="E106" s="271" t="s">
        <v>45</v>
      </c>
      <c r="F106" s="271"/>
      <c r="G106" s="271"/>
      <c r="H106" s="271"/>
      <c r="I106" s="271"/>
      <c r="J106" s="272"/>
    </row>
    <row r="107" spans="2:41" ht="25.9" customHeight="1">
      <c r="B107" s="275"/>
      <c r="C107" s="103" t="s">
        <v>46</v>
      </c>
      <c r="D107" s="103" t="s">
        <v>43</v>
      </c>
      <c r="E107" s="271" t="s">
        <v>47</v>
      </c>
      <c r="F107" s="271"/>
      <c r="G107" s="271"/>
      <c r="H107" s="271"/>
      <c r="I107" s="271"/>
      <c r="J107" s="272"/>
    </row>
    <row r="108" spans="2:41" ht="25.9" customHeight="1">
      <c r="B108" s="275"/>
      <c r="C108" s="103" t="s">
        <v>48</v>
      </c>
      <c r="D108" s="103" t="s">
        <v>21</v>
      </c>
      <c r="E108" s="271" t="s">
        <v>49</v>
      </c>
      <c r="F108" s="271"/>
      <c r="G108" s="271"/>
      <c r="H108" s="271"/>
      <c r="I108" s="271"/>
      <c r="J108" s="272"/>
    </row>
    <row r="109" spans="2:41" ht="25.9" customHeight="1">
      <c r="B109" s="275"/>
      <c r="C109" s="103" t="s">
        <v>9</v>
      </c>
      <c r="D109" s="103" t="s">
        <v>22</v>
      </c>
      <c r="E109" s="271" t="s">
        <v>50</v>
      </c>
      <c r="F109" s="271"/>
      <c r="G109" s="271"/>
      <c r="H109" s="271"/>
      <c r="I109" s="271"/>
      <c r="J109" s="272"/>
    </row>
    <row r="110" spans="2:41" ht="25.9" customHeight="1">
      <c r="B110" s="275"/>
      <c r="C110" s="103" t="s">
        <v>10</v>
      </c>
      <c r="D110" s="103" t="s">
        <v>23</v>
      </c>
      <c r="E110" s="271" t="s">
        <v>51</v>
      </c>
      <c r="F110" s="271"/>
      <c r="G110" s="271"/>
      <c r="H110" s="271"/>
      <c r="I110" s="271"/>
      <c r="J110" s="272"/>
    </row>
    <row r="111" spans="2:41" ht="25.9" customHeight="1">
      <c r="B111" s="275"/>
      <c r="C111" s="103" t="s">
        <v>11</v>
      </c>
      <c r="D111" s="103" t="s">
        <v>23</v>
      </c>
      <c r="E111" s="271" t="s">
        <v>52</v>
      </c>
      <c r="F111" s="271"/>
      <c r="G111" s="271"/>
      <c r="H111" s="271"/>
      <c r="I111" s="271"/>
      <c r="J111" s="272"/>
    </row>
    <row r="112" spans="2:41" ht="25.9" customHeight="1">
      <c r="B112" s="275"/>
      <c r="C112" s="103" t="s">
        <v>53</v>
      </c>
      <c r="D112" s="103" t="s">
        <v>23</v>
      </c>
      <c r="E112" s="271" t="s">
        <v>54</v>
      </c>
      <c r="F112" s="271"/>
      <c r="G112" s="271"/>
      <c r="H112" s="271"/>
      <c r="I112" s="271"/>
      <c r="J112" s="272"/>
    </row>
    <row r="113" spans="2:10" ht="25.9" customHeight="1">
      <c r="B113" s="275" t="s">
        <v>55</v>
      </c>
      <c r="C113" s="103" t="s">
        <v>56</v>
      </c>
      <c r="D113" s="104" t="s">
        <v>57</v>
      </c>
      <c r="E113" s="271" t="s">
        <v>58</v>
      </c>
      <c r="F113" s="271"/>
      <c r="G113" s="271"/>
      <c r="H113" s="271"/>
      <c r="I113" s="271"/>
      <c r="J113" s="272"/>
    </row>
    <row r="114" spans="2:10" ht="25.9" customHeight="1">
      <c r="B114" s="275"/>
      <c r="C114" s="103" t="s">
        <v>16</v>
      </c>
      <c r="D114" s="103" t="s">
        <v>24</v>
      </c>
      <c r="E114" s="271" t="s">
        <v>59</v>
      </c>
      <c r="F114" s="271"/>
      <c r="G114" s="271"/>
      <c r="H114" s="271"/>
      <c r="I114" s="271"/>
      <c r="J114" s="272"/>
    </row>
    <row r="115" spans="2:10" ht="25.9" customHeight="1">
      <c r="B115" s="275"/>
      <c r="C115" s="103" t="s">
        <v>17</v>
      </c>
      <c r="D115" s="103" t="s">
        <v>25</v>
      </c>
      <c r="E115" s="271" t="s">
        <v>60</v>
      </c>
      <c r="F115" s="271"/>
      <c r="G115" s="271"/>
      <c r="H115" s="271"/>
      <c r="I115" s="271"/>
      <c r="J115" s="272"/>
    </row>
    <row r="116" spans="2:10" ht="25.9" customHeight="1">
      <c r="B116" s="275"/>
      <c r="C116" s="103" t="s">
        <v>18</v>
      </c>
      <c r="D116" s="103" t="s">
        <v>24</v>
      </c>
      <c r="E116" s="271" t="s">
        <v>61</v>
      </c>
      <c r="F116" s="271"/>
      <c r="G116" s="271"/>
      <c r="H116" s="271"/>
      <c r="I116" s="271"/>
      <c r="J116" s="272"/>
    </row>
    <row r="117" spans="2:10" ht="25.9" customHeight="1">
      <c r="B117" s="275"/>
      <c r="C117" s="103" t="s">
        <v>62</v>
      </c>
      <c r="D117" s="103" t="s">
        <v>21</v>
      </c>
      <c r="E117" s="271" t="s">
        <v>63</v>
      </c>
      <c r="F117" s="271"/>
      <c r="G117" s="271"/>
      <c r="H117" s="271"/>
      <c r="I117" s="271"/>
      <c r="J117" s="272"/>
    </row>
    <row r="118" spans="2:10" ht="25.9" customHeight="1" thickBot="1">
      <c r="B118" s="65" t="s">
        <v>64</v>
      </c>
      <c r="C118" s="84" t="s">
        <v>20</v>
      </c>
      <c r="D118" s="84" t="s">
        <v>43</v>
      </c>
      <c r="E118" s="276" t="s">
        <v>65</v>
      </c>
      <c r="F118" s="276"/>
      <c r="G118" s="276"/>
      <c r="H118" s="276"/>
      <c r="I118" s="276"/>
      <c r="J118" s="277"/>
    </row>
  </sheetData>
  <mergeCells count="80">
    <mergeCell ref="E114:J114"/>
    <mergeCell ref="O67:S67"/>
    <mergeCell ref="E116:J116"/>
    <mergeCell ref="E117:J117"/>
    <mergeCell ref="E118:J118"/>
    <mergeCell ref="E104:J104"/>
    <mergeCell ref="J67:N67"/>
    <mergeCell ref="E67:I67"/>
    <mergeCell ref="E105:J105"/>
    <mergeCell ref="E106:J106"/>
    <mergeCell ref="E107:J107"/>
    <mergeCell ref="E108:J108"/>
    <mergeCell ref="E109:J109"/>
    <mergeCell ref="E110:J110"/>
    <mergeCell ref="E111:J111"/>
    <mergeCell ref="E112:J112"/>
    <mergeCell ref="E113:J113"/>
    <mergeCell ref="Y66:Y67"/>
    <mergeCell ref="E115:J115"/>
    <mergeCell ref="AA64:AA67"/>
    <mergeCell ref="B105:B112"/>
    <mergeCell ref="B113:B117"/>
    <mergeCell ref="X66:X67"/>
    <mergeCell ref="L64:L65"/>
    <mergeCell ref="R64:R65"/>
    <mergeCell ref="S64:S65"/>
    <mergeCell ref="N64:N65"/>
    <mergeCell ref="I64:I65"/>
    <mergeCell ref="O64:O65"/>
    <mergeCell ref="P64:P65"/>
    <mergeCell ref="Q64:Q65"/>
    <mergeCell ref="K64:K65"/>
    <mergeCell ref="V66:V67"/>
    <mergeCell ref="W66:W67"/>
    <mergeCell ref="M64:M65"/>
    <mergeCell ref="U64:U67"/>
    <mergeCell ref="V64:V65"/>
    <mergeCell ref="W64:W65"/>
    <mergeCell ref="Y6:Y7"/>
    <mergeCell ref="Y8:Y9"/>
    <mergeCell ref="Y64:Y65"/>
    <mergeCell ref="V6:V7"/>
    <mergeCell ref="AA6:AA9"/>
    <mergeCell ref="X8:X9"/>
    <mergeCell ref="W8:W9"/>
    <mergeCell ref="V8:V9"/>
    <mergeCell ref="X64:X65"/>
    <mergeCell ref="F64:F65"/>
    <mergeCell ref="G64:G65"/>
    <mergeCell ref="H64:H65"/>
    <mergeCell ref="J64:J65"/>
    <mergeCell ref="B64:B67"/>
    <mergeCell ref="C64:C67"/>
    <mergeCell ref="D64:D67"/>
    <mergeCell ref="E64:E65"/>
    <mergeCell ref="N6:N7"/>
    <mergeCell ref="I6:I7"/>
    <mergeCell ref="U6:U9"/>
    <mergeCell ref="J6:J7"/>
    <mergeCell ref="O6:O7"/>
    <mergeCell ref="J9:N9"/>
    <mergeCell ref="E9:I9"/>
    <mergeCell ref="E6:E7"/>
    <mergeCell ref="O9:S9"/>
    <mergeCell ref="B2:Z2"/>
    <mergeCell ref="Q6:Q7"/>
    <mergeCell ref="P6:P7"/>
    <mergeCell ref="M6:M7"/>
    <mergeCell ref="L6:L7"/>
    <mergeCell ref="D6:D9"/>
    <mergeCell ref="C6:C9"/>
    <mergeCell ref="B6:B9"/>
    <mergeCell ref="G6:G7"/>
    <mergeCell ref="F6:F7"/>
    <mergeCell ref="W6:W7"/>
    <mergeCell ref="X6:X7"/>
    <mergeCell ref="H6:H7"/>
    <mergeCell ref="R6:R7"/>
    <mergeCell ref="K6:K7"/>
    <mergeCell ref="S6:S7"/>
  </mergeCells>
  <pageMargins left="0.35433070866141736" right="0.35433070866141736" top="0.19685039370078741" bottom="0.19685039370078741" header="0.51181102362204722" footer="0.11811023622047245"/>
  <pageSetup paperSize="8" scale="30" orientation="landscape" r:id="rId1"/>
  <headerFooter alignWithMargins="0">
    <oddFooter>&amp;RSAINWT11 FINAL WATER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44"/>
  <sheetViews>
    <sheetView showGridLines="0" zoomScale="60" zoomScaleNormal="60" workbookViewId="0">
      <selection activeCell="B10" sqref="B10"/>
    </sheetView>
  </sheetViews>
  <sheetFormatPr defaultColWidth="7.875" defaultRowHeight="25.15" customHeight="1"/>
  <cols>
    <col min="1" max="1" width="12.875" style="2" customWidth="1"/>
    <col min="2" max="3" width="22.875" style="2" customWidth="1"/>
    <col min="4" max="22" width="17.375" style="2" customWidth="1"/>
    <col min="23" max="23" width="17.375" style="14" customWidth="1"/>
    <col min="24" max="24" width="99.75" style="14" customWidth="1"/>
    <col min="25" max="28" width="17.375" style="14" customWidth="1"/>
    <col min="29" max="32" width="7.875" style="14"/>
    <col min="33" max="16384" width="7.875" style="2"/>
  </cols>
  <sheetData>
    <row r="2" spans="2:36" ht="25.15" customHeight="1">
      <c r="B2" s="234" t="s">
        <v>0</v>
      </c>
      <c r="C2" s="234"/>
      <c r="D2" s="234"/>
      <c r="E2" s="234"/>
      <c r="F2" s="234"/>
      <c r="G2" s="234"/>
      <c r="H2" s="234"/>
      <c r="I2" s="234"/>
      <c r="J2" s="234"/>
      <c r="K2" s="234"/>
      <c r="L2" s="234"/>
      <c r="M2" s="234"/>
      <c r="N2" s="234"/>
      <c r="O2" s="234"/>
      <c r="P2" s="234"/>
      <c r="Q2" s="234"/>
      <c r="R2" s="234"/>
    </row>
    <row r="3" spans="2:36" ht="25.15" customHeight="1">
      <c r="B3" s="3"/>
      <c r="C3" s="3"/>
      <c r="D3" s="4"/>
      <c r="E3" s="4"/>
      <c r="F3" s="4"/>
      <c r="G3" s="4"/>
      <c r="H3" s="4"/>
      <c r="I3" s="4"/>
      <c r="J3" s="4"/>
      <c r="K3" s="4"/>
      <c r="L3" s="4"/>
      <c r="M3" s="4"/>
      <c r="N3" s="4"/>
      <c r="O3" s="4"/>
      <c r="P3" s="4"/>
      <c r="Q3" s="4"/>
      <c r="R3" s="4"/>
    </row>
    <row r="4" spans="2:36" ht="25.15" customHeight="1">
      <c r="B4" s="1" t="s">
        <v>66</v>
      </c>
      <c r="C4" s="1"/>
      <c r="D4" s="4"/>
      <c r="E4" s="4"/>
      <c r="F4" s="4"/>
      <c r="G4" s="4"/>
      <c r="H4" s="4"/>
      <c r="I4" s="4"/>
      <c r="J4" s="4"/>
      <c r="K4" s="4"/>
      <c r="L4" s="4"/>
      <c r="M4" s="4"/>
      <c r="N4" s="4"/>
      <c r="O4" s="4"/>
      <c r="P4" s="4"/>
      <c r="Q4" s="4"/>
      <c r="R4" s="4"/>
    </row>
    <row r="5" spans="2:36" ht="25.15" customHeight="1" thickBot="1">
      <c r="B5" s="7" t="s">
        <v>2</v>
      </c>
      <c r="C5" s="7"/>
      <c r="D5" s="4"/>
      <c r="E5" s="4"/>
      <c r="F5" s="4"/>
      <c r="G5" s="4"/>
      <c r="H5" s="4"/>
      <c r="I5" s="4"/>
      <c r="J5" s="4"/>
      <c r="K5" s="4"/>
      <c r="L5" s="4"/>
      <c r="M5" s="4"/>
      <c r="N5" s="4"/>
      <c r="O5" s="4"/>
      <c r="P5" s="4"/>
      <c r="Q5" s="4"/>
      <c r="R5" s="4"/>
      <c r="T5" s="7" t="s">
        <v>3</v>
      </c>
      <c r="X5" s="7" t="s">
        <v>4</v>
      </c>
    </row>
    <row r="6" spans="2:36" ht="25.15" customHeight="1">
      <c r="B6" s="243" t="s">
        <v>5</v>
      </c>
      <c r="C6" s="240" t="s">
        <v>6</v>
      </c>
      <c r="D6" s="248" t="s">
        <v>8</v>
      </c>
      <c r="E6" s="235" t="s">
        <v>9</v>
      </c>
      <c r="F6" s="235" t="s">
        <v>10</v>
      </c>
      <c r="G6" s="235" t="s">
        <v>11</v>
      </c>
      <c r="H6" s="246" t="s">
        <v>12</v>
      </c>
      <c r="I6" s="248" t="s">
        <v>67</v>
      </c>
      <c r="J6" s="235" t="s">
        <v>9</v>
      </c>
      <c r="K6" s="235" t="s">
        <v>68</v>
      </c>
      <c r="L6" s="235" t="s">
        <v>11</v>
      </c>
      <c r="M6" s="246" t="s">
        <v>13</v>
      </c>
      <c r="N6" s="283" t="s">
        <v>67</v>
      </c>
      <c r="O6" s="235" t="s">
        <v>9</v>
      </c>
      <c r="P6" s="235" t="s">
        <v>68</v>
      </c>
      <c r="Q6" s="235" t="s">
        <v>11</v>
      </c>
      <c r="R6" s="246" t="s">
        <v>14</v>
      </c>
      <c r="S6" s="21"/>
      <c r="T6" s="287" t="s">
        <v>16</v>
      </c>
      <c r="U6" s="289" t="s">
        <v>17</v>
      </c>
      <c r="V6" s="291" t="s">
        <v>18</v>
      </c>
      <c r="X6" s="259" t="s">
        <v>20</v>
      </c>
    </row>
    <row r="7" spans="2:36" ht="25.15" customHeight="1">
      <c r="B7" s="244"/>
      <c r="C7" s="241"/>
      <c r="D7" s="249"/>
      <c r="E7" s="254"/>
      <c r="F7" s="254"/>
      <c r="G7" s="254"/>
      <c r="H7" s="282"/>
      <c r="I7" s="249"/>
      <c r="J7" s="254"/>
      <c r="K7" s="254"/>
      <c r="L7" s="254"/>
      <c r="M7" s="282"/>
      <c r="N7" s="284"/>
      <c r="O7" s="254"/>
      <c r="P7" s="254"/>
      <c r="Q7" s="254"/>
      <c r="R7" s="282"/>
      <c r="S7" s="21"/>
      <c r="T7" s="288"/>
      <c r="U7" s="290"/>
      <c r="V7" s="292"/>
      <c r="X7" s="260"/>
    </row>
    <row r="8" spans="2:36" ht="25.15" customHeight="1">
      <c r="B8" s="244"/>
      <c r="C8" s="241"/>
      <c r="D8" s="114" t="s">
        <v>21</v>
      </c>
      <c r="E8" s="115" t="s">
        <v>22</v>
      </c>
      <c r="F8" s="115" t="s">
        <v>23</v>
      </c>
      <c r="G8" s="115" t="s">
        <v>23</v>
      </c>
      <c r="H8" s="116" t="s">
        <v>23</v>
      </c>
      <c r="I8" s="114" t="s">
        <v>21</v>
      </c>
      <c r="J8" s="115" t="s">
        <v>22</v>
      </c>
      <c r="K8" s="115" t="s">
        <v>23</v>
      </c>
      <c r="L8" s="115" t="s">
        <v>23</v>
      </c>
      <c r="M8" s="116" t="s">
        <v>23</v>
      </c>
      <c r="N8" s="68" t="s">
        <v>21</v>
      </c>
      <c r="O8" s="115" t="s">
        <v>22</v>
      </c>
      <c r="P8" s="115" t="s">
        <v>23</v>
      </c>
      <c r="Q8" s="115" t="s">
        <v>23</v>
      </c>
      <c r="R8" s="116" t="s">
        <v>23</v>
      </c>
      <c r="S8" s="22"/>
      <c r="T8" s="293" t="s">
        <v>24</v>
      </c>
      <c r="U8" s="294" t="s">
        <v>25</v>
      </c>
      <c r="V8" s="295" t="s">
        <v>24</v>
      </c>
      <c r="X8" s="260"/>
    </row>
    <row r="9" spans="2:36" ht="25.15" customHeight="1">
      <c r="B9" s="245"/>
      <c r="C9" s="242"/>
      <c r="D9" s="251" t="s">
        <v>26</v>
      </c>
      <c r="E9" s="252"/>
      <c r="F9" s="252"/>
      <c r="G9" s="252"/>
      <c r="H9" s="253"/>
      <c r="I9" s="251" t="s">
        <v>27</v>
      </c>
      <c r="J9" s="252"/>
      <c r="K9" s="252"/>
      <c r="L9" s="252"/>
      <c r="M9" s="253"/>
      <c r="N9" s="251" t="s">
        <v>28</v>
      </c>
      <c r="O9" s="252"/>
      <c r="P9" s="252"/>
      <c r="Q9" s="252"/>
      <c r="R9" s="253"/>
      <c r="S9" s="22"/>
      <c r="T9" s="296"/>
      <c r="U9" s="297"/>
      <c r="V9" s="298"/>
      <c r="X9" s="261"/>
    </row>
    <row r="10" spans="2:36" s="13" customFormat="1" ht="25.15" customHeight="1">
      <c r="B10" s="39"/>
      <c r="C10" s="47"/>
      <c r="D10" s="85"/>
      <c r="E10" s="86"/>
      <c r="F10" s="87"/>
      <c r="G10" s="87"/>
      <c r="H10" s="88"/>
      <c r="I10" s="85"/>
      <c r="J10" s="87"/>
      <c r="K10" s="87"/>
      <c r="L10" s="89"/>
      <c r="M10" s="88"/>
      <c r="N10" s="90"/>
      <c r="O10" s="86"/>
      <c r="P10" s="87"/>
      <c r="Q10" s="87"/>
      <c r="R10" s="88"/>
      <c r="S10" s="23"/>
      <c r="T10" s="32"/>
      <c r="U10" s="17"/>
      <c r="V10" s="33"/>
      <c r="W10" s="16"/>
      <c r="X10" s="52"/>
      <c r="Y10" s="16"/>
      <c r="Z10" s="16"/>
      <c r="AA10" s="16"/>
      <c r="AB10" s="16"/>
      <c r="AC10" s="16"/>
      <c r="AD10" s="16"/>
      <c r="AE10" s="16"/>
      <c r="AF10" s="16"/>
    </row>
    <row r="11" spans="2:36" s="13" customFormat="1" ht="25.15" customHeight="1">
      <c r="B11" s="39"/>
      <c r="C11" s="47"/>
      <c r="D11" s="85"/>
      <c r="E11" s="86"/>
      <c r="F11" s="87"/>
      <c r="G11" s="87"/>
      <c r="H11" s="88"/>
      <c r="I11" s="85"/>
      <c r="J11" s="87"/>
      <c r="K11" s="87"/>
      <c r="L11" s="89"/>
      <c r="M11" s="88"/>
      <c r="N11" s="90"/>
      <c r="O11" s="86"/>
      <c r="P11" s="87"/>
      <c r="Q11" s="87"/>
      <c r="R11" s="88"/>
      <c r="S11" s="23"/>
      <c r="T11" s="32"/>
      <c r="U11" s="17"/>
      <c r="V11" s="33"/>
      <c r="W11" s="16"/>
      <c r="X11" s="53"/>
      <c r="Y11" s="16"/>
      <c r="Z11" s="16"/>
      <c r="AA11" s="16"/>
      <c r="AB11" s="16"/>
      <c r="AC11" s="16"/>
      <c r="AD11" s="16"/>
      <c r="AE11" s="16"/>
      <c r="AF11" s="16"/>
    </row>
    <row r="12" spans="2:36" s="13" customFormat="1" ht="25.15" customHeight="1">
      <c r="B12" s="39"/>
      <c r="C12" s="47"/>
      <c r="D12" s="85"/>
      <c r="E12" s="86"/>
      <c r="F12" s="87"/>
      <c r="G12" s="87"/>
      <c r="H12" s="88"/>
      <c r="I12" s="85"/>
      <c r="J12" s="87"/>
      <c r="K12" s="87"/>
      <c r="L12" s="89"/>
      <c r="M12" s="88"/>
      <c r="N12" s="90"/>
      <c r="O12" s="86"/>
      <c r="P12" s="87"/>
      <c r="Q12" s="87"/>
      <c r="R12" s="88"/>
      <c r="S12" s="23"/>
      <c r="T12" s="32"/>
      <c r="U12" s="17"/>
      <c r="V12" s="33"/>
      <c r="W12" s="16"/>
      <c r="X12" s="53"/>
      <c r="Y12" s="16"/>
      <c r="Z12" s="16"/>
      <c r="AA12" s="16"/>
      <c r="AB12" s="16"/>
      <c r="AC12" s="16"/>
      <c r="AD12" s="16"/>
      <c r="AE12" s="16"/>
      <c r="AF12" s="16"/>
    </row>
    <row r="13" spans="2:36" s="24" customFormat="1" ht="25.15" customHeight="1">
      <c r="B13" s="39"/>
      <c r="C13" s="47"/>
      <c r="D13" s="31"/>
      <c r="E13" s="91"/>
      <c r="F13" s="17"/>
      <c r="G13" s="17"/>
      <c r="H13" s="92"/>
      <c r="I13" s="31"/>
      <c r="J13" s="17"/>
      <c r="K13" s="17"/>
      <c r="L13" s="15"/>
      <c r="M13" s="92"/>
      <c r="N13" s="93"/>
      <c r="O13" s="91"/>
      <c r="P13" s="17"/>
      <c r="Q13" s="17"/>
      <c r="R13" s="92"/>
      <c r="S13" s="23"/>
      <c r="T13" s="79"/>
      <c r="U13" s="80"/>
      <c r="V13" s="110"/>
      <c r="W13" s="25"/>
      <c r="X13" s="81"/>
      <c r="Y13" s="25"/>
      <c r="Z13" s="25"/>
      <c r="AA13" s="25"/>
      <c r="AB13" s="25"/>
      <c r="AC13" s="25"/>
      <c r="AD13" s="25"/>
      <c r="AE13" s="25"/>
      <c r="AF13" s="25"/>
    </row>
    <row r="14" spans="2:36" ht="25.15" customHeight="1">
      <c r="B14" s="40"/>
      <c r="C14" s="48"/>
      <c r="D14" s="67"/>
      <c r="E14" s="9"/>
      <c r="F14" s="8"/>
      <c r="G14" s="8"/>
      <c r="H14" s="41"/>
      <c r="I14" s="67"/>
      <c r="J14" s="8"/>
      <c r="K14" s="8"/>
      <c r="L14" s="8"/>
      <c r="M14" s="41"/>
      <c r="N14" s="9"/>
      <c r="O14" s="9"/>
      <c r="P14" s="8"/>
      <c r="Q14" s="8"/>
      <c r="R14" s="41"/>
      <c r="S14" s="26"/>
      <c r="T14" s="72"/>
      <c r="U14" s="73"/>
      <c r="V14" s="74"/>
      <c r="X14" s="82"/>
      <c r="AG14" s="14"/>
      <c r="AH14" s="14"/>
      <c r="AI14" s="14"/>
      <c r="AJ14" s="14"/>
    </row>
    <row r="15" spans="2:36" ht="25.15" customHeight="1">
      <c r="B15" s="34" t="s">
        <v>29</v>
      </c>
      <c r="C15" s="20"/>
      <c r="D15" s="61">
        <f>SUM(D10:D13)</f>
        <v>0</v>
      </c>
      <c r="E15" s="11"/>
      <c r="F15" s="12"/>
      <c r="G15" s="12"/>
      <c r="H15" s="60">
        <f>SUM(H10:H13)</f>
        <v>0</v>
      </c>
      <c r="I15" s="61">
        <f>SUM(I10:I13)</f>
        <v>0</v>
      </c>
      <c r="J15" s="12"/>
      <c r="K15" s="12"/>
      <c r="M15" s="10">
        <f>SUM(L10:L13)</f>
        <v>0</v>
      </c>
      <c r="N15" s="61">
        <f>SUM(N10:N13)</f>
        <v>0</v>
      </c>
      <c r="O15" s="11"/>
      <c r="P15" s="12"/>
      <c r="Q15" s="12"/>
      <c r="R15" s="42">
        <f>SUM(R10:R13)</f>
        <v>0</v>
      </c>
      <c r="S15" s="27"/>
      <c r="T15" s="34"/>
      <c r="U15" s="20"/>
      <c r="V15" s="35"/>
      <c r="X15" s="54"/>
    </row>
    <row r="16" spans="2:36" ht="25.15" customHeight="1" thickBot="1">
      <c r="B16" s="36"/>
      <c r="C16" s="37"/>
      <c r="D16" s="59"/>
      <c r="E16" s="44"/>
      <c r="F16" s="43"/>
      <c r="G16" s="43"/>
      <c r="H16" s="45"/>
      <c r="I16" s="59"/>
      <c r="J16" s="43"/>
      <c r="K16" s="43"/>
      <c r="L16" s="43"/>
      <c r="M16" s="45"/>
      <c r="N16" s="44"/>
      <c r="O16" s="44"/>
      <c r="P16" s="43"/>
      <c r="Q16" s="43"/>
      <c r="R16" s="45"/>
      <c r="S16" s="28"/>
      <c r="T16" s="49"/>
      <c r="U16" s="50"/>
      <c r="V16" s="38"/>
      <c r="X16" s="55"/>
    </row>
    <row r="18" spans="2:32" ht="25.15" customHeight="1">
      <c r="B18" s="1" t="s">
        <v>69</v>
      </c>
      <c r="C18" s="1"/>
      <c r="D18" s="4"/>
      <c r="E18" s="4"/>
      <c r="F18" s="4"/>
      <c r="G18" s="4"/>
      <c r="H18" s="4"/>
      <c r="I18" s="4"/>
      <c r="J18" s="4"/>
      <c r="K18" s="4"/>
      <c r="L18" s="4"/>
      <c r="M18" s="4"/>
      <c r="N18" s="4"/>
      <c r="O18" s="4"/>
      <c r="P18" s="4"/>
      <c r="Q18" s="4"/>
      <c r="R18" s="4"/>
    </row>
    <row r="19" spans="2:32" ht="25.15" customHeight="1" thickBot="1">
      <c r="B19" s="7" t="s">
        <v>2</v>
      </c>
      <c r="C19" s="7"/>
      <c r="D19" s="4"/>
      <c r="E19" s="4"/>
      <c r="F19" s="4"/>
      <c r="G19" s="4"/>
      <c r="H19" s="4"/>
      <c r="I19" s="4"/>
      <c r="J19" s="4"/>
      <c r="K19" s="4"/>
      <c r="L19" s="4"/>
      <c r="M19" s="4"/>
      <c r="N19" s="4"/>
      <c r="O19" s="4"/>
      <c r="P19" s="4"/>
      <c r="Q19" s="4"/>
      <c r="R19" s="4"/>
      <c r="S19" s="7"/>
      <c r="T19" s="7" t="s">
        <v>3</v>
      </c>
      <c r="X19" s="7" t="s">
        <v>4</v>
      </c>
    </row>
    <row r="20" spans="2:32" ht="25.15" customHeight="1">
      <c r="B20" s="243" t="s">
        <v>5</v>
      </c>
      <c r="C20" s="237" t="s">
        <v>6</v>
      </c>
      <c r="D20" s="248" t="s">
        <v>32</v>
      </c>
      <c r="E20" s="235" t="s">
        <v>9</v>
      </c>
      <c r="F20" s="235" t="s">
        <v>10</v>
      </c>
      <c r="G20" s="235" t="s">
        <v>11</v>
      </c>
      <c r="H20" s="246" t="s">
        <v>33</v>
      </c>
      <c r="I20" s="283" t="s">
        <v>67</v>
      </c>
      <c r="J20" s="235" t="s">
        <v>9</v>
      </c>
      <c r="K20" s="235" t="s">
        <v>68</v>
      </c>
      <c r="L20" s="235" t="s">
        <v>11</v>
      </c>
      <c r="M20" s="285" t="s">
        <v>34</v>
      </c>
      <c r="N20" s="248" t="s">
        <v>67</v>
      </c>
      <c r="O20" s="235" t="s">
        <v>9</v>
      </c>
      <c r="P20" s="235" t="s">
        <v>68</v>
      </c>
      <c r="Q20" s="235" t="s">
        <v>11</v>
      </c>
      <c r="R20" s="246" t="s">
        <v>35</v>
      </c>
      <c r="T20" s="287" t="s">
        <v>16</v>
      </c>
      <c r="U20" s="289" t="s">
        <v>17</v>
      </c>
      <c r="V20" s="291" t="s">
        <v>18</v>
      </c>
      <c r="X20" s="259" t="s">
        <v>20</v>
      </c>
    </row>
    <row r="21" spans="2:32" ht="25.15" customHeight="1">
      <c r="B21" s="244"/>
      <c r="C21" s="238"/>
      <c r="D21" s="249"/>
      <c r="E21" s="254"/>
      <c r="F21" s="254"/>
      <c r="G21" s="254"/>
      <c r="H21" s="282"/>
      <c r="I21" s="284"/>
      <c r="J21" s="254"/>
      <c r="K21" s="254"/>
      <c r="L21" s="254"/>
      <c r="M21" s="286"/>
      <c r="N21" s="249"/>
      <c r="O21" s="254"/>
      <c r="P21" s="254"/>
      <c r="Q21" s="254"/>
      <c r="R21" s="282"/>
      <c r="T21" s="288"/>
      <c r="U21" s="290"/>
      <c r="V21" s="292"/>
      <c r="X21" s="260"/>
    </row>
    <row r="22" spans="2:32" ht="25.15" customHeight="1">
      <c r="B22" s="244"/>
      <c r="C22" s="238"/>
      <c r="D22" s="114" t="s">
        <v>21</v>
      </c>
      <c r="E22" s="115" t="s">
        <v>22</v>
      </c>
      <c r="F22" s="115" t="s">
        <v>23</v>
      </c>
      <c r="G22" s="115" t="s">
        <v>23</v>
      </c>
      <c r="H22" s="116" t="s">
        <v>23</v>
      </c>
      <c r="I22" s="68" t="s">
        <v>21</v>
      </c>
      <c r="J22" s="115" t="s">
        <v>22</v>
      </c>
      <c r="K22" s="115" t="s">
        <v>23</v>
      </c>
      <c r="L22" s="115" t="s">
        <v>23</v>
      </c>
      <c r="M22" s="69" t="s">
        <v>23</v>
      </c>
      <c r="N22" s="114" t="s">
        <v>21</v>
      </c>
      <c r="O22" s="115" t="s">
        <v>22</v>
      </c>
      <c r="P22" s="115" t="s">
        <v>23</v>
      </c>
      <c r="Q22" s="115" t="s">
        <v>23</v>
      </c>
      <c r="R22" s="116" t="s">
        <v>23</v>
      </c>
      <c r="T22" s="293" t="s">
        <v>24</v>
      </c>
      <c r="U22" s="294" t="s">
        <v>25</v>
      </c>
      <c r="V22" s="295" t="s">
        <v>24</v>
      </c>
      <c r="X22" s="260"/>
    </row>
    <row r="23" spans="2:32" ht="25.15" customHeight="1">
      <c r="B23" s="245"/>
      <c r="C23" s="239"/>
      <c r="D23" s="251" t="s">
        <v>26</v>
      </c>
      <c r="E23" s="252"/>
      <c r="F23" s="252"/>
      <c r="G23" s="252"/>
      <c r="H23" s="253"/>
      <c r="I23" s="251" t="s">
        <v>27</v>
      </c>
      <c r="J23" s="252"/>
      <c r="K23" s="252"/>
      <c r="L23" s="252"/>
      <c r="M23" s="253"/>
      <c r="N23" s="251" t="s">
        <v>28</v>
      </c>
      <c r="O23" s="252"/>
      <c r="P23" s="252"/>
      <c r="Q23" s="252"/>
      <c r="R23" s="253"/>
      <c r="T23" s="293"/>
      <c r="U23" s="294"/>
      <c r="V23" s="295"/>
      <c r="X23" s="261"/>
    </row>
    <row r="24" spans="2:32" s="18" customFormat="1" ht="25.15" customHeight="1">
      <c r="B24" s="39"/>
      <c r="C24" s="58"/>
      <c r="D24" s="85"/>
      <c r="E24" s="86"/>
      <c r="F24" s="87"/>
      <c r="G24" s="87"/>
      <c r="H24" s="88"/>
      <c r="I24" s="94"/>
      <c r="J24" s="87"/>
      <c r="K24" s="87"/>
      <c r="L24" s="89"/>
      <c r="M24" s="95"/>
      <c r="N24" s="96"/>
      <c r="O24" s="86"/>
      <c r="P24" s="87"/>
      <c r="Q24" s="87"/>
      <c r="R24" s="88"/>
      <c r="T24" s="106"/>
      <c r="U24" s="107"/>
      <c r="V24" s="101"/>
      <c r="W24" s="19"/>
      <c r="X24" s="53"/>
      <c r="Y24" s="19"/>
      <c r="Z24" s="19"/>
      <c r="AA24" s="19"/>
      <c r="AB24" s="19"/>
      <c r="AC24" s="19"/>
      <c r="AD24" s="19"/>
      <c r="AE24" s="19"/>
      <c r="AF24" s="19"/>
    </row>
    <row r="25" spans="2:32" s="18" customFormat="1" ht="25.15" customHeight="1">
      <c r="B25" s="39"/>
      <c r="C25" s="58"/>
      <c r="D25" s="31"/>
      <c r="E25" s="91"/>
      <c r="F25" s="17"/>
      <c r="G25" s="17"/>
      <c r="H25" s="92"/>
      <c r="I25" s="97"/>
      <c r="J25" s="17"/>
      <c r="K25" s="17"/>
      <c r="L25" s="15"/>
      <c r="M25" s="98"/>
      <c r="N25" s="99"/>
      <c r="O25" s="91"/>
      <c r="P25" s="17"/>
      <c r="Q25" s="17"/>
      <c r="R25" s="92"/>
      <c r="T25" s="106"/>
      <c r="U25" s="107"/>
      <c r="V25" s="101"/>
      <c r="W25" s="19"/>
      <c r="X25" s="53"/>
      <c r="Y25" s="19"/>
      <c r="Z25" s="19"/>
      <c r="AA25" s="19"/>
      <c r="AB25" s="19"/>
      <c r="AC25" s="19"/>
      <c r="AD25" s="19"/>
      <c r="AE25" s="19"/>
      <c r="AF25" s="19"/>
    </row>
    <row r="26" spans="2:32" s="18" customFormat="1" ht="25.15" customHeight="1">
      <c r="B26" s="39"/>
      <c r="C26" s="58"/>
      <c r="D26" s="31"/>
      <c r="E26" s="91"/>
      <c r="F26" s="17"/>
      <c r="G26" s="17"/>
      <c r="H26" s="92"/>
      <c r="I26" s="97"/>
      <c r="J26" s="17"/>
      <c r="K26" s="17"/>
      <c r="L26" s="15"/>
      <c r="M26" s="98"/>
      <c r="N26" s="99"/>
      <c r="O26" s="91"/>
      <c r="P26" s="17"/>
      <c r="Q26" s="17"/>
      <c r="R26" s="92"/>
      <c r="T26" s="106"/>
      <c r="U26" s="107"/>
      <c r="V26" s="101"/>
      <c r="W26" s="19"/>
      <c r="X26" s="53"/>
      <c r="Y26" s="19"/>
      <c r="Z26" s="19"/>
      <c r="AA26" s="19"/>
      <c r="AB26" s="19"/>
      <c r="AC26" s="19"/>
      <c r="AD26" s="19"/>
      <c r="AE26" s="19"/>
      <c r="AF26" s="19"/>
    </row>
    <row r="27" spans="2:32" s="18" customFormat="1" ht="25.15" customHeight="1">
      <c r="B27" s="39"/>
      <c r="C27" s="58"/>
      <c r="D27" s="31"/>
      <c r="E27" s="91"/>
      <c r="F27" s="17"/>
      <c r="G27" s="17"/>
      <c r="H27" s="92"/>
      <c r="I27" s="97"/>
      <c r="J27" s="17"/>
      <c r="K27" s="17"/>
      <c r="L27" s="15"/>
      <c r="M27" s="98"/>
      <c r="N27" s="99"/>
      <c r="O27" s="91"/>
      <c r="P27" s="17"/>
      <c r="Q27" s="17"/>
      <c r="R27" s="92"/>
      <c r="T27" s="108"/>
      <c r="U27" s="109"/>
      <c r="V27" s="102"/>
      <c r="W27" s="19"/>
      <c r="X27" s="81"/>
      <c r="Y27" s="19"/>
      <c r="Z27" s="19"/>
      <c r="AA27" s="19"/>
      <c r="AB27" s="19"/>
      <c r="AC27" s="19"/>
      <c r="AD27" s="19"/>
      <c r="AE27" s="19"/>
      <c r="AF27" s="19"/>
    </row>
    <row r="28" spans="2:32" ht="25.15" customHeight="1">
      <c r="B28" s="40"/>
      <c r="C28" s="66"/>
      <c r="D28" s="67"/>
      <c r="E28" s="9"/>
      <c r="F28" s="8"/>
      <c r="G28" s="8"/>
      <c r="H28" s="41"/>
      <c r="I28" s="8"/>
      <c r="J28" s="8"/>
      <c r="K28" s="8"/>
      <c r="L28" s="8"/>
      <c r="M28" s="8"/>
      <c r="N28" s="70"/>
      <c r="O28" s="9"/>
      <c r="P28" s="8"/>
      <c r="Q28" s="8"/>
      <c r="R28" s="41"/>
      <c r="T28" s="72"/>
      <c r="U28" s="73"/>
      <c r="V28" s="74"/>
      <c r="X28" s="82"/>
    </row>
    <row r="29" spans="2:32" ht="25.15" customHeight="1">
      <c r="B29" s="34" t="s">
        <v>29</v>
      </c>
      <c r="C29" s="35"/>
      <c r="D29" s="61">
        <f>SUM(D24:D27)</f>
        <v>0</v>
      </c>
      <c r="E29" s="11"/>
      <c r="F29" s="12"/>
      <c r="G29" s="12"/>
      <c r="H29" s="60">
        <f>SUM(H24:H27)</f>
        <v>0</v>
      </c>
      <c r="I29" s="61">
        <f>SUM(I24:I27)</f>
        <v>0</v>
      </c>
      <c r="J29" s="12"/>
      <c r="K29" s="12"/>
      <c r="M29" s="10">
        <f>SUM(L24:L27)</f>
        <v>0</v>
      </c>
      <c r="N29" s="61">
        <f>SUM(N24:N27)</f>
        <v>0</v>
      </c>
      <c r="O29" s="11"/>
      <c r="P29" s="12"/>
      <c r="Q29" s="12"/>
      <c r="R29" s="42">
        <f>SUM(R24:R27)</f>
        <v>0</v>
      </c>
      <c r="T29" s="34"/>
      <c r="U29" s="20"/>
      <c r="V29" s="35"/>
      <c r="X29" s="54"/>
    </row>
    <row r="30" spans="2:32" ht="25.15" customHeight="1" thickBot="1">
      <c r="B30" s="36"/>
      <c r="C30" s="38"/>
      <c r="D30" s="59"/>
      <c r="E30" s="44"/>
      <c r="F30" s="43"/>
      <c r="G30" s="43"/>
      <c r="H30" s="45"/>
      <c r="I30" s="43"/>
      <c r="J30" s="43"/>
      <c r="K30" s="43"/>
      <c r="L30" s="43"/>
      <c r="M30" s="43"/>
      <c r="N30" s="71"/>
      <c r="O30" s="44"/>
      <c r="P30" s="43"/>
      <c r="Q30" s="43"/>
      <c r="R30" s="45"/>
      <c r="T30" s="49"/>
      <c r="U30" s="50"/>
      <c r="V30" s="51"/>
      <c r="X30" s="55"/>
    </row>
    <row r="32" spans="2:32" ht="25.15" customHeight="1" thickBot="1">
      <c r="B32" s="111" t="s">
        <v>37</v>
      </c>
    </row>
    <row r="33" spans="2:10" ht="25.15" customHeight="1">
      <c r="B33" s="105" t="s">
        <v>38</v>
      </c>
      <c r="C33" s="117" t="s">
        <v>39</v>
      </c>
      <c r="D33" s="117" t="s">
        <v>40</v>
      </c>
      <c r="E33" s="299" t="s">
        <v>41</v>
      </c>
      <c r="F33" s="299"/>
      <c r="G33" s="299"/>
      <c r="H33" s="299"/>
      <c r="I33" s="299"/>
      <c r="J33" s="300"/>
    </row>
    <row r="34" spans="2:10" ht="25.15" customHeight="1">
      <c r="B34" s="275" t="s">
        <v>42</v>
      </c>
      <c r="C34" s="103" t="s">
        <v>5</v>
      </c>
      <c r="D34" s="103" t="s">
        <v>43</v>
      </c>
      <c r="E34" s="271" t="s">
        <v>70</v>
      </c>
      <c r="F34" s="271"/>
      <c r="G34" s="271"/>
      <c r="H34" s="271"/>
      <c r="I34" s="271"/>
      <c r="J34" s="272"/>
    </row>
    <row r="35" spans="2:10" ht="25.15" customHeight="1">
      <c r="B35" s="275"/>
      <c r="C35" s="103" t="s">
        <v>6</v>
      </c>
      <c r="D35" s="103" t="s">
        <v>43</v>
      </c>
      <c r="E35" s="271" t="s">
        <v>71</v>
      </c>
      <c r="F35" s="271"/>
      <c r="G35" s="271"/>
      <c r="H35" s="271"/>
      <c r="I35" s="271"/>
      <c r="J35" s="272"/>
    </row>
    <row r="36" spans="2:10" ht="25.15" customHeight="1">
      <c r="B36" s="275"/>
      <c r="C36" s="103" t="s">
        <v>48</v>
      </c>
      <c r="D36" s="103" t="s">
        <v>21</v>
      </c>
      <c r="E36" s="271" t="s">
        <v>72</v>
      </c>
      <c r="F36" s="271"/>
      <c r="G36" s="271"/>
      <c r="H36" s="271"/>
      <c r="I36" s="271"/>
      <c r="J36" s="272"/>
    </row>
    <row r="37" spans="2:10" ht="25.15" customHeight="1">
      <c r="B37" s="275"/>
      <c r="C37" s="103" t="s">
        <v>9</v>
      </c>
      <c r="D37" s="103" t="s">
        <v>22</v>
      </c>
      <c r="E37" s="271" t="s">
        <v>50</v>
      </c>
      <c r="F37" s="271"/>
      <c r="G37" s="271"/>
      <c r="H37" s="271"/>
      <c r="I37" s="271"/>
      <c r="J37" s="272"/>
    </row>
    <row r="38" spans="2:10" ht="25.15" customHeight="1">
      <c r="B38" s="275"/>
      <c r="C38" s="103" t="s">
        <v>10</v>
      </c>
      <c r="D38" s="103" t="s">
        <v>23</v>
      </c>
      <c r="E38" s="271" t="s">
        <v>51</v>
      </c>
      <c r="F38" s="271"/>
      <c r="G38" s="271"/>
      <c r="H38" s="271"/>
      <c r="I38" s="271"/>
      <c r="J38" s="272"/>
    </row>
    <row r="39" spans="2:10" ht="25.15" customHeight="1">
      <c r="B39" s="275"/>
      <c r="C39" s="103" t="s">
        <v>11</v>
      </c>
      <c r="D39" s="103" t="s">
        <v>23</v>
      </c>
      <c r="E39" s="271" t="s">
        <v>52</v>
      </c>
      <c r="F39" s="271"/>
      <c r="G39" s="271"/>
      <c r="H39" s="271"/>
      <c r="I39" s="271"/>
      <c r="J39" s="272"/>
    </row>
    <row r="40" spans="2:10" ht="25.15" customHeight="1">
      <c r="B40" s="275"/>
      <c r="C40" s="103" t="s">
        <v>53</v>
      </c>
      <c r="D40" s="103" t="s">
        <v>23</v>
      </c>
      <c r="E40" s="271" t="s">
        <v>73</v>
      </c>
      <c r="F40" s="271"/>
      <c r="G40" s="271"/>
      <c r="H40" s="271"/>
      <c r="I40" s="271"/>
      <c r="J40" s="272"/>
    </row>
    <row r="41" spans="2:10" ht="25.15" customHeight="1">
      <c r="B41" s="275" t="s">
        <v>55</v>
      </c>
      <c r="C41" s="103" t="s">
        <v>16</v>
      </c>
      <c r="D41" s="103" t="s">
        <v>24</v>
      </c>
      <c r="E41" s="271" t="s">
        <v>59</v>
      </c>
      <c r="F41" s="271"/>
      <c r="G41" s="271"/>
      <c r="H41" s="271"/>
      <c r="I41" s="271"/>
      <c r="J41" s="272"/>
    </row>
    <row r="42" spans="2:10" ht="25.15" customHeight="1">
      <c r="B42" s="275"/>
      <c r="C42" s="103" t="s">
        <v>17</v>
      </c>
      <c r="D42" s="103" t="s">
        <v>25</v>
      </c>
      <c r="E42" s="271" t="s">
        <v>60</v>
      </c>
      <c r="F42" s="271"/>
      <c r="G42" s="271"/>
      <c r="H42" s="271"/>
      <c r="I42" s="271"/>
      <c r="J42" s="272"/>
    </row>
    <row r="43" spans="2:10" ht="25.15" customHeight="1">
      <c r="B43" s="275"/>
      <c r="C43" s="103" t="s">
        <v>18</v>
      </c>
      <c r="D43" s="103" t="s">
        <v>24</v>
      </c>
      <c r="E43" s="271" t="s">
        <v>61</v>
      </c>
      <c r="F43" s="271"/>
      <c r="G43" s="271"/>
      <c r="H43" s="271"/>
      <c r="I43" s="271"/>
      <c r="J43" s="272"/>
    </row>
    <row r="44" spans="2:10" ht="25.15" customHeight="1" thickBot="1">
      <c r="B44" s="65" t="s">
        <v>64</v>
      </c>
      <c r="C44" s="84" t="s">
        <v>20</v>
      </c>
      <c r="D44" s="84" t="s">
        <v>43</v>
      </c>
      <c r="E44" s="276" t="s">
        <v>65</v>
      </c>
      <c r="F44" s="276"/>
      <c r="G44" s="276"/>
      <c r="H44" s="276"/>
      <c r="I44" s="276"/>
      <c r="J44" s="277"/>
    </row>
  </sheetData>
  <mergeCells count="69">
    <mergeCell ref="E33:J33"/>
    <mergeCell ref="E41:J41"/>
    <mergeCell ref="E42:J42"/>
    <mergeCell ref="E43:J43"/>
    <mergeCell ref="E44:J44"/>
    <mergeCell ref="B41:B43"/>
    <mergeCell ref="B34:B40"/>
    <mergeCell ref="E36:J36"/>
    <mergeCell ref="E37:J37"/>
    <mergeCell ref="E38:J38"/>
    <mergeCell ref="E39:J39"/>
    <mergeCell ref="E40:J40"/>
    <mergeCell ref="E34:J34"/>
    <mergeCell ref="E35:J35"/>
    <mergeCell ref="X6:X9"/>
    <mergeCell ref="U6:U7"/>
    <mergeCell ref="T8:T9"/>
    <mergeCell ref="U8:U9"/>
    <mergeCell ref="V8:V9"/>
    <mergeCell ref="V6:V7"/>
    <mergeCell ref="T6:T7"/>
    <mergeCell ref="X20:X23"/>
    <mergeCell ref="T20:T21"/>
    <mergeCell ref="U20:U21"/>
    <mergeCell ref="V20:V21"/>
    <mergeCell ref="T22:T23"/>
    <mergeCell ref="U22:U23"/>
    <mergeCell ref="V22:V23"/>
    <mergeCell ref="O6:O7"/>
    <mergeCell ref="H6:H7"/>
    <mergeCell ref="Q20:Q21"/>
    <mergeCell ref="R20:R21"/>
    <mergeCell ref="D23:H23"/>
    <mergeCell ref="I23:M23"/>
    <mergeCell ref="N23:R23"/>
    <mergeCell ref="L20:L21"/>
    <mergeCell ref="M20:M21"/>
    <mergeCell ref="N20:N21"/>
    <mergeCell ref="O20:O21"/>
    <mergeCell ref="P20:P21"/>
    <mergeCell ref="G20:G21"/>
    <mergeCell ref="H20:H21"/>
    <mergeCell ref="I20:I21"/>
    <mergeCell ref="J20:J21"/>
    <mergeCell ref="I9:M9"/>
    <mergeCell ref="I6:I7"/>
    <mergeCell ref="J6:J7"/>
    <mergeCell ref="K6:K7"/>
    <mergeCell ref="C20:C23"/>
    <mergeCell ref="D20:D21"/>
    <mergeCell ref="E20:E21"/>
    <mergeCell ref="F20:F21"/>
    <mergeCell ref="K20:K21"/>
    <mergeCell ref="B2:R2"/>
    <mergeCell ref="B20:B23"/>
    <mergeCell ref="B6:B9"/>
    <mergeCell ref="C6:C9"/>
    <mergeCell ref="D9:H9"/>
    <mergeCell ref="D6:D7"/>
    <mergeCell ref="E6:E7"/>
    <mergeCell ref="F6:F7"/>
    <mergeCell ref="G6:G7"/>
    <mergeCell ref="P6:P7"/>
    <mergeCell ref="Q6:Q7"/>
    <mergeCell ref="R6:R7"/>
    <mergeCell ref="N9:R9"/>
    <mergeCell ref="L6:L7"/>
    <mergeCell ref="M6:M7"/>
    <mergeCell ref="N6:N7"/>
  </mergeCells>
  <pageMargins left="0.35433070866141736" right="0.35433070866141736" top="0.19685039370078741" bottom="0.19685039370078741" header="0.51181102362204722" footer="0.11811023622047245"/>
  <pageSetup paperSize="8" scale="60" orientation="landscape" r:id="rId1"/>
  <headerFooter alignWithMargins="0">
    <oddFooter>&amp;RSAINWT11 FINAL WATER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0E6C9CCB793EA46B055A13CBF8BBF94" ma:contentTypeVersion="0" ma:contentTypeDescription="Create a new document." ma:contentTypeScope="" ma:versionID="1b34769649a5fe0897aa38a813801ca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9CA05A-EE52-4208-A69A-10FD6CEE1A21}">
  <ds:schemaRefs>
    <ds:schemaRef ds:uri="http://schemas.microsoft.com/sharepoint/v3/contenttype/forms"/>
  </ds:schemaRefs>
</ds:datastoreItem>
</file>

<file path=customXml/itemProps2.xml><?xml version="1.0" encoding="utf-8"?>
<ds:datastoreItem xmlns:ds="http://schemas.openxmlformats.org/officeDocument/2006/customXml" ds:itemID="{2B8E1069-428B-4FB4-ABF0-1C4E4C4618D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1EED313E-2A80-4AC7-B902-4720ABAC43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Bulk supply water</vt:lpstr>
      <vt:lpstr>Bulk supply sewerage</vt:lpstr>
      <vt:lpstr>'Bulk supply sewerage'!Print_Area</vt:lpstr>
      <vt:lpstr>'Bulk supply water'!Print_Area</vt:lpstr>
    </vt:vector>
  </TitlesOfParts>
  <Manager/>
  <Company>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Okyere</dc:creator>
  <cp:keywords/>
  <dc:description/>
  <cp:lastModifiedBy>Kenwright, Dale</cp:lastModifiedBy>
  <cp:revision/>
  <dcterms:created xsi:type="dcterms:W3CDTF">2015-10-14T16:49:04Z</dcterms:created>
  <dcterms:modified xsi:type="dcterms:W3CDTF">2018-02-28T14:16:34Z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0x01010090E6C9CCB793EA46B055A13CBF8BBF94</vt:lpwstr>
  </property>
  <property fmtid="{D5CDD505-2E9C-101B-9397-08002B2CF9AE}" pid="3" name="TaxKeyword">
    <vt:lpwstr/>
  </property>
  <property fmtid="{D5CDD505-2E9C-101B-9397-08002B2CF9AE}" pid="4" name="Water Companies">
    <vt:lpwstr/>
  </property>
  <property fmtid="{D5CDD505-2E9C-101B-9397-08002B2CF9AE}" pid="5" name="Document Type">
    <vt:lpwstr/>
  </property>
  <property fmtid="{D5CDD505-2E9C-101B-9397-08002B2CF9AE}" pid="6" name="b128efbe498d4e38a73555a2e7be12ea">
    <vt:lpwstr/>
  </property>
  <property fmtid="{D5CDD505-2E9C-101B-9397-08002B2CF9AE}" pid="7" name="j014a7bd3fd34d828fc493e84f684b49">
    <vt:lpwstr/>
  </property>
  <property fmtid="{D5CDD505-2E9C-101B-9397-08002B2CF9AE}" pid="8" name="Meeting">
    <vt:lpwstr/>
  </property>
  <property fmtid="{D5CDD505-2E9C-101B-9397-08002B2CF9AE}" pid="9" name="Stakeholder 4">
    <vt:lpwstr/>
  </property>
  <property fmtid="{D5CDD505-2E9C-101B-9397-08002B2CF9AE}" pid="10" name="b2faa34e97554b63aaaf45270201a270">
    <vt:lpwstr/>
  </property>
  <property fmtid="{D5CDD505-2E9C-101B-9397-08002B2CF9AE}" pid="11" name="Stakeholder 2">
    <vt:lpwstr/>
  </property>
  <property fmtid="{D5CDD505-2E9C-101B-9397-08002B2CF9AE}" pid="12" name="f8aa492165544285b4c7fe9d1b6ad82c">
    <vt:lpwstr/>
  </property>
  <property fmtid="{D5CDD505-2E9C-101B-9397-08002B2CF9AE}" pid="13" name="Hierarchy">
    <vt:lpwstr/>
  </property>
  <property fmtid="{D5CDD505-2E9C-101B-9397-08002B2CF9AE}" pid="14" name="Collection">
    <vt:lpwstr/>
  </property>
  <property fmtid="{D5CDD505-2E9C-101B-9397-08002B2CF9AE}" pid="15" name="m279c8e365374608a4eb2bb657f838c2">
    <vt:lpwstr/>
  </property>
  <property fmtid="{D5CDD505-2E9C-101B-9397-08002B2CF9AE}" pid="16" name="Stakeholder 5">
    <vt:lpwstr/>
  </property>
  <property fmtid="{D5CDD505-2E9C-101B-9397-08002B2CF9AE}" pid="17" name="Project Code">
    <vt:lpwstr>149;#Design|79e5d3c7-f342-433e-8c80-dcb290832e35</vt:lpwstr>
  </property>
  <property fmtid="{D5CDD505-2E9C-101B-9397-08002B2CF9AE}" pid="18" name="j7c77f2a1a924badb0d621542422dc19">
    <vt:lpwstr/>
  </property>
  <property fmtid="{D5CDD505-2E9C-101B-9397-08002B2CF9AE}" pid="19" name="Stakeholder 3">
    <vt:lpwstr/>
  </property>
  <property fmtid="{D5CDD505-2E9C-101B-9397-08002B2CF9AE}" pid="20" name="oe9d4f963f4c420b8d2b35d038476850">
    <vt:lpwstr/>
  </property>
  <property fmtid="{D5CDD505-2E9C-101B-9397-08002B2CF9AE}" pid="21" name="Stakeholder">
    <vt:lpwstr/>
  </property>
  <property fmtid="{D5CDD505-2E9C-101B-9397-08002B2CF9AE}" pid="22" name="Security Classification">
    <vt:lpwstr>21;#OFFICIAL|c2540f30-f875-494b-a43f-ebfb5017a6ad</vt:lpwstr>
  </property>
  <property fmtid="{D5CDD505-2E9C-101B-9397-08002B2CF9AE}" pid="23" name="Order">
    <vt:r8>100</vt:r8>
  </property>
</Properties>
</file>