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1220" windowHeight="6720" tabRatio="530"/>
  </bookViews>
  <sheets>
    <sheet name="Cover" sheetId="14" r:id="rId1"/>
    <sheet name="F_Inputs SSC" sheetId="23" r:id="rId2"/>
    <sheet name="SSC-WN601001" sheetId="6" r:id="rId3"/>
    <sheet name="Summary" sheetId="19" r:id="rId4"/>
  </sheets>
  <calcPr calcId="152511"/>
</workbook>
</file>

<file path=xl/calcChain.xml><?xml version="1.0" encoding="utf-8"?>
<calcChain xmlns="http://schemas.openxmlformats.org/spreadsheetml/2006/main">
  <c r="C21" i="6" l="1"/>
  <c r="C31" i="6" l="1"/>
  <c r="D5" i="19" l="1"/>
  <c r="C23" i="19" l="1"/>
  <c r="C19" i="19"/>
  <c r="C22" i="19"/>
  <c r="C21" i="19"/>
  <c r="G5" i="19" l="1"/>
  <c r="H5" i="19"/>
  <c r="C5" i="19"/>
  <c r="F20" i="19" l="1"/>
  <c r="E20" i="19"/>
  <c r="H20" i="19"/>
  <c r="I20" i="19"/>
  <c r="G20" i="19"/>
  <c r="C32" i="6"/>
  <c r="C13" i="6"/>
  <c r="C14" i="6"/>
  <c r="C15" i="6"/>
  <c r="C16" i="6"/>
  <c r="C17" i="6"/>
  <c r="C11" i="6"/>
  <c r="B5" i="19" s="1"/>
  <c r="C12" i="6" l="1"/>
  <c r="F5" i="19" l="1"/>
  <c r="C20" i="19" s="1"/>
  <c r="C33" i="6"/>
  <c r="E5" i="19"/>
</calcChain>
</file>

<file path=xl/sharedStrings.xml><?xml version="1.0" encoding="utf-8"?>
<sst xmlns="http://schemas.openxmlformats.org/spreadsheetml/2006/main" count="1189" uniqueCount="352">
  <si>
    <t>Cover sheet</t>
  </si>
  <si>
    <t>Company</t>
  </si>
  <si>
    <t>Unit</t>
  </si>
  <si>
    <t>2010-11</t>
  </si>
  <si>
    <t>2011-12</t>
  </si>
  <si>
    <t>2012-13</t>
  </si>
  <si>
    <t>2013-14</t>
  </si>
  <si>
    <t>2014-15</t>
  </si>
  <si>
    <t>2015-16</t>
  </si>
  <si>
    <t>2016-17</t>
  </si>
  <si>
    <t>2017-18</t>
  </si>
  <si>
    <t>2018-19</t>
  </si>
  <si>
    <t>2019-20</t>
  </si>
  <si>
    <t>2020-21</t>
  </si>
  <si>
    <t>2021-22</t>
  </si>
  <si>
    <t>2022-23</t>
  </si>
  <si>
    <t>2023-24</t>
  </si>
  <si>
    <t>2024-25</t>
  </si>
  <si>
    <t>Water resources</t>
  </si>
  <si>
    <t>Bioresources</t>
  </si>
  <si>
    <t>Residential retail</t>
  </si>
  <si>
    <t>The assessor</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</si>
  <si>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</si>
  <si>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</si>
  <si>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</si>
  <si>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</si>
  <si>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</si>
  <si>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</si>
  <si>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</si>
  <si>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</si>
  <si>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</si>
  <si>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</si>
  <si>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</si>
  <si>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</si>
  <si>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</si>
  <si>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</si>
  <si>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</si>
  <si>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</si>
  <si>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</si>
  <si>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</si>
  <si>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</si>
  <si>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</si>
  <si>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</si>
  <si>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</si>
  <si>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</si>
  <si>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</si>
  <si>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</si>
  <si>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Wastewater network plus</t>
  </si>
  <si>
    <t>SSC</t>
  </si>
  <si>
    <t>Treatement works investment</t>
  </si>
  <si>
    <t>IAP scoring</t>
  </si>
  <si>
    <t>Assessment of overall quality for IAP scoring</t>
  </si>
  <si>
    <t>CACs - IT</t>
  </si>
  <si>
    <t>Acronym</t>
  </si>
  <si>
    <t>Reference</t>
  </si>
  <si>
    <t>Item description</t>
  </si>
  <si>
    <t>Model</t>
  </si>
  <si>
    <t>Description_input</t>
  </si>
  <si>
    <t>Price Review 2019</t>
  </si>
  <si>
    <t>Default for Price Review 2019 base run</t>
  </si>
  <si>
    <t>Latest</t>
  </si>
  <si>
    <t>WR801001</t>
  </si>
  <si>
    <t>Special cost claim 1 - Description of special cost claim</t>
  </si>
  <si>
    <t>text</t>
  </si>
  <si>
    <t>WR801002</t>
  </si>
  <si>
    <t>Special cost claim 1 - Type of special cost claim</t>
  </si>
  <si>
    <t>WR801003</t>
  </si>
  <si>
    <t>Special cost claim 1 - Total expenditure used for the purpose of business plan</t>
  </si>
  <si>
    <t>£m</t>
  </si>
  <si>
    <t>WR801004</t>
  </si>
  <si>
    <t>Special cost claim 1 - Historic total expenditure</t>
  </si>
  <si>
    <t>WR802001</t>
  </si>
  <si>
    <t>Special cost claim 2 - Description of special cost claim</t>
  </si>
  <si>
    <t>WR802002</t>
  </si>
  <si>
    <t>Special cost claim 2 - Type of special cost claim</t>
  </si>
  <si>
    <t>WR802003</t>
  </si>
  <si>
    <t>Special cost claim 2 - Total expenditure used for the purpose of business plan</t>
  </si>
  <si>
    <t>WR802004</t>
  </si>
  <si>
    <t>Special cost claim 2 - Historic total expenditure</t>
  </si>
  <si>
    <t>WR803001</t>
  </si>
  <si>
    <t>Special cost claim 3 - Description of special cost claim</t>
  </si>
  <si>
    <t>WR803002</t>
  </si>
  <si>
    <t>Special cost claim 3 - Type of special cost claim</t>
  </si>
  <si>
    <t>WR803003</t>
  </si>
  <si>
    <t>Special cost claim 3 - Total expenditure used for the purpose of business plan</t>
  </si>
  <si>
    <t>WR803004</t>
  </si>
  <si>
    <t>Special cost claim 3 - Historic total expenditure</t>
  </si>
  <si>
    <t>WR804001</t>
  </si>
  <si>
    <t>Special cost claim 4 - Description of special cost claim</t>
  </si>
  <si>
    <t>WR804002</t>
  </si>
  <si>
    <t>Special cost claim 4 - Type of special cost claim</t>
  </si>
  <si>
    <t>WR804003</t>
  </si>
  <si>
    <t>Special cost claim 4 - Total expenditure used for the purpose of business plan</t>
  </si>
  <si>
    <t>WR804004</t>
  </si>
  <si>
    <t>Special cost claim 4 - Historic total expenditure</t>
  </si>
  <si>
    <t>WR805001</t>
  </si>
  <si>
    <t>Special cost claim 5 - Description of special cost claim</t>
  </si>
  <si>
    <t>WR805002</t>
  </si>
  <si>
    <t>Special cost claim 5 - Type of special cost claim</t>
  </si>
  <si>
    <t>WR805003</t>
  </si>
  <si>
    <t>Special cost claim 5 - Total expenditure used for the purpose of business plan</t>
  </si>
  <si>
    <t>WR805004</t>
  </si>
  <si>
    <t>Special cost claim 5 - Historic total expenditure</t>
  </si>
  <si>
    <t>WR806001</t>
  </si>
  <si>
    <t>Special cost claim 6 - Description of special cost claim</t>
  </si>
  <si>
    <t>WR806002</t>
  </si>
  <si>
    <t>Special cost claim 6 - Type of special cost claim</t>
  </si>
  <si>
    <t>WR806003</t>
  </si>
  <si>
    <t>Special cost claim 6 - Total expenditure used for the purpose of business plan</t>
  </si>
  <si>
    <t>WR806004</t>
  </si>
  <si>
    <t>Special cost claim 6 - Historic total expenditure</t>
  </si>
  <si>
    <t>WR807001</t>
  </si>
  <si>
    <t>Special cost claim 7 - Description of special cost claim</t>
  </si>
  <si>
    <t>WR807002</t>
  </si>
  <si>
    <t>Special cost claim 7 - Type of special cost claim</t>
  </si>
  <si>
    <t>WR807003</t>
  </si>
  <si>
    <t>Special cost claim 7 - Total expenditure used for the purpose of business plan</t>
  </si>
  <si>
    <t>WR807004</t>
  </si>
  <si>
    <t>Special cost claim 7 - Historic total expenditure</t>
  </si>
  <si>
    <t>WR808001</t>
  </si>
  <si>
    <t>Special cost claim 8 - Description of special cost claim</t>
  </si>
  <si>
    <t>WR808002</t>
  </si>
  <si>
    <t>Special cost claim 8 - Type of special cost claim</t>
  </si>
  <si>
    <t>WR808003</t>
  </si>
  <si>
    <t>Special cost claim 8 - Total expenditure used for the purpose of business plan</t>
  </si>
  <si>
    <t>WR808004</t>
  </si>
  <si>
    <t>Special cost claim 8 - Historic total expenditure</t>
  </si>
  <si>
    <t>WN601001</t>
  </si>
  <si>
    <t>WN601002</t>
  </si>
  <si>
    <t>atypically large investment</t>
  </si>
  <si>
    <t>WN601003</t>
  </si>
  <si>
    <t>WN601004</t>
  </si>
  <si>
    <t>WN602001</t>
  </si>
  <si>
    <t>WN602002</t>
  </si>
  <si>
    <t>WN602003</t>
  </si>
  <si>
    <t>WN602004</t>
  </si>
  <si>
    <t>WN603001</t>
  </si>
  <si>
    <t>WN603002</t>
  </si>
  <si>
    <t>WN603003</t>
  </si>
  <si>
    <t>WN603004</t>
  </si>
  <si>
    <t>WN604001</t>
  </si>
  <si>
    <t>WN604002</t>
  </si>
  <si>
    <t>WN604003</t>
  </si>
  <si>
    <t>WN604004</t>
  </si>
  <si>
    <t>WN605001</t>
  </si>
  <si>
    <t>WN605002</t>
  </si>
  <si>
    <t>WN605003</t>
  </si>
  <si>
    <t>WN605004</t>
  </si>
  <si>
    <t>WN606001</t>
  </si>
  <si>
    <t>WN606002</t>
  </si>
  <si>
    <t>WN606003</t>
  </si>
  <si>
    <t>WN606004</t>
  </si>
  <si>
    <t>WN607001</t>
  </si>
  <si>
    <t>WN607002</t>
  </si>
  <si>
    <t>WN607003</t>
  </si>
  <si>
    <t>WN607004</t>
  </si>
  <si>
    <t>WN608001</t>
  </si>
  <si>
    <t>WN608002</t>
  </si>
  <si>
    <t>WN608003</t>
  </si>
  <si>
    <t>WN608004</t>
  </si>
  <si>
    <t>WWN801001</t>
  </si>
  <si>
    <t>WWN801002</t>
  </si>
  <si>
    <t>WWN801003</t>
  </si>
  <si>
    <t>WWN801004</t>
  </si>
  <si>
    <t>WWN802001</t>
  </si>
  <si>
    <t>WWN802002</t>
  </si>
  <si>
    <t>WWN802003</t>
  </si>
  <si>
    <t>WWN802004</t>
  </si>
  <si>
    <t>WWN803001</t>
  </si>
  <si>
    <t>WWN803002</t>
  </si>
  <si>
    <t>WWN803003</t>
  </si>
  <si>
    <t>WWN803004</t>
  </si>
  <si>
    <t>WWN804001</t>
  </si>
  <si>
    <t>WWN804002</t>
  </si>
  <si>
    <t>WWN804003</t>
  </si>
  <si>
    <t>WWN804004</t>
  </si>
  <si>
    <t>WWN805001</t>
  </si>
  <si>
    <t>WWN805002</t>
  </si>
  <si>
    <t>WWN805003</t>
  </si>
  <si>
    <t>WWN805004</t>
  </si>
  <si>
    <t>WWN806001</t>
  </si>
  <si>
    <t>WWN806002</t>
  </si>
  <si>
    <t>WWN806003</t>
  </si>
  <si>
    <t>WWN806004</t>
  </si>
  <si>
    <t>WWN807001</t>
  </si>
  <si>
    <t>WWN807002</t>
  </si>
  <si>
    <t>WWN807003</t>
  </si>
  <si>
    <t>WWN807004</t>
  </si>
  <si>
    <t>WWN808001</t>
  </si>
  <si>
    <t>WWN808002</t>
  </si>
  <si>
    <t>WWN808003</t>
  </si>
  <si>
    <t>WWN808004</t>
  </si>
  <si>
    <t>BIO701001</t>
  </si>
  <si>
    <t>BIO701002</t>
  </si>
  <si>
    <t>BIO701003</t>
  </si>
  <si>
    <t>BIO701004</t>
  </si>
  <si>
    <t>BIO702001</t>
  </si>
  <si>
    <t>BIO702002</t>
  </si>
  <si>
    <t>BIO702003</t>
  </si>
  <si>
    <t>BIO702004</t>
  </si>
  <si>
    <t>BIO703001</t>
  </si>
  <si>
    <t>BIO703002</t>
  </si>
  <si>
    <t>BIO703003</t>
  </si>
  <si>
    <t>BIO703004</t>
  </si>
  <si>
    <t>BIO704001</t>
  </si>
  <si>
    <t>BIO704002</t>
  </si>
  <si>
    <t>BIO704003</t>
  </si>
  <si>
    <t>BIO704004</t>
  </si>
  <si>
    <t>BIO705001</t>
  </si>
  <si>
    <t>BIO705002</t>
  </si>
  <si>
    <t>BIO705003</t>
  </si>
  <si>
    <t>BIO705004</t>
  </si>
  <si>
    <t>BIO706001</t>
  </si>
  <si>
    <t>BIO706002</t>
  </si>
  <si>
    <t>BIO706003</t>
  </si>
  <si>
    <t>BIO706004</t>
  </si>
  <si>
    <t>BIO707001</t>
  </si>
  <si>
    <t>BIO707002</t>
  </si>
  <si>
    <t>BIO707003</t>
  </si>
  <si>
    <t>BIO707004</t>
  </si>
  <si>
    <t>BIO708001</t>
  </si>
  <si>
    <t>BIO708002</t>
  </si>
  <si>
    <t>BIO708003</t>
  </si>
  <si>
    <t>BIO708004</t>
  </si>
  <si>
    <t>R601001</t>
  </si>
  <si>
    <t>R601002</t>
  </si>
  <si>
    <t>R601003</t>
  </si>
  <si>
    <t>R601004</t>
  </si>
  <si>
    <t>R602001</t>
  </si>
  <si>
    <t>R602002</t>
  </si>
  <si>
    <t>R602003</t>
  </si>
  <si>
    <t>R602004</t>
  </si>
  <si>
    <t>R603001</t>
  </si>
  <si>
    <t>R603002</t>
  </si>
  <si>
    <t>R603003</t>
  </si>
  <si>
    <t>R603004</t>
  </si>
  <si>
    <t>R604001</t>
  </si>
  <si>
    <t>R604002</t>
  </si>
  <si>
    <t>R604003</t>
  </si>
  <si>
    <t>R604004</t>
  </si>
  <si>
    <t>R605001</t>
  </si>
  <si>
    <t>R605002</t>
  </si>
  <si>
    <t>R605003</t>
  </si>
  <si>
    <t>R605004</t>
  </si>
  <si>
    <t>R606001</t>
  </si>
  <si>
    <t>R606002</t>
  </si>
  <si>
    <t>R606003</t>
  </si>
  <si>
    <t>R606004</t>
  </si>
  <si>
    <t>R607001</t>
  </si>
  <si>
    <t>R607002</t>
  </si>
  <si>
    <t>R607003</t>
  </si>
  <si>
    <t>R607004</t>
  </si>
  <si>
    <t>R608001</t>
  </si>
  <si>
    <t>R608002</t>
  </si>
  <si>
    <t>R608003</t>
  </si>
  <si>
    <t>R608004</t>
  </si>
  <si>
    <t>R201001</t>
  </si>
  <si>
    <t>R201002</t>
  </si>
  <si>
    <t>R201003</t>
  </si>
  <si>
    <t>R201004</t>
  </si>
  <si>
    <t>R202001</t>
  </si>
  <si>
    <t>R202002</t>
  </si>
  <si>
    <t>R202003</t>
  </si>
  <si>
    <t>R202004</t>
  </si>
  <si>
    <t>R203001</t>
  </si>
  <si>
    <t>R203002</t>
  </si>
  <si>
    <t>R203003</t>
  </si>
  <si>
    <t>R203004</t>
  </si>
  <si>
    <t>R204001</t>
  </si>
  <si>
    <t>R204002</t>
  </si>
  <si>
    <t>R204003</t>
  </si>
  <si>
    <t>R204004</t>
  </si>
  <si>
    <t>R205001</t>
  </si>
  <si>
    <t>R205002</t>
  </si>
  <si>
    <t>R205003</t>
  </si>
  <si>
    <t>R205004</t>
  </si>
  <si>
    <t>R206001</t>
  </si>
  <si>
    <t>R206002</t>
  </si>
  <si>
    <t>R206003</t>
  </si>
  <si>
    <t>R206004</t>
  </si>
  <si>
    <t>R207001</t>
  </si>
  <si>
    <t>R207002</t>
  </si>
  <si>
    <t>R207003</t>
  </si>
  <si>
    <t>R207004</t>
  </si>
  <si>
    <t>R208001</t>
  </si>
  <si>
    <t>R208002</t>
  </si>
  <si>
    <t>R208003</t>
  </si>
  <si>
    <t>R208004</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</si>
  <si>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</si>
  <si>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</si>
  <si>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</si>
  <si>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</si>
  <si>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</si>
  <si>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</si>
  <si>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</si>
  <si>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</si>
  <si>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WWS1021SC</t>
  </si>
  <si>
    <t>Capital expenditure - Totex - Sewage collection</t>
  </si>
  <si>
    <t>WWS1021ST</t>
  </si>
  <si>
    <t>Capital expenditure - Totex - Sewage treatment</t>
  </si>
  <si>
    <t>WWS1021STD</t>
  </si>
  <si>
    <t>Totex - Sewage treatment and disposal</t>
  </si>
  <si>
    <t>WWS1021STP</t>
  </si>
  <si>
    <t>Capital expenditure - Totex - Sludge transport</t>
  </si>
  <si>
    <t>WWS1021SDD</t>
  </si>
  <si>
    <t>Capital expenditure - Totex - Sludge disposal</t>
  </si>
  <si>
    <t>R1002</t>
  </si>
  <si>
    <t>Expenditure - Total residential retail costs (opex plus depreciation, excluding third party services)  - Total</t>
  </si>
  <si>
    <t>BM4017_PR19</t>
  </si>
  <si>
    <t>Capital expeniture on assets principally used by retail - Total</t>
  </si>
  <si>
    <t>R40010</t>
  </si>
  <si>
    <t>Expenditure  - Total business retail costs, less services to developers and miscellaneous costs</t>
  </si>
  <si>
    <t>Capital expenditure - Totex - Sludge treatment</t>
  </si>
  <si>
    <t>WWS1021SDT</t>
  </si>
  <si>
    <t xml:space="preserve">SSC Appendix A33 Cost adjustment claim final submission, Sept. 2018
</t>
  </si>
  <si>
    <t xml:space="preserve">SSC Appendix A33 Cost adjustment claim final submission, Sept. 2018
SSC Appendix A33.5 Special Factors Market Testing.  Seedy Mill WTW and Hampton Loade WTW (Costain, August 2018)
</t>
  </si>
  <si>
    <t xml:space="preserve">SSC Appendix A33 Cost adjustment claim final submission, Sept. 2018
</t>
  </si>
  <si>
    <t>There is a clear statement from the board in support of this work (Pg 4, SSC CAC).</t>
  </si>
  <si>
    <t>Pass</t>
  </si>
  <si>
    <t>Partial pass</t>
  </si>
  <si>
    <t>Marginal pass</t>
  </si>
  <si>
    <t>Yes</t>
  </si>
  <si>
    <t>Partial accept</t>
  </si>
  <si>
    <t>Water network plus</t>
  </si>
  <si>
    <t>Summary for aggregator</t>
  </si>
  <si>
    <t>Summary of quality of CAC assessment</t>
  </si>
  <si>
    <t>Fail</t>
  </si>
  <si>
    <t>N/A</t>
  </si>
  <si>
    <t>Value of claim</t>
  </si>
  <si>
    <t>This CAC covers a number of separate activities to address the risk to drinking water quality, specifically:
• Improvements at Seedy Mill WTW (provision of additional filtration stage and refurbishment)
• Improvements at Hampton Loade WTW (provision of additional filtration stage and refurbishment)
• Cleaning of trunk mains</t>
  </si>
  <si>
    <t xml:space="preserve">SSC Appendix A33 Cost adjustment claim final submission, Sept. 2018. See Page 50 for cost breakdown.
SSC Appendix A33.5 Special Factors Market Testing.  Seedy Mill WTW and Hampton Loade WTW (Costain, August 2018)
</t>
  </si>
  <si>
    <t>Assessment result</t>
  </si>
  <si>
    <t>Allowed adjustment (£m)</t>
  </si>
  <si>
    <t>Ofwat allowance</t>
  </si>
  <si>
    <t>IAP assessment</t>
  </si>
  <si>
    <t>Overall assessment</t>
  </si>
  <si>
    <t>JN</t>
  </si>
  <si>
    <t>Assessor's initials</t>
  </si>
  <si>
    <t>SSC Appendix A33 Cost adjustment claim final submission, Sept. 2018
SSC Appendix A33.5 Special Factors Market Testing.  Seedy Mill WTW and Hampton Loade WTW (Costain, August 2018)
SSC Appendix A33.1.1, A33.1.2, DWI correspondence for each site</t>
  </si>
  <si>
    <t xml:space="preserve">SSC Appendix A26 Performance commitments, Section 22, page 78.
SSC Appendix A33 Cost adjustment claim final submission, Sept. 2018
SSC Appendix A33.5 Special Factors Market Testing.  Seedy Mill WTW and Hampton Loade WTW (Costain, August 2018)
</t>
  </si>
  <si>
    <t>AF 20/01/19</t>
  </si>
  <si>
    <t>South Staffs has set out a reasonable case for its need to invest in its treatment works to meet regulatory and customer expectations. It sets out a reasonable case for its choice of option and costs appear to have been developed using a robust process.  However, we consider there is an implicit allowance for maintenance of the two sites and have made an adjustment to the costs we are allowing as a result.</t>
  </si>
  <si>
    <t>We are allowing the costs minus the implicit allowance (assumed base maintenance costs in our modelled allowance) and minus the excessive client risk allowance of £2.7m. We also apply our company specific efficiency challenge to the company's proposed costs.</t>
  </si>
  <si>
    <t xml:space="preserve">South Staffs' claim is based on making a step change in performance to meet customer and regulatory expectations, rather than seeking to recover from a deteriorating position or to meet new regulatory requirements.  SSC makes a reasonable case for investment need and best option for customers.  The costs appear to have been developed using a reasonably robust process and would appear to be within a typical range for major refurbishments of water treatment works. </t>
  </si>
  <si>
    <r>
      <t xml:space="preserve">The proposed investments are driven by:
• Discolouration events in the network
• Risk of breaching the prescribed concentration for disinfection by-products (link to WTW coliform failures)
• Improving taste and odour
• Increasing resilience to asset failures within the treatment plants.
The proposed investments at each WTW are supported by the DWI (supporting letters provided).  
The anticipated totex is £63M (with £56.7M as capex, excluding SVE contribution) all falling in AMP7, totex split into £59M and £4M for WTW and trunk mains, respectively.  Further investment at these sites is planned for AMP8 but agreement for funding is not requested at this stage.  </t>
    </r>
    <r>
      <rPr>
        <b/>
        <sz val="10"/>
        <color theme="1"/>
        <rFont val="Gill Sans MT"/>
        <family val="2"/>
      </rPr>
      <t xml:space="preserve">The value of the claim (£74m totex) appears to include the contribution of £10.5m from Severn Trent Water.  </t>
    </r>
    <r>
      <rPr>
        <sz val="10"/>
        <color theme="1"/>
        <rFont val="Gill Sans MT"/>
        <family val="2"/>
      </rPr>
      <t xml:space="preserve">
There is no apparent reason to combine the two WTW refurbishment projects into one CAC as there are no dependencies other than trunk main cleaning.  Indeed concurrent delivery would be a significant risk as the works supply 60% of the customers between them. However, the risk at each site is reduced as new capacity is being provided in parallel to existing capacity, to enable each WTW to maintain output during construction.
The proposed 100km of trunk main cleaning (totex £4m, £1.2m capex, £3m opex) is considered a reasonable requirement as changes to the flow regime from the WTW during construction and operation may dislodge sediment. 
In conclusion, the existing treatment process design is not best practice and presents a risk to the provision of high quality drinking water.  The costs are material to the company and thus the CAC is needed to allow for this increase in the profile of investment.</t>
    </r>
  </si>
  <si>
    <r>
      <t xml:space="preserve">South Staffs Water justifies the CAC as ‘lumpy’ expenditure that would not be captured in botex nor totex models. It  claims that its customers have benefited from historical levels of expenditure that have been lower than otherwise as it has sweated these assets.  However, the company asserts that there is now a pressing need for the investment due to a deterioration in the effectiveness of the works (pg. 5, SSC CAC).
South Staffs considers the investment is a material ‘enhancement’ investment relative to the size of its business and that a cost adjustment claim is the appropriate mechanism. It considers the claim has a materiality level of 13.3% when compared to its proposed network plus totex </t>
    </r>
    <r>
      <rPr>
        <b/>
        <sz val="10"/>
        <color theme="1"/>
        <rFont val="Gill Sans MT"/>
        <family val="2"/>
      </rPr>
      <t xml:space="preserve">(indicating that the £74M does include Severn Trent costs). </t>
    </r>
    <r>
      <rPr>
        <sz val="10"/>
        <color theme="1"/>
        <rFont val="Gill Sans MT"/>
        <family val="2"/>
      </rPr>
      <t xml:space="preserve">
South Staffs Water has not provided any data indicating that the raw water has deteriorated that would be necessary to support a quality enhancement claim. The company has not provided any data regarding treated water quality failures nor near-misses. It states its claim is based on making a step change in performance to meet customer and regulatory expectations, rather than seeking to recover from a deteriorating position or to meet new regulatory requirements.  
With respect to reallocation - the Severn Trent contribution (£10.5m) should be removed from the claim amount of £74.346m. 
Some of the CAPEX proposed by South Staffs appear to overlap with existing base maintenance. Furthermore there is a 'Client risk allowance' of 10% which is excessive, hence, we reduce these costs by 50% (= approx. £2.7m)</t>
    </r>
  </si>
  <si>
    <t>South Staffs provides details of a methodical approach to its selected strategic interventions by considering an integrated range of drivers (e.g. supply-demand, maintenance, etc.). However, it does not present an appraisal of competing options at each WTW underpinning this strategic intervention.  A consultancy report by Atkins was prepared on this area but not submitted. South Staffs does provide a consultancy report by Costain that considers the robustness of their preferred option and the associated costs.
The preferred option is to commission an rapid gravity filtration (RGF) treatment stage at both sites. This is expected to reduce the particulate matter passing through into distribution, lower the potential for disinfection by-products and enhance the performance of the granular activated carbon (GAC). It appears that the works did formerly have a sand filtration stage but these were converted historically into the current GAC stage that acts as filter-absorber to address water quality concerns.  This is not good practice.  At the time most companies would have retained the RGF stage and added a GAC stage (possibly as pressure filters) rather than replaced one with the other.  
Further works improvements, e.g. enhancing the clarification process and advanced oxidation, has been considered but is not planned for AMP7.
The company has demonstrated a good approach to considering its options and selecting the best option for customers.</t>
  </si>
  <si>
    <t>The anticipated totex is £63M (with £56.7M as capex, excluding SVE contribution) all falling in AMP7, totex split into £59M and £4M for WTW and trunk mains, respectively.  Further investment at these sites is planned for AMP8 but agreement for funding is not requested at this stage.  
South Staffs presents work by Oxera to illustrate that the company is efficient on base totex.  This supports its assertion that the company has been sweating these assets to the benefit of customers. The company did not develop robust totex models.
It would have been preferable to have evaluated the Atkins report on treatment options. However, the proposed solution is appropriate. The Costain report gives costs based on historic out-turn costs and bottom-up pricing, etc., that give some confidence that the proposed costs are robust.  Costain gives an accuracy of its capex costs as +/-15%.  However, it states that a number of asset dimensions were estimated using satellite imaginary from Google.  A detailed site survey would be more appropriate for a £60m scheme though any increased accuracy in existing dimensions is unlikely to have a material impact on total capex, particularly as investments are largely in new process units.
The Jacob's Assurance Statement supports South Staff's approach to developing its claim including its reasonableness. However, the Jacob's assurance process did not include assurance of the reports prepared by third parties (ARUP, Costain, Explain).  Hence, the Costain estimates were not independently assessed.
Seven Trent Water is entitled to take 1/3 of the water from Hampton Loade.  South Staffs states that it has taken into consideration Severn Trent's current and future needs in determining investment needs. The costs (£63M) are net of the Severn Trent contribution (pg. 50 SSC CAC)
Re: proposed 100km of trunk main cleaning at a cost of £4m (pg. 16 SSC CAC, £1.2m capex, £3m opex).  South Staffs states that it is still in the process of finalising the methods of cleaning (from ice pigging, air scour, etc.), which implies cost estimates are approximations. 
In conclusion, the company has adequately costed the works, notwithstanding an on-going efficiency is appropriate.  However, maintenance of their assets is not a new requirement and they are, and have been, funded for this.  The quantum of this claim is therefore reduced by an implicit allowance for capital maintenance.</t>
  </si>
  <si>
    <t>South Staffs Water has developed a bespoke performance commitment (D8) that specifically relates to this cost adjustment claim. It is designed to protect customers against non and late delivery of the water treatment works upgrade programme and associated expenditure.  
The current PC definition focusses on delivery of the proposed works by specified dates in AMP7.  It separately addresses the three elements, i.e. two WTW schemes and trunk main cleaning programme. The PC commits to a full refund to customers for non-delivery and a penalty payment for late delivery against the date in any DWI notice (Complete second-stage filtration at Seedy Mill and Hampton Loade by March 2023 and March 2024, respectively and complete the strategic mains cleaning programme by March 2025). 
Customers are protected from water quality and supply failures by other (common) performance commitments.
South Staffs has support from their CCG for this work.</t>
  </si>
  <si>
    <r>
      <t>South Staffs presents a wide range of qualitative and quantitative approaches to engaging with its customers.  It reports that ‘</t>
    </r>
    <r>
      <rPr>
        <i/>
        <sz val="10"/>
        <color theme="1"/>
        <rFont val="Gill Sans MT"/>
        <family val="2"/>
      </rPr>
      <t>When set in the context of a likely bill reduction in AMP7, 87% of customers who completed our online quantitative survey accepted our proposals</t>
    </r>
    <r>
      <rPr>
        <sz val="10"/>
        <color theme="1"/>
        <rFont val="Gill Sans MT"/>
        <family val="2"/>
      </rPr>
      <t>.’ (pg9, SSC CAC) This proposed investment does not appear to be having a significant impact on bills and affordability.</t>
    </r>
  </si>
  <si>
    <t>Summary sheet - South Staffs Water</t>
  </si>
  <si>
    <t>£m, 2017-18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</si>
</sst>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Red]\-#,##0.0;\-"/>
    <numFmt numFmtId="166" formatCode="#,##0_);\(#,##0\);&quot;-  &quot;;&quot; &quot;@&quot; &quot;"/>
    <numFmt numFmtId="167" formatCode="0.000"/>
    <numFmt numFmtId="168" formatCode="#,##0.000"/>
    <numFmt numFmtId="169" formatCode="0.0"/>
    <numFmt numFmtId="170" formatCode="_(* #,##0_);_(* \(#,##0\);_(* &quot;-&quot;??_);_(@_)"/>
    <numFmt numFmtId="171" formatCode="_(* #,##0.000_);_(* \(#,##0.000\);_(* &quot;-&quot;??_);_(@_)"/>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1"/>
      <name val="Calibri"/>
      <family val="2"/>
      <scheme val="minor"/>
    </font>
    <font>
      <b/>
      <sz val="10"/>
      <name val="Calibri"/>
      <family val="2"/>
      <scheme val="minor"/>
    </font>
    <font>
      <b/>
      <sz val="10"/>
      <color theme="1"/>
      <name val="Calibri"/>
      <family val="2"/>
      <scheme val="minor"/>
    </font>
    <font>
      <b/>
      <sz val="14"/>
      <color theme="3"/>
      <name val="Calibri"/>
      <family val="2"/>
      <scheme val="minor"/>
    </font>
    <font>
      <sz val="10"/>
      <name val="Calibri"/>
      <family val="2"/>
      <scheme val="minor"/>
    </font>
    <font>
      <sz val="12"/>
      <color theme="3"/>
      <name val="Calibri"/>
      <family val="2"/>
      <scheme val="minor"/>
    </font>
    <font>
      <i/>
      <sz val="10"/>
      <color theme="1"/>
      <name val="Gill Sans MT"/>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2" tint="-4.9989318521683403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28">
    <xf numFmtId="0" fontId="0" fillId="0" borderId="0"/>
    <xf numFmtId="164" fontId="6" fillId="0" borderId="0" applyFont="0" applyFill="0" applyBorder="0" applyAlignment="0" applyProtection="0"/>
    <xf numFmtId="0" fontId="8" fillId="0" borderId="0"/>
    <xf numFmtId="0" fontId="10" fillId="0" borderId="0"/>
    <xf numFmtId="0" fontId="6" fillId="0" borderId="0"/>
    <xf numFmtId="0" fontId="10" fillId="0" borderId="0"/>
    <xf numFmtId="0" fontId="10" fillId="0" borderId="0"/>
    <xf numFmtId="0" fontId="8" fillId="0" borderId="0"/>
    <xf numFmtId="164" fontId="10" fillId="0" borderId="0" applyFont="0" applyFill="0" applyBorder="0" applyAlignment="0" applyProtection="0"/>
    <xf numFmtId="0" fontId="10" fillId="0" borderId="0">
      <alignment vertical="center"/>
    </xf>
    <xf numFmtId="0" fontId="15" fillId="0" borderId="5" applyNumberFormat="0" applyFill="0" applyAlignment="0" applyProtection="0"/>
    <xf numFmtId="0" fontId="16" fillId="0" borderId="0" applyNumberFormat="0" applyFill="0" applyBorder="0" applyProtection="0">
      <alignment vertical="top"/>
    </xf>
    <xf numFmtId="165" fontId="10" fillId="0" borderId="6" applyAlignment="0">
      <alignment vertical="center"/>
    </xf>
    <xf numFmtId="0" fontId="17"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5" fillId="0" borderId="0"/>
    <xf numFmtId="166" fontId="4" fillId="0" borderId="0" applyFont="0" applyFill="0" applyBorder="0" applyProtection="0">
      <alignment vertical="top"/>
    </xf>
    <xf numFmtId="0" fontId="3" fillId="0" borderId="0"/>
    <xf numFmtId="0" fontId="2" fillId="0" borderId="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cellStyleXfs>
  <cellXfs count="77">
    <xf numFmtId="0" fontId="0" fillId="0" borderId="0" xfId="0"/>
    <xf numFmtId="0" fontId="7" fillId="0" borderId="0" xfId="0" applyFont="1"/>
    <xf numFmtId="0" fontId="12" fillId="0" borderId="0" xfId="5" applyFont="1"/>
    <xf numFmtId="0" fontId="12" fillId="0" borderId="0" xfId="0" applyFont="1"/>
    <xf numFmtId="0" fontId="11" fillId="0" borderId="0" xfId="0" applyFont="1"/>
    <xf numFmtId="0" fontId="7" fillId="0" borderId="1" xfId="0" applyFont="1" applyBorder="1"/>
    <xf numFmtId="0" fontId="12" fillId="0" borderId="0" xfId="6" applyFont="1"/>
    <xf numFmtId="0" fontId="9" fillId="0" borderId="0" xfId="7" applyFont="1"/>
    <xf numFmtId="0" fontId="14" fillId="2" borderId="2" xfId="4" applyFont="1" applyFill="1" applyBorder="1"/>
    <xf numFmtId="0" fontId="13" fillId="2" borderId="3" xfId="5" applyFont="1" applyFill="1" applyBorder="1"/>
    <xf numFmtId="0" fontId="12" fillId="2" borderId="4" xfId="5" applyFont="1" applyFill="1" applyBorder="1"/>
    <xf numFmtId="0" fontId="14" fillId="2" borderId="0" xfId="4" applyFont="1" applyFill="1" applyAlignment="1">
      <alignment vertical="center"/>
    </xf>
    <xf numFmtId="0" fontId="9" fillId="0" borderId="0" xfId="0" applyFont="1"/>
    <xf numFmtId="0" fontId="18" fillId="0" borderId="0" xfId="0" applyFont="1" applyAlignment="1">
      <alignment horizontal="left" indent="1"/>
    </xf>
    <xf numFmtId="0" fontId="7" fillId="0" borderId="1" xfId="0" applyFont="1" applyBorder="1" applyAlignment="1">
      <alignment vertical="top"/>
    </xf>
    <xf numFmtId="0" fontId="7" fillId="0" borderId="1" xfId="0" applyFont="1" applyBorder="1" applyAlignment="1">
      <alignment horizontal="left" wrapText="1"/>
    </xf>
    <xf numFmtId="0" fontId="7" fillId="0" borderId="0" xfId="0" applyFont="1" applyAlignment="1">
      <alignment horizontal="left" wrapText="1"/>
    </xf>
    <xf numFmtId="0" fontId="0" fillId="3" borderId="0" xfId="0" applyFill="1" applyAlignment="1">
      <alignment horizontal="right"/>
    </xf>
    <xf numFmtId="14" fontId="19" fillId="0" borderId="0" xfId="0" applyNumberFormat="1" applyFont="1" applyAlignment="1" applyProtection="1">
      <alignment horizontal="left"/>
      <protection locked="0"/>
    </xf>
    <xf numFmtId="0" fontId="7" fillId="3" borderId="1" xfId="0" applyFont="1" applyFill="1" applyBorder="1" applyAlignment="1">
      <alignment horizontal="left"/>
    </xf>
    <xf numFmtId="0" fontId="14" fillId="0" borderId="0" xfId="4" applyFont="1" applyAlignment="1">
      <alignment vertical="center"/>
    </xf>
    <xf numFmtId="9" fontId="7" fillId="0" borderId="1" xfId="16" applyFont="1" applyBorder="1"/>
    <xf numFmtId="0" fontId="7" fillId="0" borderId="1" xfId="0" applyFont="1" applyBorder="1" applyAlignment="1">
      <alignment horizontal="right"/>
    </xf>
    <xf numFmtId="0" fontId="7" fillId="0" borderId="0" xfId="0" applyFont="1" applyAlignment="1">
      <alignment vertical="top"/>
    </xf>
    <xf numFmtId="0" fontId="7" fillId="0" borderId="1" xfId="0" applyFont="1" applyBorder="1" applyAlignment="1">
      <alignment wrapText="1"/>
    </xf>
    <xf numFmtId="0" fontId="7" fillId="0" borderId="0" xfId="0" applyFont="1" applyBorder="1" applyAlignment="1">
      <alignment vertical="top"/>
    </xf>
    <xf numFmtId="0" fontId="7" fillId="0" borderId="0" xfId="0" applyFont="1" applyBorder="1"/>
    <xf numFmtId="0" fontId="7" fillId="0" borderId="9" xfId="0" applyFont="1" applyBorder="1" applyAlignment="1">
      <alignment vertical="top"/>
    </xf>
    <xf numFmtId="0" fontId="7" fillId="0" borderId="7" xfId="0" applyFont="1" applyBorder="1" applyAlignment="1">
      <alignment vertical="top"/>
    </xf>
    <xf numFmtId="0" fontId="2" fillId="0" borderId="0" xfId="20"/>
    <xf numFmtId="168" fontId="2" fillId="0" borderId="0" xfId="20" applyNumberFormat="1"/>
    <xf numFmtId="167" fontId="7" fillId="0" borderId="0" xfId="0" applyNumberFormat="1" applyFont="1"/>
    <xf numFmtId="167" fontId="12" fillId="0" borderId="0" xfId="0" applyNumberFormat="1" applyFont="1"/>
    <xf numFmtId="2" fontId="12" fillId="0" borderId="0" xfId="0" applyNumberFormat="1" applyFont="1"/>
    <xf numFmtId="2" fontId="7" fillId="0" borderId="0" xfId="0" applyNumberFormat="1" applyFont="1"/>
    <xf numFmtId="0" fontId="7" fillId="0" borderId="1" xfId="0" applyFont="1" applyFill="1" applyBorder="1"/>
    <xf numFmtId="0" fontId="7" fillId="0" borderId="8" xfId="0" applyFont="1" applyFill="1" applyBorder="1"/>
    <xf numFmtId="164" fontId="7" fillId="0" borderId="0" xfId="1" applyFont="1"/>
    <xf numFmtId="170" fontId="7" fillId="0" borderId="1" xfId="1" applyNumberFormat="1" applyFont="1" applyBorder="1"/>
    <xf numFmtId="0" fontId="23" fillId="5" borderId="0" xfId="4" applyFont="1" applyFill="1" applyAlignment="1">
      <alignment vertical="center"/>
    </xf>
    <xf numFmtId="0" fontId="20" fillId="0" borderId="0" xfId="0" applyFont="1" applyFill="1"/>
    <xf numFmtId="0" fontId="20" fillId="5" borderId="0" xfId="0" applyFont="1" applyFill="1"/>
    <xf numFmtId="0" fontId="20" fillId="0" borderId="0" xfId="0" applyFont="1"/>
    <xf numFmtId="0" fontId="24" fillId="0" borderId="0" xfId="0" applyFont="1"/>
    <xf numFmtId="0" fontId="22" fillId="0" borderId="0" xfId="0" applyFont="1"/>
    <xf numFmtId="164" fontId="20" fillId="0" borderId="1" xfId="1" applyFont="1" applyBorder="1" applyAlignment="1">
      <alignment vertical="top" wrapText="1"/>
    </xf>
    <xf numFmtId="0" fontId="20" fillId="0" borderId="0" xfId="0" applyFont="1" applyAlignment="1">
      <alignment vertical="top" wrapText="1"/>
    </xf>
    <xf numFmtId="0" fontId="21" fillId="0" borderId="0" xfId="0" applyFont="1"/>
    <xf numFmtId="0" fontId="24" fillId="0" borderId="1" xfId="0" applyFont="1" applyBorder="1"/>
    <xf numFmtId="164" fontId="20" fillId="0" borderId="1" xfId="1" applyFont="1" applyBorder="1"/>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0" borderId="1" xfId="0" applyFont="1" applyBorder="1"/>
    <xf numFmtId="0" fontId="24" fillId="0" borderId="1" xfId="0" applyFont="1" applyFill="1" applyBorder="1"/>
    <xf numFmtId="164" fontId="20" fillId="0" borderId="1" xfId="1" applyFont="1" applyFill="1" applyBorder="1"/>
    <xf numFmtId="0" fontId="22" fillId="5" borderId="0" xfId="4" applyFont="1" applyFill="1"/>
    <xf numFmtId="0" fontId="22" fillId="0" borderId="0" xfId="4" applyFont="1" applyFill="1"/>
    <xf numFmtId="0" fontId="24" fillId="0" borderId="1" xfId="0" applyFont="1" applyBorder="1" applyAlignment="1">
      <alignment vertical="top" wrapText="1"/>
    </xf>
    <xf numFmtId="164" fontId="24" fillId="0" borderId="1" xfId="1" applyFont="1" applyBorder="1" applyAlignment="1">
      <alignment vertical="top" wrapText="1"/>
    </xf>
    <xf numFmtId="0" fontId="25" fillId="5" borderId="0" xfId="0" applyFont="1" applyFill="1"/>
    <xf numFmtId="0" fontId="21" fillId="0" borderId="1" xfId="0" applyFont="1" applyBorder="1" applyAlignment="1">
      <alignment horizontal="left" wrapText="1"/>
    </xf>
    <xf numFmtId="0" fontId="22" fillId="0" borderId="1" xfId="0" applyFont="1" applyBorder="1" applyAlignment="1">
      <alignment horizontal="left" wrapText="1"/>
    </xf>
    <xf numFmtId="0" fontId="12" fillId="0" borderId="1" xfId="0" applyFont="1" applyBorder="1" applyAlignment="1" applyProtection="1">
      <alignment horizontal="left"/>
      <protection locked="0"/>
    </xf>
    <xf numFmtId="14" fontId="12" fillId="0" borderId="1" xfId="0" applyNumberFormat="1" applyFont="1" applyBorder="1" applyAlignment="1" applyProtection="1">
      <alignment horizontal="left"/>
      <protection locked="0"/>
    </xf>
    <xf numFmtId="3" fontId="7" fillId="0" borderId="0" xfId="0" applyNumberFormat="1" applyFont="1" applyBorder="1"/>
    <xf numFmtId="0" fontId="7" fillId="0" borderId="0" xfId="0" applyFont="1"/>
    <xf numFmtId="0" fontId="7" fillId="0" borderId="1" xfId="0" applyFont="1" applyBorder="1" applyAlignment="1">
      <alignment vertical="top"/>
    </xf>
    <xf numFmtId="0" fontId="7" fillId="0" borderId="0" xfId="0" applyFont="1" applyBorder="1"/>
    <xf numFmtId="0" fontId="7" fillId="0" borderId="1" xfId="0" applyFont="1" applyBorder="1" applyAlignment="1">
      <alignment vertical="top" wrapText="1"/>
    </xf>
    <xf numFmtId="171" fontId="7" fillId="0" borderId="1" xfId="1" applyNumberFormat="1" applyFont="1" applyBorder="1"/>
    <xf numFmtId="0" fontId="7" fillId="0" borderId="0" xfId="0" applyFont="1" applyFill="1"/>
    <xf numFmtId="0" fontId="7" fillId="0" borderId="0" xfId="0" applyFont="1" applyFill="1" applyBorder="1"/>
    <xf numFmtId="2" fontId="7" fillId="0" borderId="0" xfId="0" applyNumberFormat="1" applyFont="1" applyFill="1" applyBorder="1"/>
    <xf numFmtId="0" fontId="12" fillId="0" borderId="0" xfId="0" applyFont="1" applyFill="1" applyBorder="1"/>
    <xf numFmtId="0" fontId="12" fillId="0" borderId="0" xfId="0" applyFont="1" applyFill="1" applyBorder="1" applyAlignment="1">
      <alignment horizontal="right"/>
    </xf>
    <xf numFmtId="169" fontId="7" fillId="0" borderId="0" xfId="0" applyNumberFormat="1" applyFont="1" applyFill="1" applyBorder="1"/>
    <xf numFmtId="0" fontId="7" fillId="0" borderId="1" xfId="0" applyFont="1" applyBorder="1" applyAlignment="1">
      <alignment horizontal="left" vertical="top" wrapText="1"/>
    </xf>
  </cellXfs>
  <cellStyles count="28">
    <cellStyle name="Calculation 2" xfId="12"/>
    <cellStyle name="Comma" xfId="1" builtinId="3"/>
    <cellStyle name="Comma 2" xfId="8"/>
    <cellStyle name="Comma 2 2" xfId="15"/>
    <cellStyle name="Comma 2 2 2" xfId="23"/>
    <cellStyle name="Comma 2 3" xfId="22"/>
    <cellStyle name="Comma 3" xfId="21"/>
    <cellStyle name="Heading 1 2" xfId="10"/>
    <cellStyle name="Heading 4 2" xfId="13"/>
    <cellStyle name="Normal" xfId="0" builtinId="0"/>
    <cellStyle name="Normal 2" xfId="5"/>
    <cellStyle name="Normal 2 2 2" xfId="4"/>
    <cellStyle name="Normal 20" xfId="18"/>
    <cellStyle name="Normal 20 2" xfId="25"/>
    <cellStyle name="Normal 3" xfId="7"/>
    <cellStyle name="Normal 3 2" xfId="3"/>
    <cellStyle name="Normal 4" xfId="6"/>
    <cellStyle name="Normal 5" xfId="2"/>
    <cellStyle name="Normal 6" xfId="9"/>
    <cellStyle name="Normal 7" xfId="17"/>
    <cellStyle name="Normal 7 2" xfId="24"/>
    <cellStyle name="Normal 8" xfId="19"/>
    <cellStyle name="Normal 8 2" xfId="26"/>
    <cellStyle name="Normal 9" xfId="20"/>
    <cellStyle name="Normal 9 2" xfId="27"/>
    <cellStyle name="Note 2" xfId="11"/>
    <cellStyle name="Percent" xfId="16" builtinId="5"/>
    <cellStyle name="Percent 2" xfId="14"/>
  </cellStyles>
  <dxfs count="8">
    <dxf>
      <fill>
        <patternFill>
          <bgColor theme="4"/>
        </patternFill>
      </fill>
    </dxf>
    <dxf>
      <fill>
        <patternFill>
          <bgColor theme="7"/>
        </patternFill>
      </fill>
    </dxf>
    <dxf>
      <fill>
        <patternFill>
          <bgColor theme="6"/>
        </patternFill>
      </fill>
    </dxf>
    <dxf>
      <fill>
        <patternFill>
          <bgColor theme="9"/>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375396</xdr:colOff>
      <xdr:row>2</xdr:row>
      <xdr:rowOff>89647</xdr:rowOff>
    </xdr:from>
    <xdr:to>
      <xdr:col>12</xdr:col>
      <xdr:colOff>229719</xdr:colOff>
      <xdr:row>18</xdr:row>
      <xdr:rowOff>67235</xdr:rowOff>
    </xdr:to>
    <xdr:sp macro="" textlink="">
      <xdr:nvSpPr>
        <xdr:cNvPr id="3" name="TextBox 2"/>
        <xdr:cNvSpPr txBox="1"/>
      </xdr:nvSpPr>
      <xdr:spPr>
        <a:xfrm>
          <a:off x="509867" y="470647"/>
          <a:ext cx="7082117" cy="3115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a:solidFill>
                <a:schemeClr val="dk1"/>
              </a:solidFill>
              <a:effectLst/>
              <a:latin typeface="+mn-lt"/>
              <a:ea typeface="+mn-ea"/>
              <a:cs typeface="+mn-cs"/>
            </a:rPr>
            <a:t>Cost adjustment claims feeder model</a:t>
          </a:r>
          <a:endParaRPr lang="en-GB">
            <a:effectLst/>
          </a:endParaRPr>
        </a:p>
        <a:p>
          <a:r>
            <a:rPr lang="en-GB" sz="1100" b="1" baseline="0">
              <a:solidFill>
                <a:schemeClr val="dk1"/>
              </a:solidFill>
              <a:effectLst/>
              <a:latin typeface="+mn-lt"/>
              <a:ea typeface="+mn-ea"/>
              <a:cs typeface="+mn-cs"/>
            </a:rPr>
            <a:t>Objective</a:t>
          </a:r>
          <a:endParaRPr lang="en-GB">
            <a:effectLst/>
          </a:endParaRPr>
        </a:p>
        <a:p>
          <a:r>
            <a:rPr lang="en-GB" sz="1100">
              <a:solidFill>
                <a:schemeClr val="dk1"/>
              </a:solidFill>
              <a:effectLst/>
              <a:latin typeface="+mn-lt"/>
              <a:ea typeface="+mn-ea"/>
              <a:cs typeface="+mn-cs"/>
            </a:rPr>
            <a:t>This workbook contains all the company's cost adjustment claims, our assessment of the claims and our adjustment decisions. Further detail on the approach is included in the document 'Securing cost efficiency – our approach for setting efficient cost baselines at the IAP'.</a:t>
          </a:r>
          <a:endParaRPr lang="en-GB">
            <a:effectLst/>
          </a:endParaRPr>
        </a:p>
        <a:p>
          <a:r>
            <a:rPr lang="en-GB" sz="1100" b="1" baseline="0">
              <a:solidFill>
                <a:schemeClr val="dk1"/>
              </a:solidFill>
              <a:effectLst/>
              <a:latin typeface="+mn-lt"/>
              <a:ea typeface="+mn-ea"/>
              <a:cs typeface="+mn-cs"/>
            </a:rPr>
            <a:t>Guide to the model</a:t>
          </a:r>
          <a:endParaRPr lang="en-GB">
            <a:effectLst/>
          </a:endParaRPr>
        </a:p>
        <a:p>
          <a:r>
            <a:rPr lang="en-GB" sz="1100" u="sng" baseline="0">
              <a:solidFill>
                <a:schemeClr val="dk1"/>
              </a:solidFill>
              <a:effectLst/>
              <a:latin typeface="+mn-lt"/>
              <a:ea typeface="+mn-ea"/>
              <a:cs typeface="+mn-cs"/>
            </a:rPr>
            <a:t>F_inputs tab</a:t>
          </a:r>
          <a:endParaRPr lang="en-GB">
            <a:effectLst/>
          </a:endParaRPr>
        </a:p>
        <a:p>
          <a:r>
            <a:rPr lang="en-GB" sz="1100">
              <a:solidFill>
                <a:schemeClr val="dk1"/>
              </a:solidFill>
              <a:effectLst/>
              <a:latin typeface="+mn-lt"/>
              <a:ea typeface="+mn-ea"/>
              <a:cs typeface="+mn-cs"/>
            </a:rPr>
            <a:t>Contains the relevant cost data for assessing the cost adjustment claims from the company's business plan tables. This data is reported from fountain, our data storage and reporting system</a:t>
          </a:r>
          <a:endParaRPr lang="en-GB">
            <a:effectLst/>
          </a:endParaRPr>
        </a:p>
        <a:p>
          <a:pPr eaLnBrk="1" fontAlgn="auto" latinLnBrk="0" hangingPunct="1"/>
          <a:r>
            <a:rPr lang="en-GB" sz="1100" u="sng" baseline="0">
              <a:solidFill>
                <a:schemeClr val="dk1"/>
              </a:solidFill>
              <a:effectLst/>
              <a:latin typeface="+mn-lt"/>
              <a:ea typeface="+mn-ea"/>
              <a:cs typeface="+mn-cs"/>
            </a:rPr>
            <a:t>SSC-WN601001</a:t>
          </a:r>
          <a:endParaRPr lang="en-GB">
            <a:effectLst/>
          </a:endParaRPr>
        </a:p>
        <a:p>
          <a:pPr eaLnBrk="1" fontAlgn="auto" latinLnBrk="0" hangingPunct="1"/>
          <a:r>
            <a:rPr lang="en-GB" sz="1100">
              <a:solidFill>
                <a:schemeClr val="dk1"/>
              </a:solidFill>
              <a:effectLst/>
              <a:latin typeface="+mn-lt"/>
              <a:ea typeface="+mn-ea"/>
              <a:cs typeface="+mn-cs"/>
            </a:rPr>
            <a:t>Each tab named 'XXX-xx', where XXX stands for the company's acronym and xx stands for the claim number, includes a short description of the claim, our assessment of the claim and our adjustment decision for the claim.</a:t>
          </a:r>
          <a:endParaRPr lang="en-GB">
            <a:effectLst/>
          </a:endParaRPr>
        </a:p>
        <a:p>
          <a:pPr eaLnBrk="1" fontAlgn="auto" latinLnBrk="0" hangingPunct="1"/>
          <a:r>
            <a:rPr lang="en-GB" sz="1100" u="sng">
              <a:solidFill>
                <a:schemeClr val="dk1"/>
              </a:solidFill>
              <a:effectLst/>
              <a:latin typeface="+mn-lt"/>
              <a:ea typeface="+mn-ea"/>
              <a:cs typeface="+mn-cs"/>
            </a:rPr>
            <a:t>Summary tab</a:t>
          </a:r>
          <a:endParaRPr lang="en-GB">
            <a:effectLst/>
          </a:endParaRPr>
        </a:p>
        <a:p>
          <a:r>
            <a:rPr lang="en-GB" sz="1100" baseline="0">
              <a:solidFill>
                <a:schemeClr val="dk1"/>
              </a:solidFill>
              <a:effectLst/>
              <a:latin typeface="+mn-lt"/>
              <a:ea typeface="+mn-ea"/>
              <a:cs typeface="+mn-cs"/>
            </a:rPr>
            <a:t>It includes a summary of all our adjustments, including the overall assessment result, allowance and an assessment of the quality of the claim submitted.</a:t>
          </a:r>
          <a:endParaRPr lang="en-GB">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244077</xdr:colOff>
      <xdr:row>48</xdr:row>
      <xdr:rowOff>151721</xdr:rowOff>
    </xdr:from>
    <xdr:ext cx="9727407" cy="1814599"/>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386952" y="34084534"/>
          <a:ext cx="9727407" cy="181459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a:t>
          </a:r>
        </a:p>
        <a:p>
          <a:endParaRPr lang="en-GB" sz="1100"/>
        </a:p>
        <a:p>
          <a:r>
            <a:rPr lang="en-GB" sz="1100" baseline="0">
              <a:solidFill>
                <a:schemeClr val="dk1"/>
              </a:solidFill>
              <a:effectLst/>
              <a:latin typeface="+mn-lt"/>
              <a:ea typeface="+mn-ea"/>
              <a:cs typeface="+mn-cs"/>
            </a:rPr>
            <a:t>It is appropriate to calculate an implicit allowance for base maintenance costs.</a:t>
          </a:r>
          <a:endParaRPr lang="en-GB">
            <a:effectLst/>
          </a:endParaRPr>
        </a:p>
        <a:p>
          <a:r>
            <a:rPr lang="en-GB" sz="1100" baseline="0">
              <a:solidFill>
                <a:schemeClr val="dk1"/>
              </a:solidFill>
              <a:effectLst/>
              <a:latin typeface="+mn-lt"/>
              <a:ea typeface="+mn-ea"/>
              <a:cs typeface="+mn-cs"/>
            </a:rPr>
            <a:t>Staffs'/Costain's capex estimates for Hampton Loade and Seedy Mill include a number of items that could be described as including elements of capital maintenance of existing assets.</a:t>
          </a:r>
          <a:endParaRPr lang="en-GB">
            <a:effectLst/>
          </a:endParaRPr>
        </a:p>
        <a:p>
          <a:r>
            <a:rPr lang="en-GB" sz="1100" baseline="0">
              <a:solidFill>
                <a:schemeClr val="dk1"/>
              </a:solidFill>
              <a:effectLst/>
              <a:latin typeface="+mn-lt"/>
              <a:ea typeface="+mn-ea"/>
              <a:cs typeface="+mn-cs"/>
            </a:rPr>
            <a:t>Direct cost values assumed to be base maintenance related, as follows: </a:t>
          </a:r>
          <a:endParaRPr lang="en-GB">
            <a:effectLst/>
          </a:endParaRPr>
        </a:p>
        <a:p>
          <a:pPr eaLnBrk="1" fontAlgn="auto" latinLnBrk="0" hangingPunct="1"/>
          <a:r>
            <a:rPr lang="en-GB" sz="1100" baseline="0">
              <a:solidFill>
                <a:schemeClr val="dk1"/>
              </a:solidFill>
              <a:effectLst/>
              <a:latin typeface="+mn-lt"/>
              <a:ea typeface="+mn-ea"/>
              <a:cs typeface="+mn-cs"/>
            </a:rPr>
            <a:t>Seedy Mill = £0.94m</a:t>
          </a:r>
          <a:endParaRPr lang="en-GB">
            <a:effectLst/>
          </a:endParaRPr>
        </a:p>
        <a:p>
          <a:pPr eaLnBrk="1" fontAlgn="auto" latinLnBrk="0" hangingPunct="1"/>
          <a:r>
            <a:rPr lang="en-GB" sz="1100" baseline="0">
              <a:solidFill>
                <a:schemeClr val="dk1"/>
              </a:solidFill>
              <a:effectLst/>
              <a:latin typeface="+mn-lt"/>
              <a:ea typeface="+mn-ea"/>
              <a:cs typeface="+mn-cs"/>
            </a:rPr>
            <a:t>Hampton Loade = £3.5m</a:t>
          </a:r>
          <a:endParaRPr lang="en-GB">
            <a:effectLst/>
          </a:endParaRPr>
        </a:p>
        <a:p>
          <a:pPr eaLnBrk="1" fontAlgn="auto" latinLnBrk="0" hangingPunct="1"/>
          <a:r>
            <a:rPr lang="en-GB" sz="1100" baseline="0">
              <a:solidFill>
                <a:schemeClr val="dk1"/>
              </a:solidFill>
              <a:effectLst/>
              <a:latin typeface="+mn-lt"/>
              <a:ea typeface="+mn-ea"/>
              <a:cs typeface="+mn-cs"/>
            </a:rPr>
            <a:t>Furthermore, both budget estimates include a 'Client risk allowance' of 10%, which seems excessive. In our assumption of costs we reduce this to 5% (hence total risk reduction for both sites = approx. £2.7m).</a:t>
          </a:r>
          <a:endParaRPr lang="en-GB">
            <a:effectLst/>
          </a:endParaRPr>
        </a:p>
      </xdr:txBody>
    </xdr:sp>
    <xdr:clientData/>
  </xdr:oneCellAnchor>
  <xdr:oneCellAnchor>
    <xdr:from>
      <xdr:col>3</xdr:col>
      <xdr:colOff>807640</xdr:colOff>
      <xdr:row>28</xdr:row>
      <xdr:rowOff>132953</xdr:rowOff>
    </xdr:from>
    <xdr:ext cx="7586265" cy="1125693"/>
    <xdr:sp macro="" textlink="">
      <xdr:nvSpPr>
        <xdr:cNvPr id="8" name="TextBox 7">
          <a:extLst>
            <a:ext uri="{FF2B5EF4-FFF2-40B4-BE49-F238E27FC236}">
              <a16:creationId xmlns:a16="http://schemas.microsoft.com/office/drawing/2014/main" xmlns="" id="{00000000-0008-0000-0200-000007000000}"/>
            </a:ext>
          </a:extLst>
        </xdr:cNvPr>
        <xdr:cNvSpPr txBox="1"/>
      </xdr:nvSpPr>
      <xdr:spPr>
        <a:xfrm>
          <a:off x="4629546" y="9241234"/>
          <a:ext cx="7586265" cy="11256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endParaRPr lang="en-GB">
            <a:effectLst/>
          </a:endParaRPr>
        </a:p>
        <a:p>
          <a:r>
            <a:rPr lang="en-GB" sz="1100">
              <a:solidFill>
                <a:schemeClr val="dk1"/>
              </a:solidFill>
              <a:effectLst/>
              <a:latin typeface="+mn-lt"/>
              <a:ea typeface="+mn-ea"/>
              <a:cs typeface="+mn-cs"/>
            </a:rPr>
            <a:t>Our calculation of historical maintenance</a:t>
          </a:r>
          <a:r>
            <a:rPr lang="en-GB" sz="1100" baseline="0">
              <a:solidFill>
                <a:schemeClr val="dk1"/>
              </a:solidFill>
              <a:effectLst/>
              <a:latin typeface="+mn-lt"/>
              <a:ea typeface="+mn-ea"/>
              <a:cs typeface="+mn-cs"/>
            </a:rPr>
            <a:t> related to the two treatment works that has gone in to our models is £8.856m for a 5 year total so we assume that as an implicit allowance for the works elements. See additional tab for calculations. There is only £0.1m difference in Implicit allowance if we use the maintenance proposed in the business plan.</a:t>
          </a:r>
          <a:endParaRPr lang="en-GB">
            <a:effectLst/>
          </a:endParaRPr>
        </a:p>
        <a:p>
          <a:r>
            <a:rPr lang="en-GB" sz="1100" baseline="0">
              <a:solidFill>
                <a:schemeClr val="dk1"/>
              </a:solidFill>
              <a:effectLst/>
              <a:latin typeface="+mn-lt"/>
              <a:ea typeface="+mn-ea"/>
              <a:cs typeface="+mn-cs"/>
            </a:rPr>
            <a:t>We also assume Trunk main cleaning (£4m) is base network maintenance and operation.</a:t>
          </a:r>
          <a:endParaRPr lang="en-GB">
            <a:effectLst/>
          </a:endParaRPr>
        </a:p>
        <a:p>
          <a:pPr eaLnBrk="1" fontAlgn="auto" latinLnBrk="0" hangingPunct="1"/>
          <a:r>
            <a:rPr lang="en-GB" sz="1100">
              <a:solidFill>
                <a:schemeClr val="dk1"/>
              </a:solidFill>
              <a:effectLst/>
              <a:latin typeface="+mn-lt"/>
              <a:ea typeface="+mn-ea"/>
              <a:cs typeface="+mn-cs"/>
            </a:rPr>
            <a:t>We assume a reduction</a:t>
          </a:r>
          <a:r>
            <a:rPr lang="en-GB" sz="1100" baseline="0">
              <a:solidFill>
                <a:schemeClr val="dk1"/>
              </a:solidFill>
              <a:effectLst/>
              <a:latin typeface="+mn-lt"/>
              <a:ea typeface="+mn-ea"/>
              <a:cs typeface="+mn-cs"/>
            </a:rPr>
            <a:t> for SVE contribution of £10.5M (all capex)</a:t>
          </a:r>
          <a:endParaRPr lang="en-GB">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tabSelected="1" zoomScale="85" zoomScaleNormal="85" zoomScaleSheetLayoutView="100" workbookViewId="0"/>
  </sheetViews>
  <sheetFormatPr defaultColWidth="9.1796875" defaultRowHeight="16" x14ac:dyDescent="0.5"/>
  <cols>
    <col min="1" max="1" width="1.81640625" style="2" customWidth="1"/>
    <col min="2" max="2" width="9.1796875" style="2" customWidth="1"/>
    <col min="3" max="3" width="9.1796875" style="2"/>
    <col min="4" max="5" width="9.1796875" style="2" customWidth="1"/>
    <col min="6" max="8" width="9.1796875" style="2"/>
    <col min="9" max="9" width="3.1796875" style="2" customWidth="1"/>
    <col min="10" max="10" width="9.1796875" style="2"/>
    <col min="11" max="11" width="16.1796875" style="2" bestFit="1" customWidth="1"/>
    <col min="12" max="12" width="9.1796875" style="2" customWidth="1"/>
    <col min="13" max="13" width="11.81640625" style="2" bestFit="1" customWidth="1"/>
    <col min="14" max="16384" width="9.1796875" style="2"/>
  </cols>
  <sheetData>
    <row r="1" spans="1:11" ht="21" x14ac:dyDescent="0.6">
      <c r="A1" s="6"/>
      <c r="B1" s="8" t="s">
        <v>0</v>
      </c>
      <c r="C1" s="9"/>
      <c r="D1" s="10"/>
      <c r="K1" s="7"/>
    </row>
    <row r="2" spans="1:11" ht="8.9" customHeight="1" x14ac:dyDescent="0.5"/>
  </sheetData>
  <conditionalFormatting sqref="L11:L15">
    <cfRule type="expression" dxfId="7" priority="3">
      <formula>L11="Error"</formula>
    </cfRule>
    <cfRule type="expression" dxfId="6" priority="4">
      <formula>L11="Ok"</formula>
    </cfRule>
  </conditionalFormatting>
  <conditionalFormatting sqref="L11:L15">
    <cfRule type="expression" dxfId="5" priority="1">
      <formula>$CO$6="Error"</formula>
    </cfRule>
    <cfRule type="expression" dxfId="4"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workbookViewId="0"/>
  </sheetViews>
  <sheetFormatPr defaultColWidth="8.81640625" defaultRowHeight="14" x14ac:dyDescent="0.3"/>
  <cols>
    <col min="1" max="1" width="5" style="29" customWidth="1"/>
    <col min="2" max="2" width="14.81640625" style="29" bestFit="1" customWidth="1"/>
    <col min="3" max="3" width="80.1796875" style="29" customWidth="1"/>
    <col min="4" max="4" width="3.81640625" style="29" customWidth="1"/>
    <col min="5" max="5" width="17.26953125" style="29" bestFit="1" customWidth="1"/>
    <col min="6" max="16" width="6.1796875" style="29" customWidth="1"/>
    <col min="17" max="21" width="9.26953125" style="29" customWidth="1"/>
    <col min="22" max="16384" width="8.81640625" style="29"/>
  </cols>
  <sheetData>
    <row r="1" spans="1:21" x14ac:dyDescent="0.3">
      <c r="C1" s="29" t="s">
        <v>52</v>
      </c>
    </row>
    <row r="2" spans="1:21" x14ac:dyDescent="0.3">
      <c r="A2" s="29" t="s">
        <v>53</v>
      </c>
      <c r="B2" s="29" t="s">
        <v>54</v>
      </c>
      <c r="C2" s="29" t="s">
        <v>55</v>
      </c>
      <c r="D2" s="29" t="s">
        <v>2</v>
      </c>
      <c r="E2" s="29" t="s">
        <v>56</v>
      </c>
      <c r="F2" s="29" t="s">
        <v>57</v>
      </c>
      <c r="G2" s="29" t="s">
        <v>3</v>
      </c>
      <c r="H2" s="29" t="s">
        <v>4</v>
      </c>
      <c r="I2" s="29" t="s">
        <v>5</v>
      </c>
      <c r="J2" s="29" t="s">
        <v>6</v>
      </c>
      <c r="K2" s="29" t="s">
        <v>7</v>
      </c>
      <c r="L2" s="29" t="s">
        <v>8</v>
      </c>
      <c r="M2" s="29" t="s">
        <v>9</v>
      </c>
      <c r="N2" s="29" t="s">
        <v>10</v>
      </c>
      <c r="O2" s="29" t="s">
        <v>11</v>
      </c>
      <c r="P2" s="29" t="s">
        <v>12</v>
      </c>
      <c r="Q2" s="29" t="s">
        <v>13</v>
      </c>
      <c r="R2" s="29" t="s">
        <v>14</v>
      </c>
      <c r="S2" s="29" t="s">
        <v>15</v>
      </c>
      <c r="T2" s="29" t="s">
        <v>16</v>
      </c>
      <c r="U2" s="29" t="s">
        <v>17</v>
      </c>
    </row>
    <row r="4" spans="1:21" x14ac:dyDescent="0.3">
      <c r="F4" s="29" t="s">
        <v>58</v>
      </c>
      <c r="G4" s="29" t="s">
        <v>58</v>
      </c>
      <c r="H4" s="29" t="s">
        <v>58</v>
      </c>
      <c r="I4" s="29" t="s">
        <v>58</v>
      </c>
      <c r="J4" s="29" t="s">
        <v>58</v>
      </c>
      <c r="K4" s="29" t="s">
        <v>58</v>
      </c>
      <c r="L4" s="29" t="s">
        <v>58</v>
      </c>
      <c r="M4" s="29" t="s">
        <v>58</v>
      </c>
      <c r="N4" s="29" t="s">
        <v>58</v>
      </c>
      <c r="O4" s="29" t="s">
        <v>58</v>
      </c>
      <c r="P4" s="29" t="s">
        <v>58</v>
      </c>
      <c r="Q4" s="29" t="s">
        <v>58</v>
      </c>
      <c r="R4" s="29" t="s">
        <v>58</v>
      </c>
      <c r="S4" s="29" t="s">
        <v>58</v>
      </c>
      <c r="T4" s="29" t="s">
        <v>58</v>
      </c>
      <c r="U4" s="29" t="s">
        <v>58</v>
      </c>
    </row>
    <row r="5" spans="1:21" x14ac:dyDescent="0.3">
      <c r="F5" s="29" t="s">
        <v>59</v>
      </c>
      <c r="G5" s="29" t="s">
        <v>59</v>
      </c>
      <c r="H5" s="29" t="s">
        <v>59</v>
      </c>
      <c r="I5" s="29" t="s">
        <v>59</v>
      </c>
      <c r="J5" s="29" t="s">
        <v>59</v>
      </c>
      <c r="K5" s="29" t="s">
        <v>59</v>
      </c>
      <c r="L5" s="29" t="s">
        <v>59</v>
      </c>
      <c r="M5" s="29" t="s">
        <v>59</v>
      </c>
      <c r="N5" s="29" t="s">
        <v>59</v>
      </c>
      <c r="O5" s="29" t="s">
        <v>59</v>
      </c>
      <c r="P5" s="29" t="s">
        <v>59</v>
      </c>
      <c r="Q5" s="29" t="s">
        <v>59</v>
      </c>
      <c r="R5" s="29" t="s">
        <v>59</v>
      </c>
      <c r="S5" s="29" t="s">
        <v>59</v>
      </c>
      <c r="T5" s="29" t="s">
        <v>59</v>
      </c>
      <c r="U5" s="29" t="s">
        <v>59</v>
      </c>
    </row>
    <row r="6" spans="1:21" x14ac:dyDescent="0.3">
      <c r="F6" s="29" t="s">
        <v>60</v>
      </c>
      <c r="G6" s="29" t="s">
        <v>60</v>
      </c>
      <c r="H6" s="29" t="s">
        <v>60</v>
      </c>
      <c r="I6" s="29" t="s">
        <v>60</v>
      </c>
      <c r="J6" s="29" t="s">
        <v>60</v>
      </c>
      <c r="K6" s="29" t="s">
        <v>60</v>
      </c>
      <c r="L6" s="29" t="s">
        <v>60</v>
      </c>
      <c r="M6" s="29" t="s">
        <v>60</v>
      </c>
      <c r="N6" s="29" t="s">
        <v>60</v>
      </c>
      <c r="O6" s="29" t="s">
        <v>60</v>
      </c>
      <c r="P6" s="29" t="s">
        <v>60</v>
      </c>
      <c r="Q6" s="29" t="s">
        <v>60</v>
      </c>
      <c r="R6" s="29" t="s">
        <v>60</v>
      </c>
      <c r="S6" s="29" t="s">
        <v>60</v>
      </c>
      <c r="T6" s="29" t="s">
        <v>60</v>
      </c>
      <c r="U6" s="29" t="s">
        <v>60</v>
      </c>
    </row>
    <row r="7" spans="1:21" x14ac:dyDescent="0.3">
      <c r="A7" s="29" t="s">
        <v>48</v>
      </c>
      <c r="B7" s="29" t="s">
        <v>61</v>
      </c>
      <c r="C7" s="29" t="s">
        <v>62</v>
      </c>
      <c r="D7" s="29" t="s">
        <v>63</v>
      </c>
      <c r="E7" s="29" t="s">
        <v>58</v>
      </c>
      <c r="F7" s="29">
        <v>0</v>
      </c>
    </row>
    <row r="8" spans="1:21" x14ac:dyDescent="0.3">
      <c r="A8" s="29" t="s">
        <v>48</v>
      </c>
      <c r="B8" s="29" t="s">
        <v>64</v>
      </c>
      <c r="C8" s="29" t="s">
        <v>65</v>
      </c>
      <c r="D8" s="29" t="s">
        <v>63</v>
      </c>
      <c r="E8" s="29" t="s">
        <v>58</v>
      </c>
      <c r="F8" s="29">
        <v>0</v>
      </c>
    </row>
    <row r="9" spans="1:21" x14ac:dyDescent="0.3">
      <c r="A9" s="29" t="s">
        <v>48</v>
      </c>
      <c r="B9" s="29" t="s">
        <v>66</v>
      </c>
      <c r="C9" s="29" t="s">
        <v>67</v>
      </c>
      <c r="D9" s="29" t="s">
        <v>68</v>
      </c>
      <c r="E9" s="29" t="s">
        <v>58</v>
      </c>
      <c r="F9" s="30"/>
      <c r="G9" s="30"/>
      <c r="H9" s="30"/>
      <c r="I9" s="30"/>
      <c r="J9" s="30"/>
      <c r="K9" s="30"/>
      <c r="L9" s="30"/>
      <c r="M9" s="30"/>
      <c r="N9" s="30"/>
      <c r="O9" s="30">
        <v>0</v>
      </c>
      <c r="P9" s="30">
        <v>0</v>
      </c>
      <c r="Q9" s="30">
        <v>0</v>
      </c>
      <c r="R9" s="30">
        <v>0</v>
      </c>
      <c r="S9" s="30">
        <v>0</v>
      </c>
      <c r="T9" s="30">
        <v>0</v>
      </c>
      <c r="U9" s="30">
        <v>0</v>
      </c>
    </row>
    <row r="10" spans="1:21" x14ac:dyDescent="0.3">
      <c r="A10" s="29" t="s">
        <v>48</v>
      </c>
      <c r="B10" s="29" t="s">
        <v>69</v>
      </c>
      <c r="C10" s="29" t="s">
        <v>70</v>
      </c>
      <c r="D10" s="29" t="s">
        <v>68</v>
      </c>
      <c r="E10" s="29" t="s">
        <v>58</v>
      </c>
      <c r="F10" s="30"/>
      <c r="G10" s="30">
        <v>0</v>
      </c>
      <c r="H10" s="30">
        <v>0</v>
      </c>
      <c r="I10" s="30">
        <v>0</v>
      </c>
      <c r="J10" s="30">
        <v>0</v>
      </c>
      <c r="K10" s="30">
        <v>0</v>
      </c>
      <c r="L10" s="30">
        <v>0</v>
      </c>
      <c r="M10" s="30">
        <v>0</v>
      </c>
      <c r="N10" s="30">
        <v>0</v>
      </c>
      <c r="O10" s="30"/>
      <c r="P10" s="30"/>
      <c r="Q10" s="30"/>
      <c r="R10" s="30"/>
      <c r="S10" s="30"/>
      <c r="T10" s="30"/>
      <c r="U10" s="30"/>
    </row>
    <row r="11" spans="1:21" x14ac:dyDescent="0.3">
      <c r="A11" s="29" t="s">
        <v>48</v>
      </c>
      <c r="B11" s="29" t="s">
        <v>71</v>
      </c>
      <c r="C11" s="29" t="s">
        <v>72</v>
      </c>
      <c r="D11" s="29" t="s">
        <v>63</v>
      </c>
      <c r="E11" s="29" t="s">
        <v>58</v>
      </c>
      <c r="F11" s="29">
        <v>0</v>
      </c>
    </row>
    <row r="12" spans="1:21" x14ac:dyDescent="0.3">
      <c r="A12" s="29" t="s">
        <v>48</v>
      </c>
      <c r="B12" s="29" t="s">
        <v>73</v>
      </c>
      <c r="C12" s="29" t="s">
        <v>74</v>
      </c>
      <c r="D12" s="29" t="s">
        <v>63</v>
      </c>
      <c r="E12" s="29" t="s">
        <v>58</v>
      </c>
      <c r="F12" s="29">
        <v>0</v>
      </c>
    </row>
    <row r="13" spans="1:21" x14ac:dyDescent="0.3">
      <c r="A13" s="29" t="s">
        <v>48</v>
      </c>
      <c r="B13" s="29" t="s">
        <v>75</v>
      </c>
      <c r="C13" s="29" t="s">
        <v>76</v>
      </c>
      <c r="D13" s="29" t="s">
        <v>68</v>
      </c>
      <c r="E13" s="29" t="s">
        <v>58</v>
      </c>
      <c r="F13" s="30"/>
      <c r="G13" s="30"/>
      <c r="H13" s="30"/>
      <c r="I13" s="30"/>
      <c r="J13" s="30"/>
      <c r="K13" s="30"/>
      <c r="L13" s="30"/>
      <c r="M13" s="30"/>
      <c r="N13" s="30"/>
      <c r="O13" s="30">
        <v>0</v>
      </c>
      <c r="P13" s="30">
        <v>0</v>
      </c>
      <c r="Q13" s="30">
        <v>0</v>
      </c>
      <c r="R13" s="30">
        <v>0</v>
      </c>
      <c r="S13" s="30">
        <v>0</v>
      </c>
      <c r="T13" s="30">
        <v>0</v>
      </c>
      <c r="U13" s="30">
        <v>0</v>
      </c>
    </row>
    <row r="14" spans="1:21" x14ac:dyDescent="0.3">
      <c r="A14" s="29" t="s">
        <v>48</v>
      </c>
      <c r="B14" s="29" t="s">
        <v>77</v>
      </c>
      <c r="C14" s="29" t="s">
        <v>78</v>
      </c>
      <c r="D14" s="29" t="s">
        <v>68</v>
      </c>
      <c r="E14" s="29" t="s">
        <v>58</v>
      </c>
      <c r="F14" s="30"/>
      <c r="G14" s="30">
        <v>0</v>
      </c>
      <c r="H14" s="30">
        <v>0</v>
      </c>
      <c r="I14" s="30">
        <v>0</v>
      </c>
      <c r="J14" s="30">
        <v>0</v>
      </c>
      <c r="K14" s="30">
        <v>0</v>
      </c>
      <c r="L14" s="30">
        <v>0</v>
      </c>
      <c r="M14" s="30">
        <v>0</v>
      </c>
      <c r="N14" s="30">
        <v>0</v>
      </c>
      <c r="O14" s="30"/>
      <c r="P14" s="30"/>
      <c r="Q14" s="30"/>
      <c r="R14" s="30"/>
      <c r="S14" s="30"/>
      <c r="T14" s="30"/>
      <c r="U14" s="30"/>
    </row>
    <row r="15" spans="1:21" x14ac:dyDescent="0.3">
      <c r="A15" s="29" t="s">
        <v>48</v>
      </c>
      <c r="B15" s="29" t="s">
        <v>79</v>
      </c>
      <c r="C15" s="29" t="s">
        <v>80</v>
      </c>
      <c r="D15" s="29" t="s">
        <v>63</v>
      </c>
      <c r="E15" s="29" t="s">
        <v>58</v>
      </c>
      <c r="F15" s="29">
        <v>0</v>
      </c>
    </row>
    <row r="16" spans="1:21" x14ac:dyDescent="0.3">
      <c r="A16" s="29" t="s">
        <v>48</v>
      </c>
      <c r="B16" s="29" t="s">
        <v>81</v>
      </c>
      <c r="C16" s="29" t="s">
        <v>82</v>
      </c>
      <c r="D16" s="29" t="s">
        <v>63</v>
      </c>
      <c r="E16" s="29" t="s">
        <v>58</v>
      </c>
      <c r="F16" s="29">
        <v>0</v>
      </c>
    </row>
    <row r="17" spans="1:21" x14ac:dyDescent="0.3">
      <c r="A17" s="29" t="s">
        <v>48</v>
      </c>
      <c r="B17" s="29" t="s">
        <v>83</v>
      </c>
      <c r="C17" s="29" t="s">
        <v>84</v>
      </c>
      <c r="D17" s="29" t="s">
        <v>68</v>
      </c>
      <c r="E17" s="29" t="s">
        <v>58</v>
      </c>
      <c r="F17" s="30"/>
      <c r="G17" s="30"/>
      <c r="H17" s="30"/>
      <c r="I17" s="30"/>
      <c r="J17" s="30"/>
      <c r="K17" s="30"/>
      <c r="L17" s="30"/>
      <c r="M17" s="30"/>
      <c r="N17" s="30"/>
      <c r="O17" s="30">
        <v>0</v>
      </c>
      <c r="P17" s="30">
        <v>0</v>
      </c>
      <c r="Q17" s="30">
        <v>0</v>
      </c>
      <c r="R17" s="30">
        <v>0</v>
      </c>
      <c r="S17" s="30">
        <v>0</v>
      </c>
      <c r="T17" s="30">
        <v>0</v>
      </c>
      <c r="U17" s="30">
        <v>0</v>
      </c>
    </row>
    <row r="18" spans="1:21" x14ac:dyDescent="0.3">
      <c r="A18" s="29" t="s">
        <v>48</v>
      </c>
      <c r="B18" s="29" t="s">
        <v>85</v>
      </c>
      <c r="C18" s="29" t="s">
        <v>86</v>
      </c>
      <c r="D18" s="29" t="s">
        <v>68</v>
      </c>
      <c r="E18" s="29" t="s">
        <v>58</v>
      </c>
      <c r="F18" s="30"/>
      <c r="G18" s="30">
        <v>0</v>
      </c>
      <c r="H18" s="30">
        <v>0</v>
      </c>
      <c r="I18" s="30">
        <v>0</v>
      </c>
      <c r="J18" s="30">
        <v>0</v>
      </c>
      <c r="K18" s="30">
        <v>0</v>
      </c>
      <c r="L18" s="30">
        <v>0</v>
      </c>
      <c r="M18" s="30">
        <v>0</v>
      </c>
      <c r="N18" s="30">
        <v>0</v>
      </c>
      <c r="O18" s="30"/>
      <c r="P18" s="30"/>
      <c r="Q18" s="30"/>
      <c r="R18" s="30"/>
      <c r="S18" s="30"/>
      <c r="T18" s="30"/>
      <c r="U18" s="30"/>
    </row>
    <row r="19" spans="1:21" x14ac:dyDescent="0.3">
      <c r="A19" s="29" t="s">
        <v>48</v>
      </c>
      <c r="B19" s="29" t="s">
        <v>87</v>
      </c>
      <c r="C19" s="29" t="s">
        <v>88</v>
      </c>
      <c r="D19" s="29" t="s">
        <v>63</v>
      </c>
      <c r="E19" s="29" t="s">
        <v>58</v>
      </c>
      <c r="F19" s="29">
        <v>0</v>
      </c>
    </row>
    <row r="20" spans="1:21" x14ac:dyDescent="0.3">
      <c r="A20" s="29" t="s">
        <v>48</v>
      </c>
      <c r="B20" s="29" t="s">
        <v>89</v>
      </c>
      <c r="C20" s="29" t="s">
        <v>90</v>
      </c>
      <c r="D20" s="29" t="s">
        <v>63</v>
      </c>
      <c r="E20" s="29" t="s">
        <v>58</v>
      </c>
      <c r="F20" s="29">
        <v>0</v>
      </c>
    </row>
    <row r="21" spans="1:21" x14ac:dyDescent="0.3">
      <c r="A21" s="29" t="s">
        <v>48</v>
      </c>
      <c r="B21" s="29" t="s">
        <v>91</v>
      </c>
      <c r="C21" s="29" t="s">
        <v>92</v>
      </c>
      <c r="D21" s="29" t="s">
        <v>68</v>
      </c>
      <c r="E21" s="29" t="s">
        <v>58</v>
      </c>
      <c r="F21" s="30"/>
      <c r="G21" s="30"/>
      <c r="H21" s="30"/>
      <c r="I21" s="30"/>
      <c r="J21" s="30"/>
      <c r="K21" s="30"/>
      <c r="L21" s="30"/>
      <c r="M21" s="30"/>
      <c r="N21" s="30"/>
      <c r="O21" s="30">
        <v>0</v>
      </c>
      <c r="P21" s="30">
        <v>0</v>
      </c>
      <c r="Q21" s="30">
        <v>0</v>
      </c>
      <c r="R21" s="30">
        <v>0</v>
      </c>
      <c r="S21" s="30">
        <v>0</v>
      </c>
      <c r="T21" s="30">
        <v>0</v>
      </c>
      <c r="U21" s="30">
        <v>0</v>
      </c>
    </row>
    <row r="22" spans="1:21" x14ac:dyDescent="0.3">
      <c r="A22" s="29" t="s">
        <v>48</v>
      </c>
      <c r="B22" s="29" t="s">
        <v>93</v>
      </c>
      <c r="C22" s="29" t="s">
        <v>94</v>
      </c>
      <c r="D22" s="29" t="s">
        <v>68</v>
      </c>
      <c r="E22" s="29" t="s">
        <v>58</v>
      </c>
      <c r="F22" s="30"/>
      <c r="G22" s="30">
        <v>0</v>
      </c>
      <c r="H22" s="30">
        <v>0</v>
      </c>
      <c r="I22" s="30">
        <v>0</v>
      </c>
      <c r="J22" s="30">
        <v>0</v>
      </c>
      <c r="K22" s="30">
        <v>0</v>
      </c>
      <c r="L22" s="30">
        <v>0</v>
      </c>
      <c r="M22" s="30">
        <v>0</v>
      </c>
      <c r="N22" s="30">
        <v>0</v>
      </c>
      <c r="O22" s="30"/>
      <c r="P22" s="30"/>
      <c r="Q22" s="30"/>
      <c r="R22" s="30"/>
      <c r="S22" s="30"/>
      <c r="T22" s="30"/>
      <c r="U22" s="30"/>
    </row>
    <row r="23" spans="1:21" x14ac:dyDescent="0.3">
      <c r="A23" s="29" t="s">
        <v>48</v>
      </c>
      <c r="B23" s="29" t="s">
        <v>95</v>
      </c>
      <c r="C23" s="29" t="s">
        <v>96</v>
      </c>
      <c r="D23" s="29" t="s">
        <v>63</v>
      </c>
      <c r="E23" s="29" t="s">
        <v>58</v>
      </c>
      <c r="F23" s="29">
        <v>0</v>
      </c>
    </row>
    <row r="24" spans="1:21" x14ac:dyDescent="0.3">
      <c r="A24" s="29" t="s">
        <v>48</v>
      </c>
      <c r="B24" s="29" t="s">
        <v>97</v>
      </c>
      <c r="C24" s="29" t="s">
        <v>98</v>
      </c>
      <c r="D24" s="29" t="s">
        <v>63</v>
      </c>
      <c r="E24" s="29" t="s">
        <v>58</v>
      </c>
      <c r="F24" s="29">
        <v>0</v>
      </c>
    </row>
    <row r="25" spans="1:21" x14ac:dyDescent="0.3">
      <c r="A25" s="29" t="s">
        <v>48</v>
      </c>
      <c r="B25" s="29" t="s">
        <v>99</v>
      </c>
      <c r="C25" s="29" t="s">
        <v>100</v>
      </c>
      <c r="D25" s="29" t="s">
        <v>68</v>
      </c>
      <c r="E25" s="29" t="s">
        <v>58</v>
      </c>
      <c r="F25" s="30"/>
      <c r="G25" s="30"/>
      <c r="H25" s="30"/>
      <c r="I25" s="30"/>
      <c r="J25" s="30"/>
      <c r="K25" s="30"/>
      <c r="L25" s="30"/>
      <c r="M25" s="30"/>
      <c r="N25" s="30"/>
      <c r="O25" s="30">
        <v>0</v>
      </c>
      <c r="P25" s="30">
        <v>0</v>
      </c>
      <c r="Q25" s="30">
        <v>0</v>
      </c>
      <c r="R25" s="30">
        <v>0</v>
      </c>
      <c r="S25" s="30">
        <v>0</v>
      </c>
      <c r="T25" s="30">
        <v>0</v>
      </c>
      <c r="U25" s="30">
        <v>0</v>
      </c>
    </row>
    <row r="26" spans="1:21" x14ac:dyDescent="0.3">
      <c r="A26" s="29" t="s">
        <v>48</v>
      </c>
      <c r="B26" s="29" t="s">
        <v>101</v>
      </c>
      <c r="C26" s="29" t="s">
        <v>102</v>
      </c>
      <c r="D26" s="29" t="s">
        <v>68</v>
      </c>
      <c r="E26" s="29" t="s">
        <v>58</v>
      </c>
      <c r="F26" s="30"/>
      <c r="G26" s="30">
        <v>0</v>
      </c>
      <c r="H26" s="30">
        <v>0</v>
      </c>
      <c r="I26" s="30">
        <v>0</v>
      </c>
      <c r="J26" s="30">
        <v>0</v>
      </c>
      <c r="K26" s="30">
        <v>0</v>
      </c>
      <c r="L26" s="30">
        <v>0</v>
      </c>
      <c r="M26" s="30">
        <v>0</v>
      </c>
      <c r="N26" s="30">
        <v>0</v>
      </c>
      <c r="O26" s="30"/>
      <c r="P26" s="30"/>
      <c r="Q26" s="30"/>
      <c r="R26" s="30"/>
      <c r="S26" s="30"/>
      <c r="T26" s="30"/>
      <c r="U26" s="30"/>
    </row>
    <row r="27" spans="1:21" x14ac:dyDescent="0.3">
      <c r="A27" s="29" t="s">
        <v>48</v>
      </c>
      <c r="B27" s="29" t="s">
        <v>103</v>
      </c>
      <c r="C27" s="29" t="s">
        <v>104</v>
      </c>
      <c r="D27" s="29" t="s">
        <v>63</v>
      </c>
      <c r="E27" s="29" t="s">
        <v>58</v>
      </c>
      <c r="F27" s="29">
        <v>0</v>
      </c>
    </row>
    <row r="28" spans="1:21" x14ac:dyDescent="0.3">
      <c r="A28" s="29" t="s">
        <v>48</v>
      </c>
      <c r="B28" s="29" t="s">
        <v>105</v>
      </c>
      <c r="C28" s="29" t="s">
        <v>106</v>
      </c>
      <c r="D28" s="29" t="s">
        <v>63</v>
      </c>
      <c r="E28" s="29" t="s">
        <v>58</v>
      </c>
      <c r="F28" s="29">
        <v>0</v>
      </c>
    </row>
    <row r="29" spans="1:21" x14ac:dyDescent="0.3">
      <c r="A29" s="29" t="s">
        <v>48</v>
      </c>
      <c r="B29" s="29" t="s">
        <v>107</v>
      </c>
      <c r="C29" s="29" t="s">
        <v>108</v>
      </c>
      <c r="D29" s="29" t="s">
        <v>68</v>
      </c>
      <c r="E29" s="29" t="s">
        <v>58</v>
      </c>
      <c r="F29" s="30"/>
      <c r="G29" s="30"/>
      <c r="H29" s="30"/>
      <c r="I29" s="30"/>
      <c r="J29" s="30"/>
      <c r="K29" s="30"/>
      <c r="L29" s="30"/>
      <c r="M29" s="30"/>
      <c r="N29" s="30"/>
      <c r="O29" s="30">
        <v>0</v>
      </c>
      <c r="P29" s="30">
        <v>0</v>
      </c>
      <c r="Q29" s="30">
        <v>0</v>
      </c>
      <c r="R29" s="30">
        <v>0</v>
      </c>
      <c r="S29" s="30">
        <v>0</v>
      </c>
      <c r="T29" s="30">
        <v>0</v>
      </c>
      <c r="U29" s="30">
        <v>0</v>
      </c>
    </row>
    <row r="30" spans="1:21" x14ac:dyDescent="0.3">
      <c r="A30" s="29" t="s">
        <v>48</v>
      </c>
      <c r="B30" s="29" t="s">
        <v>109</v>
      </c>
      <c r="C30" s="29" t="s">
        <v>110</v>
      </c>
      <c r="D30" s="29" t="s">
        <v>68</v>
      </c>
      <c r="E30" s="29" t="s">
        <v>58</v>
      </c>
      <c r="F30" s="30"/>
      <c r="G30" s="30">
        <v>0</v>
      </c>
      <c r="H30" s="30">
        <v>0</v>
      </c>
      <c r="I30" s="30">
        <v>0</v>
      </c>
      <c r="J30" s="30">
        <v>0</v>
      </c>
      <c r="K30" s="30">
        <v>0</v>
      </c>
      <c r="L30" s="30">
        <v>0</v>
      </c>
      <c r="M30" s="30">
        <v>0</v>
      </c>
      <c r="N30" s="30">
        <v>0</v>
      </c>
      <c r="O30" s="30"/>
      <c r="P30" s="30"/>
      <c r="Q30" s="30"/>
      <c r="R30" s="30"/>
      <c r="S30" s="30"/>
      <c r="T30" s="30"/>
      <c r="U30" s="30"/>
    </row>
    <row r="31" spans="1:21" x14ac:dyDescent="0.3">
      <c r="A31" s="29" t="s">
        <v>48</v>
      </c>
      <c r="B31" s="29" t="s">
        <v>111</v>
      </c>
      <c r="C31" s="29" t="s">
        <v>112</v>
      </c>
      <c r="D31" s="29" t="s">
        <v>63</v>
      </c>
      <c r="E31" s="29" t="s">
        <v>58</v>
      </c>
      <c r="F31" s="29">
        <v>0</v>
      </c>
    </row>
    <row r="32" spans="1:21" x14ac:dyDescent="0.3">
      <c r="A32" s="29" t="s">
        <v>48</v>
      </c>
      <c r="B32" s="29" t="s">
        <v>113</v>
      </c>
      <c r="C32" s="29" t="s">
        <v>114</v>
      </c>
      <c r="D32" s="29" t="s">
        <v>63</v>
      </c>
      <c r="E32" s="29" t="s">
        <v>58</v>
      </c>
      <c r="F32" s="29">
        <v>0</v>
      </c>
    </row>
    <row r="33" spans="1:21" x14ac:dyDescent="0.3">
      <c r="A33" s="29" t="s">
        <v>48</v>
      </c>
      <c r="B33" s="29" t="s">
        <v>115</v>
      </c>
      <c r="C33" s="29" t="s">
        <v>116</v>
      </c>
      <c r="D33" s="29" t="s">
        <v>68</v>
      </c>
      <c r="E33" s="29" t="s">
        <v>58</v>
      </c>
      <c r="F33" s="30"/>
      <c r="G33" s="30"/>
      <c r="H33" s="30"/>
      <c r="I33" s="30"/>
      <c r="J33" s="30"/>
      <c r="K33" s="30"/>
      <c r="L33" s="30"/>
      <c r="M33" s="30"/>
      <c r="N33" s="30"/>
      <c r="O33" s="30">
        <v>0</v>
      </c>
      <c r="P33" s="30">
        <v>0</v>
      </c>
      <c r="Q33" s="30">
        <v>0</v>
      </c>
      <c r="R33" s="30">
        <v>0</v>
      </c>
      <c r="S33" s="30">
        <v>0</v>
      </c>
      <c r="T33" s="30">
        <v>0</v>
      </c>
      <c r="U33" s="30">
        <v>0</v>
      </c>
    </row>
    <row r="34" spans="1:21" x14ac:dyDescent="0.3">
      <c r="A34" s="29" t="s">
        <v>48</v>
      </c>
      <c r="B34" s="29" t="s">
        <v>117</v>
      </c>
      <c r="C34" s="29" t="s">
        <v>118</v>
      </c>
      <c r="D34" s="29" t="s">
        <v>68</v>
      </c>
      <c r="E34" s="29" t="s">
        <v>58</v>
      </c>
      <c r="F34" s="30"/>
      <c r="G34" s="30">
        <v>0</v>
      </c>
      <c r="H34" s="30">
        <v>0</v>
      </c>
      <c r="I34" s="30">
        <v>0</v>
      </c>
      <c r="J34" s="30">
        <v>0</v>
      </c>
      <c r="K34" s="30">
        <v>0</v>
      </c>
      <c r="L34" s="30">
        <v>0</v>
      </c>
      <c r="M34" s="30">
        <v>0</v>
      </c>
      <c r="N34" s="30">
        <v>0</v>
      </c>
      <c r="O34" s="30"/>
      <c r="P34" s="30"/>
      <c r="Q34" s="30"/>
      <c r="R34" s="30"/>
      <c r="S34" s="30"/>
      <c r="T34" s="30"/>
      <c r="U34" s="30"/>
    </row>
    <row r="35" spans="1:21" x14ac:dyDescent="0.3">
      <c r="A35" s="29" t="s">
        <v>48</v>
      </c>
      <c r="B35" s="29" t="s">
        <v>119</v>
      </c>
      <c r="C35" s="29" t="s">
        <v>120</v>
      </c>
      <c r="D35" s="29" t="s">
        <v>63</v>
      </c>
      <c r="E35" s="29" t="s">
        <v>58</v>
      </c>
      <c r="F35" s="29">
        <v>0</v>
      </c>
    </row>
    <row r="36" spans="1:21" x14ac:dyDescent="0.3">
      <c r="A36" s="29" t="s">
        <v>48</v>
      </c>
      <c r="B36" s="29" t="s">
        <v>121</v>
      </c>
      <c r="C36" s="29" t="s">
        <v>122</v>
      </c>
      <c r="D36" s="29" t="s">
        <v>63</v>
      </c>
      <c r="E36" s="29" t="s">
        <v>58</v>
      </c>
      <c r="F36" s="29">
        <v>0</v>
      </c>
    </row>
    <row r="37" spans="1:21" x14ac:dyDescent="0.3">
      <c r="A37" s="29" t="s">
        <v>48</v>
      </c>
      <c r="B37" s="29" t="s">
        <v>123</v>
      </c>
      <c r="C37" s="29" t="s">
        <v>124</v>
      </c>
      <c r="D37" s="29" t="s">
        <v>68</v>
      </c>
      <c r="E37" s="29" t="s">
        <v>58</v>
      </c>
      <c r="F37" s="30"/>
      <c r="G37" s="30"/>
      <c r="H37" s="30"/>
      <c r="I37" s="30"/>
      <c r="J37" s="30"/>
      <c r="K37" s="30"/>
      <c r="L37" s="30"/>
      <c r="M37" s="30"/>
      <c r="N37" s="30"/>
      <c r="O37" s="30">
        <v>0</v>
      </c>
      <c r="P37" s="30">
        <v>0</v>
      </c>
      <c r="Q37" s="30">
        <v>0</v>
      </c>
      <c r="R37" s="30">
        <v>0</v>
      </c>
      <c r="S37" s="30">
        <v>0</v>
      </c>
      <c r="T37" s="30">
        <v>0</v>
      </c>
      <c r="U37" s="30">
        <v>0</v>
      </c>
    </row>
    <row r="38" spans="1:21" x14ac:dyDescent="0.3">
      <c r="A38" s="29" t="s">
        <v>48</v>
      </c>
      <c r="B38" s="29" t="s">
        <v>125</v>
      </c>
      <c r="C38" s="29" t="s">
        <v>126</v>
      </c>
      <c r="D38" s="29" t="s">
        <v>68</v>
      </c>
      <c r="E38" s="29" t="s">
        <v>58</v>
      </c>
      <c r="F38" s="30"/>
      <c r="G38" s="30">
        <v>0</v>
      </c>
      <c r="H38" s="30">
        <v>0</v>
      </c>
      <c r="I38" s="30">
        <v>0</v>
      </c>
      <c r="J38" s="30">
        <v>0</v>
      </c>
      <c r="K38" s="30">
        <v>0</v>
      </c>
      <c r="L38" s="30">
        <v>0</v>
      </c>
      <c r="M38" s="30">
        <v>0</v>
      </c>
      <c r="N38" s="30">
        <v>0</v>
      </c>
      <c r="O38" s="30"/>
      <c r="P38" s="30"/>
      <c r="Q38" s="30"/>
      <c r="R38" s="30"/>
      <c r="S38" s="30"/>
      <c r="T38" s="30"/>
      <c r="U38" s="30"/>
    </row>
    <row r="39" spans="1:21" x14ac:dyDescent="0.3">
      <c r="A39" s="29" t="s">
        <v>48</v>
      </c>
      <c r="B39" s="29" t="s">
        <v>127</v>
      </c>
      <c r="C39" s="29" t="s">
        <v>62</v>
      </c>
      <c r="D39" s="29" t="s">
        <v>63</v>
      </c>
      <c r="E39" s="29" t="s">
        <v>58</v>
      </c>
      <c r="F39" s="29" t="s">
        <v>49</v>
      </c>
    </row>
    <row r="40" spans="1:21" x14ac:dyDescent="0.3">
      <c r="A40" s="29" t="s">
        <v>48</v>
      </c>
      <c r="B40" s="29" t="s">
        <v>128</v>
      </c>
      <c r="C40" s="29" t="s">
        <v>65</v>
      </c>
      <c r="D40" s="29" t="s">
        <v>63</v>
      </c>
      <c r="E40" s="29" t="s">
        <v>58</v>
      </c>
      <c r="F40" s="29" t="s">
        <v>129</v>
      </c>
    </row>
    <row r="41" spans="1:21" x14ac:dyDescent="0.3">
      <c r="A41" s="29" t="s">
        <v>48</v>
      </c>
      <c r="B41" s="29" t="s">
        <v>130</v>
      </c>
      <c r="C41" s="29" t="s">
        <v>67</v>
      </c>
      <c r="D41" s="29" t="s">
        <v>68</v>
      </c>
      <c r="E41" s="29" t="s">
        <v>58</v>
      </c>
      <c r="F41" s="30"/>
      <c r="G41" s="30"/>
      <c r="H41" s="30"/>
      <c r="I41" s="30"/>
      <c r="J41" s="30"/>
      <c r="K41" s="30"/>
      <c r="L41" s="30"/>
      <c r="M41" s="30"/>
      <c r="N41" s="30"/>
      <c r="O41" s="30">
        <v>0</v>
      </c>
      <c r="P41" s="30">
        <v>0</v>
      </c>
      <c r="Q41" s="30">
        <v>22.728000000000002</v>
      </c>
      <c r="R41" s="30">
        <v>22.728000000000002</v>
      </c>
      <c r="S41" s="30">
        <v>24.824999999999999</v>
      </c>
      <c r="T41" s="30">
        <v>2.0499999999999998</v>
      </c>
      <c r="U41" s="30">
        <v>2.0150000000000001</v>
      </c>
    </row>
    <row r="42" spans="1:21" x14ac:dyDescent="0.3">
      <c r="A42" s="29" t="s">
        <v>48</v>
      </c>
      <c r="B42" s="29" t="s">
        <v>131</v>
      </c>
      <c r="C42" s="29" t="s">
        <v>70</v>
      </c>
      <c r="D42" s="29" t="s">
        <v>68</v>
      </c>
      <c r="E42" s="29" t="s">
        <v>58</v>
      </c>
      <c r="F42" s="30"/>
      <c r="G42" s="30">
        <v>0</v>
      </c>
      <c r="H42" s="30">
        <v>0</v>
      </c>
      <c r="I42" s="30">
        <v>0</v>
      </c>
      <c r="J42" s="30">
        <v>0</v>
      </c>
      <c r="K42" s="30">
        <v>0</v>
      </c>
      <c r="L42" s="30">
        <v>0</v>
      </c>
      <c r="M42" s="30">
        <v>0</v>
      </c>
      <c r="N42" s="30">
        <v>0</v>
      </c>
      <c r="O42" s="30"/>
      <c r="P42" s="30"/>
      <c r="Q42" s="30"/>
      <c r="R42" s="30"/>
      <c r="S42" s="30"/>
      <c r="T42" s="30"/>
      <c r="U42" s="30"/>
    </row>
    <row r="43" spans="1:21" x14ac:dyDescent="0.3">
      <c r="A43" s="29" t="s">
        <v>48</v>
      </c>
      <c r="B43" s="29" t="s">
        <v>132</v>
      </c>
      <c r="C43" s="29" t="s">
        <v>72</v>
      </c>
      <c r="D43" s="29" t="s">
        <v>63</v>
      </c>
      <c r="E43" s="29" t="s">
        <v>58</v>
      </c>
      <c r="F43" s="29">
        <v>0</v>
      </c>
    </row>
    <row r="44" spans="1:21" x14ac:dyDescent="0.3">
      <c r="A44" s="29" t="s">
        <v>48</v>
      </c>
      <c r="B44" s="29" t="s">
        <v>133</v>
      </c>
      <c r="C44" s="29" t="s">
        <v>74</v>
      </c>
      <c r="D44" s="29" t="s">
        <v>63</v>
      </c>
      <c r="E44" s="29" t="s">
        <v>58</v>
      </c>
      <c r="F44" s="29">
        <v>0</v>
      </c>
    </row>
    <row r="45" spans="1:21" x14ac:dyDescent="0.3">
      <c r="A45" s="29" t="s">
        <v>48</v>
      </c>
      <c r="B45" s="29" t="s">
        <v>134</v>
      </c>
      <c r="C45" s="29" t="s">
        <v>76</v>
      </c>
      <c r="D45" s="29" t="s">
        <v>68</v>
      </c>
      <c r="E45" s="29" t="s">
        <v>58</v>
      </c>
      <c r="F45" s="30"/>
      <c r="G45" s="30"/>
      <c r="H45" s="30"/>
      <c r="I45" s="30"/>
      <c r="J45" s="30"/>
      <c r="K45" s="30"/>
      <c r="L45" s="30"/>
      <c r="M45" s="30"/>
      <c r="N45" s="30"/>
      <c r="O45" s="30">
        <v>0</v>
      </c>
      <c r="P45" s="30">
        <v>0</v>
      </c>
      <c r="Q45" s="30">
        <v>0</v>
      </c>
      <c r="R45" s="30">
        <v>0</v>
      </c>
      <c r="S45" s="30">
        <v>0</v>
      </c>
      <c r="T45" s="30">
        <v>0</v>
      </c>
      <c r="U45" s="30">
        <v>0</v>
      </c>
    </row>
    <row r="46" spans="1:21" x14ac:dyDescent="0.3">
      <c r="A46" s="29" t="s">
        <v>48</v>
      </c>
      <c r="B46" s="29" t="s">
        <v>135</v>
      </c>
      <c r="C46" s="29" t="s">
        <v>78</v>
      </c>
      <c r="D46" s="29" t="s">
        <v>68</v>
      </c>
      <c r="E46" s="29" t="s">
        <v>58</v>
      </c>
      <c r="F46" s="30"/>
      <c r="G46" s="30">
        <v>0</v>
      </c>
      <c r="H46" s="30">
        <v>0</v>
      </c>
      <c r="I46" s="30">
        <v>0</v>
      </c>
      <c r="J46" s="30">
        <v>0</v>
      </c>
      <c r="K46" s="30">
        <v>0</v>
      </c>
      <c r="L46" s="30">
        <v>0</v>
      </c>
      <c r="M46" s="30">
        <v>0</v>
      </c>
      <c r="N46" s="30">
        <v>0</v>
      </c>
      <c r="O46" s="30"/>
      <c r="P46" s="30"/>
      <c r="Q46" s="30"/>
      <c r="R46" s="30"/>
      <c r="S46" s="30"/>
      <c r="T46" s="30"/>
      <c r="U46" s="30"/>
    </row>
    <row r="47" spans="1:21" x14ac:dyDescent="0.3">
      <c r="A47" s="29" t="s">
        <v>48</v>
      </c>
      <c r="B47" s="29" t="s">
        <v>136</v>
      </c>
      <c r="C47" s="29" t="s">
        <v>80</v>
      </c>
      <c r="D47" s="29" t="s">
        <v>63</v>
      </c>
      <c r="E47" s="29" t="s">
        <v>58</v>
      </c>
      <c r="F47" s="29">
        <v>0</v>
      </c>
    </row>
    <row r="48" spans="1:21" x14ac:dyDescent="0.3">
      <c r="A48" s="29" t="s">
        <v>48</v>
      </c>
      <c r="B48" s="29" t="s">
        <v>137</v>
      </c>
      <c r="C48" s="29" t="s">
        <v>82</v>
      </c>
      <c r="D48" s="29" t="s">
        <v>63</v>
      </c>
      <c r="E48" s="29" t="s">
        <v>58</v>
      </c>
      <c r="F48" s="29">
        <v>0</v>
      </c>
    </row>
    <row r="49" spans="1:21" x14ac:dyDescent="0.3">
      <c r="A49" s="29" t="s">
        <v>48</v>
      </c>
      <c r="B49" s="29" t="s">
        <v>138</v>
      </c>
      <c r="C49" s="29" t="s">
        <v>84</v>
      </c>
      <c r="D49" s="29" t="s">
        <v>68</v>
      </c>
      <c r="E49" s="29" t="s">
        <v>58</v>
      </c>
      <c r="F49" s="30"/>
      <c r="G49" s="30"/>
      <c r="H49" s="30"/>
      <c r="I49" s="30"/>
      <c r="J49" s="30"/>
      <c r="K49" s="30"/>
      <c r="L49" s="30"/>
      <c r="M49" s="30"/>
      <c r="N49" s="30"/>
      <c r="O49" s="30">
        <v>0</v>
      </c>
      <c r="P49" s="30">
        <v>0</v>
      </c>
      <c r="Q49" s="30">
        <v>0</v>
      </c>
      <c r="R49" s="30">
        <v>0</v>
      </c>
      <c r="S49" s="30">
        <v>0</v>
      </c>
      <c r="T49" s="30">
        <v>0</v>
      </c>
      <c r="U49" s="30">
        <v>0</v>
      </c>
    </row>
    <row r="50" spans="1:21" x14ac:dyDescent="0.3">
      <c r="A50" s="29" t="s">
        <v>48</v>
      </c>
      <c r="B50" s="29" t="s">
        <v>139</v>
      </c>
      <c r="C50" s="29" t="s">
        <v>86</v>
      </c>
      <c r="D50" s="29" t="s">
        <v>68</v>
      </c>
      <c r="E50" s="29" t="s">
        <v>58</v>
      </c>
      <c r="F50" s="30"/>
      <c r="G50" s="30">
        <v>0</v>
      </c>
      <c r="H50" s="30">
        <v>0</v>
      </c>
      <c r="I50" s="30">
        <v>0</v>
      </c>
      <c r="J50" s="30">
        <v>0</v>
      </c>
      <c r="K50" s="30">
        <v>0</v>
      </c>
      <c r="L50" s="30">
        <v>0</v>
      </c>
      <c r="M50" s="30">
        <v>0</v>
      </c>
      <c r="N50" s="30">
        <v>0</v>
      </c>
      <c r="O50" s="30"/>
      <c r="P50" s="30"/>
      <c r="Q50" s="30"/>
      <c r="R50" s="30"/>
      <c r="S50" s="30"/>
      <c r="T50" s="30"/>
      <c r="U50" s="30"/>
    </row>
    <row r="51" spans="1:21" x14ac:dyDescent="0.3">
      <c r="A51" s="29" t="s">
        <v>48</v>
      </c>
      <c r="B51" s="29" t="s">
        <v>140</v>
      </c>
      <c r="C51" s="29" t="s">
        <v>88</v>
      </c>
      <c r="D51" s="29" t="s">
        <v>63</v>
      </c>
      <c r="E51" s="29" t="s">
        <v>58</v>
      </c>
      <c r="F51" s="29">
        <v>0</v>
      </c>
    </row>
    <row r="52" spans="1:21" x14ac:dyDescent="0.3">
      <c r="A52" s="29" t="s">
        <v>48</v>
      </c>
      <c r="B52" s="29" t="s">
        <v>141</v>
      </c>
      <c r="C52" s="29" t="s">
        <v>90</v>
      </c>
      <c r="D52" s="29" t="s">
        <v>63</v>
      </c>
      <c r="E52" s="29" t="s">
        <v>58</v>
      </c>
      <c r="F52" s="29">
        <v>0</v>
      </c>
    </row>
    <row r="53" spans="1:21" x14ac:dyDescent="0.3">
      <c r="A53" s="29" t="s">
        <v>48</v>
      </c>
      <c r="B53" s="29" t="s">
        <v>142</v>
      </c>
      <c r="C53" s="29" t="s">
        <v>92</v>
      </c>
      <c r="D53" s="29" t="s">
        <v>68</v>
      </c>
      <c r="E53" s="29" t="s">
        <v>58</v>
      </c>
      <c r="F53" s="30"/>
      <c r="G53" s="30"/>
      <c r="H53" s="30"/>
      <c r="I53" s="30"/>
      <c r="J53" s="30"/>
      <c r="K53" s="30"/>
      <c r="L53" s="30"/>
      <c r="M53" s="30"/>
      <c r="N53" s="30"/>
      <c r="O53" s="30">
        <v>0</v>
      </c>
      <c r="P53" s="30">
        <v>0</v>
      </c>
      <c r="Q53" s="30">
        <v>0</v>
      </c>
      <c r="R53" s="30">
        <v>0</v>
      </c>
      <c r="S53" s="30">
        <v>0</v>
      </c>
      <c r="T53" s="30">
        <v>0</v>
      </c>
      <c r="U53" s="30">
        <v>0</v>
      </c>
    </row>
    <row r="54" spans="1:21" x14ac:dyDescent="0.3">
      <c r="A54" s="29" t="s">
        <v>48</v>
      </c>
      <c r="B54" s="29" t="s">
        <v>143</v>
      </c>
      <c r="C54" s="29" t="s">
        <v>94</v>
      </c>
      <c r="D54" s="29" t="s">
        <v>68</v>
      </c>
      <c r="E54" s="29" t="s">
        <v>58</v>
      </c>
      <c r="F54" s="30"/>
      <c r="G54" s="30">
        <v>0</v>
      </c>
      <c r="H54" s="30">
        <v>0</v>
      </c>
      <c r="I54" s="30">
        <v>0</v>
      </c>
      <c r="J54" s="30">
        <v>0</v>
      </c>
      <c r="K54" s="30">
        <v>0</v>
      </c>
      <c r="L54" s="30">
        <v>0</v>
      </c>
      <c r="M54" s="30">
        <v>0</v>
      </c>
      <c r="N54" s="30">
        <v>0</v>
      </c>
      <c r="O54" s="30"/>
      <c r="P54" s="30"/>
      <c r="Q54" s="30"/>
      <c r="R54" s="30"/>
      <c r="S54" s="30"/>
      <c r="T54" s="30"/>
      <c r="U54" s="30"/>
    </row>
    <row r="55" spans="1:21" x14ac:dyDescent="0.3">
      <c r="A55" s="29" t="s">
        <v>48</v>
      </c>
      <c r="B55" s="29" t="s">
        <v>144</v>
      </c>
      <c r="C55" s="29" t="s">
        <v>96</v>
      </c>
      <c r="D55" s="29" t="s">
        <v>63</v>
      </c>
      <c r="E55" s="29" t="s">
        <v>58</v>
      </c>
      <c r="F55" s="29">
        <v>0</v>
      </c>
    </row>
    <row r="56" spans="1:21" x14ac:dyDescent="0.3">
      <c r="A56" s="29" t="s">
        <v>48</v>
      </c>
      <c r="B56" s="29" t="s">
        <v>145</v>
      </c>
      <c r="C56" s="29" t="s">
        <v>98</v>
      </c>
      <c r="D56" s="29" t="s">
        <v>63</v>
      </c>
      <c r="E56" s="29" t="s">
        <v>58</v>
      </c>
      <c r="F56" s="29">
        <v>0</v>
      </c>
    </row>
    <row r="57" spans="1:21" x14ac:dyDescent="0.3">
      <c r="A57" s="29" t="s">
        <v>48</v>
      </c>
      <c r="B57" s="29" t="s">
        <v>146</v>
      </c>
      <c r="C57" s="29" t="s">
        <v>100</v>
      </c>
      <c r="D57" s="29" t="s">
        <v>68</v>
      </c>
      <c r="E57" s="29" t="s">
        <v>58</v>
      </c>
      <c r="F57" s="30"/>
      <c r="G57" s="30"/>
      <c r="H57" s="30"/>
      <c r="I57" s="30"/>
      <c r="J57" s="30"/>
      <c r="K57" s="30"/>
      <c r="L57" s="30"/>
      <c r="M57" s="30"/>
      <c r="N57" s="30"/>
      <c r="O57" s="30">
        <v>0</v>
      </c>
      <c r="P57" s="30">
        <v>0</v>
      </c>
      <c r="Q57" s="30">
        <v>0</v>
      </c>
      <c r="R57" s="30">
        <v>0</v>
      </c>
      <c r="S57" s="30">
        <v>0</v>
      </c>
      <c r="T57" s="30">
        <v>0</v>
      </c>
      <c r="U57" s="30">
        <v>0</v>
      </c>
    </row>
    <row r="58" spans="1:21" x14ac:dyDescent="0.3">
      <c r="A58" s="29" t="s">
        <v>48</v>
      </c>
      <c r="B58" s="29" t="s">
        <v>147</v>
      </c>
      <c r="C58" s="29" t="s">
        <v>102</v>
      </c>
      <c r="D58" s="29" t="s">
        <v>68</v>
      </c>
      <c r="E58" s="29" t="s">
        <v>58</v>
      </c>
      <c r="F58" s="30"/>
      <c r="G58" s="30">
        <v>0</v>
      </c>
      <c r="H58" s="30">
        <v>0</v>
      </c>
      <c r="I58" s="30">
        <v>0</v>
      </c>
      <c r="J58" s="30">
        <v>0</v>
      </c>
      <c r="K58" s="30">
        <v>0</v>
      </c>
      <c r="L58" s="30">
        <v>0</v>
      </c>
      <c r="M58" s="30">
        <v>0</v>
      </c>
      <c r="N58" s="30">
        <v>0</v>
      </c>
      <c r="O58" s="30"/>
      <c r="P58" s="30"/>
      <c r="Q58" s="30"/>
      <c r="R58" s="30"/>
      <c r="S58" s="30"/>
      <c r="T58" s="30"/>
      <c r="U58" s="30"/>
    </row>
    <row r="59" spans="1:21" x14ac:dyDescent="0.3">
      <c r="A59" s="29" t="s">
        <v>48</v>
      </c>
      <c r="B59" s="29" t="s">
        <v>148</v>
      </c>
      <c r="C59" s="29" t="s">
        <v>104</v>
      </c>
      <c r="D59" s="29" t="s">
        <v>63</v>
      </c>
      <c r="E59" s="29" t="s">
        <v>58</v>
      </c>
      <c r="F59" s="29">
        <v>0</v>
      </c>
    </row>
    <row r="60" spans="1:21" x14ac:dyDescent="0.3">
      <c r="A60" s="29" t="s">
        <v>48</v>
      </c>
      <c r="B60" s="29" t="s">
        <v>149</v>
      </c>
      <c r="C60" s="29" t="s">
        <v>106</v>
      </c>
      <c r="D60" s="29" t="s">
        <v>63</v>
      </c>
      <c r="E60" s="29" t="s">
        <v>58</v>
      </c>
      <c r="F60" s="29">
        <v>0</v>
      </c>
    </row>
    <row r="61" spans="1:21" x14ac:dyDescent="0.3">
      <c r="A61" s="29" t="s">
        <v>48</v>
      </c>
      <c r="B61" s="29" t="s">
        <v>150</v>
      </c>
      <c r="C61" s="29" t="s">
        <v>108</v>
      </c>
      <c r="D61" s="29" t="s">
        <v>68</v>
      </c>
      <c r="E61" s="29" t="s">
        <v>58</v>
      </c>
      <c r="F61" s="30"/>
      <c r="G61" s="30"/>
      <c r="H61" s="30"/>
      <c r="I61" s="30"/>
      <c r="J61" s="30"/>
      <c r="K61" s="30"/>
      <c r="L61" s="30"/>
      <c r="M61" s="30"/>
      <c r="N61" s="30"/>
      <c r="O61" s="30">
        <v>0</v>
      </c>
      <c r="P61" s="30">
        <v>0</v>
      </c>
      <c r="Q61" s="30">
        <v>0</v>
      </c>
      <c r="R61" s="30">
        <v>0</v>
      </c>
      <c r="S61" s="30">
        <v>0</v>
      </c>
      <c r="T61" s="30">
        <v>0</v>
      </c>
      <c r="U61" s="30">
        <v>0</v>
      </c>
    </row>
    <row r="62" spans="1:21" x14ac:dyDescent="0.3">
      <c r="A62" s="29" t="s">
        <v>48</v>
      </c>
      <c r="B62" s="29" t="s">
        <v>151</v>
      </c>
      <c r="C62" s="29" t="s">
        <v>110</v>
      </c>
      <c r="D62" s="29" t="s">
        <v>68</v>
      </c>
      <c r="E62" s="29" t="s">
        <v>58</v>
      </c>
      <c r="F62" s="30"/>
      <c r="G62" s="30">
        <v>0</v>
      </c>
      <c r="H62" s="30">
        <v>0</v>
      </c>
      <c r="I62" s="30">
        <v>0</v>
      </c>
      <c r="J62" s="30">
        <v>0</v>
      </c>
      <c r="K62" s="30">
        <v>0</v>
      </c>
      <c r="L62" s="30">
        <v>0</v>
      </c>
      <c r="M62" s="30">
        <v>0</v>
      </c>
      <c r="N62" s="30">
        <v>0</v>
      </c>
      <c r="O62" s="30"/>
      <c r="P62" s="30"/>
      <c r="Q62" s="30"/>
      <c r="R62" s="30"/>
      <c r="S62" s="30"/>
      <c r="T62" s="30"/>
      <c r="U62" s="30"/>
    </row>
    <row r="63" spans="1:21" x14ac:dyDescent="0.3">
      <c r="A63" s="29" t="s">
        <v>48</v>
      </c>
      <c r="B63" s="29" t="s">
        <v>152</v>
      </c>
      <c r="C63" s="29" t="s">
        <v>112</v>
      </c>
      <c r="D63" s="29" t="s">
        <v>63</v>
      </c>
      <c r="E63" s="29" t="s">
        <v>58</v>
      </c>
      <c r="F63" s="29">
        <v>0</v>
      </c>
    </row>
    <row r="64" spans="1:21" x14ac:dyDescent="0.3">
      <c r="A64" s="29" t="s">
        <v>48</v>
      </c>
      <c r="B64" s="29" t="s">
        <v>153</v>
      </c>
      <c r="C64" s="29" t="s">
        <v>114</v>
      </c>
      <c r="D64" s="29" t="s">
        <v>63</v>
      </c>
      <c r="E64" s="29" t="s">
        <v>58</v>
      </c>
      <c r="F64" s="29">
        <v>0</v>
      </c>
    </row>
    <row r="65" spans="1:21" x14ac:dyDescent="0.3">
      <c r="A65" s="29" t="s">
        <v>48</v>
      </c>
      <c r="B65" s="29" t="s">
        <v>154</v>
      </c>
      <c r="C65" s="29" t="s">
        <v>116</v>
      </c>
      <c r="D65" s="29" t="s">
        <v>68</v>
      </c>
      <c r="E65" s="29" t="s">
        <v>58</v>
      </c>
      <c r="F65" s="30"/>
      <c r="G65" s="30"/>
      <c r="H65" s="30"/>
      <c r="I65" s="30"/>
      <c r="J65" s="30"/>
      <c r="K65" s="30"/>
      <c r="L65" s="30"/>
      <c r="M65" s="30"/>
      <c r="N65" s="30"/>
      <c r="O65" s="30">
        <v>0</v>
      </c>
      <c r="P65" s="30">
        <v>0</v>
      </c>
      <c r="Q65" s="30">
        <v>0</v>
      </c>
      <c r="R65" s="30">
        <v>0</v>
      </c>
      <c r="S65" s="30">
        <v>0</v>
      </c>
      <c r="T65" s="30">
        <v>0</v>
      </c>
      <c r="U65" s="30">
        <v>0</v>
      </c>
    </row>
    <row r="66" spans="1:21" x14ac:dyDescent="0.3">
      <c r="A66" s="29" t="s">
        <v>48</v>
      </c>
      <c r="B66" s="29" t="s">
        <v>155</v>
      </c>
      <c r="C66" s="29" t="s">
        <v>118</v>
      </c>
      <c r="D66" s="29" t="s">
        <v>68</v>
      </c>
      <c r="E66" s="29" t="s">
        <v>58</v>
      </c>
      <c r="F66" s="30"/>
      <c r="G66" s="30">
        <v>0</v>
      </c>
      <c r="H66" s="30">
        <v>0</v>
      </c>
      <c r="I66" s="30">
        <v>0</v>
      </c>
      <c r="J66" s="30">
        <v>0</v>
      </c>
      <c r="K66" s="30">
        <v>0</v>
      </c>
      <c r="L66" s="30">
        <v>0</v>
      </c>
      <c r="M66" s="30">
        <v>0</v>
      </c>
      <c r="N66" s="30">
        <v>0</v>
      </c>
      <c r="O66" s="30"/>
      <c r="P66" s="30"/>
      <c r="Q66" s="30"/>
      <c r="R66" s="30"/>
      <c r="S66" s="30"/>
      <c r="T66" s="30"/>
      <c r="U66" s="30"/>
    </row>
    <row r="67" spans="1:21" x14ac:dyDescent="0.3">
      <c r="A67" s="29" t="s">
        <v>48</v>
      </c>
      <c r="B67" s="29" t="s">
        <v>156</v>
      </c>
      <c r="C67" s="29" t="s">
        <v>120</v>
      </c>
      <c r="D67" s="29" t="s">
        <v>63</v>
      </c>
      <c r="E67" s="29" t="s">
        <v>58</v>
      </c>
      <c r="F67" s="29">
        <v>0</v>
      </c>
    </row>
    <row r="68" spans="1:21" x14ac:dyDescent="0.3">
      <c r="A68" s="29" t="s">
        <v>48</v>
      </c>
      <c r="B68" s="29" t="s">
        <v>157</v>
      </c>
      <c r="C68" s="29" t="s">
        <v>122</v>
      </c>
      <c r="D68" s="29" t="s">
        <v>63</v>
      </c>
      <c r="E68" s="29" t="s">
        <v>58</v>
      </c>
      <c r="F68" s="29">
        <v>0</v>
      </c>
    </row>
    <row r="69" spans="1:21" x14ac:dyDescent="0.3">
      <c r="A69" s="29" t="s">
        <v>48</v>
      </c>
      <c r="B69" s="29" t="s">
        <v>158</v>
      </c>
      <c r="C69" s="29" t="s">
        <v>124</v>
      </c>
      <c r="D69" s="29" t="s">
        <v>68</v>
      </c>
      <c r="E69" s="29" t="s">
        <v>58</v>
      </c>
      <c r="F69" s="30"/>
      <c r="G69" s="30"/>
      <c r="H69" s="30"/>
      <c r="I69" s="30"/>
      <c r="J69" s="30"/>
      <c r="K69" s="30"/>
      <c r="L69" s="30"/>
      <c r="M69" s="30"/>
      <c r="N69" s="30"/>
      <c r="O69" s="30">
        <v>0</v>
      </c>
      <c r="P69" s="30">
        <v>0</v>
      </c>
      <c r="Q69" s="30">
        <v>0</v>
      </c>
      <c r="R69" s="30">
        <v>0</v>
      </c>
      <c r="S69" s="30">
        <v>0</v>
      </c>
      <c r="T69" s="30">
        <v>0</v>
      </c>
      <c r="U69" s="30">
        <v>0</v>
      </c>
    </row>
    <row r="70" spans="1:21" x14ac:dyDescent="0.3">
      <c r="A70" s="29" t="s">
        <v>48</v>
      </c>
      <c r="B70" s="29" t="s">
        <v>159</v>
      </c>
      <c r="C70" s="29" t="s">
        <v>126</v>
      </c>
      <c r="D70" s="29" t="s">
        <v>68</v>
      </c>
      <c r="E70" s="29" t="s">
        <v>58</v>
      </c>
      <c r="F70" s="30"/>
      <c r="G70" s="30">
        <v>0</v>
      </c>
      <c r="H70" s="30">
        <v>0</v>
      </c>
      <c r="I70" s="30">
        <v>0</v>
      </c>
      <c r="J70" s="30">
        <v>0</v>
      </c>
      <c r="K70" s="30">
        <v>0</v>
      </c>
      <c r="L70" s="30">
        <v>0</v>
      </c>
      <c r="M70" s="30">
        <v>0</v>
      </c>
      <c r="N70" s="30">
        <v>0</v>
      </c>
      <c r="O70" s="30"/>
      <c r="P70" s="30"/>
      <c r="Q70" s="30"/>
      <c r="R70" s="30"/>
      <c r="S70" s="30"/>
      <c r="T70" s="30"/>
      <c r="U70" s="30"/>
    </row>
    <row r="71" spans="1:21" x14ac:dyDescent="0.3">
      <c r="A71" s="29" t="s">
        <v>48</v>
      </c>
      <c r="B71" s="29" t="s">
        <v>160</v>
      </c>
      <c r="C71" s="29" t="s">
        <v>62</v>
      </c>
      <c r="D71" s="29" t="s">
        <v>63</v>
      </c>
      <c r="E71" s="29" t="s">
        <v>58</v>
      </c>
      <c r="F71" s="29">
        <v>0</v>
      </c>
    </row>
    <row r="72" spans="1:21" x14ac:dyDescent="0.3">
      <c r="A72" s="29" t="s">
        <v>48</v>
      </c>
      <c r="B72" s="29" t="s">
        <v>161</v>
      </c>
      <c r="C72" s="29" t="s">
        <v>65</v>
      </c>
      <c r="D72" s="29" t="s">
        <v>63</v>
      </c>
      <c r="E72" s="29" t="s">
        <v>58</v>
      </c>
      <c r="F72" s="29">
        <v>0</v>
      </c>
    </row>
    <row r="73" spans="1:21" x14ac:dyDescent="0.3">
      <c r="A73" s="29" t="s">
        <v>48</v>
      </c>
      <c r="B73" s="29" t="s">
        <v>162</v>
      </c>
      <c r="C73" s="29" t="s">
        <v>67</v>
      </c>
      <c r="D73" s="29" t="s">
        <v>68</v>
      </c>
      <c r="E73" s="29" t="s">
        <v>58</v>
      </c>
      <c r="F73" s="30"/>
      <c r="G73" s="30"/>
      <c r="H73" s="30"/>
      <c r="I73" s="30"/>
      <c r="J73" s="30"/>
      <c r="K73" s="30"/>
      <c r="L73" s="30"/>
      <c r="M73" s="30"/>
      <c r="N73" s="30"/>
      <c r="O73" s="30">
        <v>0</v>
      </c>
      <c r="P73" s="30">
        <v>0</v>
      </c>
      <c r="Q73" s="30">
        <v>0</v>
      </c>
      <c r="R73" s="30">
        <v>0</v>
      </c>
      <c r="S73" s="30">
        <v>0</v>
      </c>
      <c r="T73" s="30">
        <v>0</v>
      </c>
      <c r="U73" s="30">
        <v>0</v>
      </c>
    </row>
    <row r="74" spans="1:21" x14ac:dyDescent="0.3">
      <c r="A74" s="29" t="s">
        <v>48</v>
      </c>
      <c r="B74" s="29" t="s">
        <v>163</v>
      </c>
      <c r="C74" s="29" t="s">
        <v>70</v>
      </c>
      <c r="D74" s="29" t="s">
        <v>68</v>
      </c>
      <c r="E74" s="29" t="s">
        <v>58</v>
      </c>
      <c r="F74" s="30"/>
      <c r="G74" s="30">
        <v>0</v>
      </c>
      <c r="H74" s="30">
        <v>0</v>
      </c>
      <c r="I74" s="30">
        <v>0</v>
      </c>
      <c r="J74" s="30">
        <v>0</v>
      </c>
      <c r="K74" s="30">
        <v>0</v>
      </c>
      <c r="L74" s="30">
        <v>0</v>
      </c>
      <c r="M74" s="30">
        <v>0</v>
      </c>
      <c r="N74" s="30">
        <v>0</v>
      </c>
      <c r="O74" s="30"/>
      <c r="P74" s="30"/>
      <c r="Q74" s="30"/>
      <c r="R74" s="30"/>
      <c r="S74" s="30"/>
      <c r="T74" s="30"/>
      <c r="U74" s="30"/>
    </row>
    <row r="75" spans="1:21" x14ac:dyDescent="0.3">
      <c r="A75" s="29" t="s">
        <v>48</v>
      </c>
      <c r="B75" s="29" t="s">
        <v>164</v>
      </c>
      <c r="C75" s="29" t="s">
        <v>72</v>
      </c>
      <c r="D75" s="29" t="s">
        <v>63</v>
      </c>
      <c r="E75" s="29" t="s">
        <v>58</v>
      </c>
      <c r="F75" s="29">
        <v>0</v>
      </c>
    </row>
    <row r="76" spans="1:21" x14ac:dyDescent="0.3">
      <c r="A76" s="29" t="s">
        <v>48</v>
      </c>
      <c r="B76" s="29" t="s">
        <v>165</v>
      </c>
      <c r="C76" s="29" t="s">
        <v>74</v>
      </c>
      <c r="D76" s="29" t="s">
        <v>63</v>
      </c>
      <c r="E76" s="29" t="s">
        <v>58</v>
      </c>
      <c r="F76" s="29">
        <v>0</v>
      </c>
    </row>
    <row r="77" spans="1:21" x14ac:dyDescent="0.3">
      <c r="A77" s="29" t="s">
        <v>48</v>
      </c>
      <c r="B77" s="29" t="s">
        <v>166</v>
      </c>
      <c r="C77" s="29" t="s">
        <v>76</v>
      </c>
      <c r="D77" s="29" t="s">
        <v>68</v>
      </c>
      <c r="E77" s="29" t="s">
        <v>58</v>
      </c>
      <c r="F77" s="30"/>
      <c r="G77" s="30"/>
      <c r="H77" s="30"/>
      <c r="I77" s="30"/>
      <c r="J77" s="30"/>
      <c r="K77" s="30"/>
      <c r="L77" s="30"/>
      <c r="M77" s="30"/>
      <c r="N77" s="30"/>
      <c r="O77" s="30">
        <v>0</v>
      </c>
      <c r="P77" s="30">
        <v>0</v>
      </c>
      <c r="Q77" s="30">
        <v>0</v>
      </c>
      <c r="R77" s="30">
        <v>0</v>
      </c>
      <c r="S77" s="30">
        <v>0</v>
      </c>
      <c r="T77" s="30">
        <v>0</v>
      </c>
      <c r="U77" s="30">
        <v>0</v>
      </c>
    </row>
    <row r="78" spans="1:21" x14ac:dyDescent="0.3">
      <c r="A78" s="29" t="s">
        <v>48</v>
      </c>
      <c r="B78" s="29" t="s">
        <v>167</v>
      </c>
      <c r="C78" s="29" t="s">
        <v>78</v>
      </c>
      <c r="D78" s="29" t="s">
        <v>68</v>
      </c>
      <c r="E78" s="29" t="s">
        <v>58</v>
      </c>
      <c r="F78" s="30"/>
      <c r="G78" s="30">
        <v>0</v>
      </c>
      <c r="H78" s="30">
        <v>0</v>
      </c>
      <c r="I78" s="30">
        <v>0</v>
      </c>
      <c r="J78" s="30">
        <v>0</v>
      </c>
      <c r="K78" s="30">
        <v>0</v>
      </c>
      <c r="L78" s="30">
        <v>0</v>
      </c>
      <c r="M78" s="30">
        <v>0</v>
      </c>
      <c r="N78" s="30">
        <v>0</v>
      </c>
      <c r="O78" s="30"/>
      <c r="P78" s="30"/>
      <c r="Q78" s="30"/>
      <c r="R78" s="30"/>
      <c r="S78" s="30"/>
      <c r="T78" s="30"/>
      <c r="U78" s="30"/>
    </row>
    <row r="79" spans="1:21" x14ac:dyDescent="0.3">
      <c r="A79" s="29" t="s">
        <v>48</v>
      </c>
      <c r="B79" s="29" t="s">
        <v>168</v>
      </c>
      <c r="C79" s="29" t="s">
        <v>80</v>
      </c>
      <c r="D79" s="29" t="s">
        <v>63</v>
      </c>
      <c r="E79" s="29" t="s">
        <v>58</v>
      </c>
      <c r="F79" s="29">
        <v>0</v>
      </c>
    </row>
    <row r="80" spans="1:21" x14ac:dyDescent="0.3">
      <c r="A80" s="29" t="s">
        <v>48</v>
      </c>
      <c r="B80" s="29" t="s">
        <v>169</v>
      </c>
      <c r="C80" s="29" t="s">
        <v>82</v>
      </c>
      <c r="D80" s="29" t="s">
        <v>63</v>
      </c>
      <c r="E80" s="29" t="s">
        <v>58</v>
      </c>
      <c r="F80" s="29">
        <v>0</v>
      </c>
    </row>
    <row r="81" spans="1:21" x14ac:dyDescent="0.3">
      <c r="A81" s="29" t="s">
        <v>48</v>
      </c>
      <c r="B81" s="29" t="s">
        <v>170</v>
      </c>
      <c r="C81" s="29" t="s">
        <v>84</v>
      </c>
      <c r="D81" s="29" t="s">
        <v>68</v>
      </c>
      <c r="E81" s="29" t="s">
        <v>58</v>
      </c>
      <c r="F81" s="30"/>
      <c r="G81" s="30"/>
      <c r="H81" s="30"/>
      <c r="I81" s="30"/>
      <c r="J81" s="30"/>
      <c r="K81" s="30"/>
      <c r="L81" s="30"/>
      <c r="M81" s="30"/>
      <c r="N81" s="30"/>
      <c r="O81" s="30">
        <v>0</v>
      </c>
      <c r="P81" s="30">
        <v>0</v>
      </c>
      <c r="Q81" s="30">
        <v>0</v>
      </c>
      <c r="R81" s="30">
        <v>0</v>
      </c>
      <c r="S81" s="30">
        <v>0</v>
      </c>
      <c r="T81" s="30">
        <v>0</v>
      </c>
      <c r="U81" s="30">
        <v>0</v>
      </c>
    </row>
    <row r="82" spans="1:21" x14ac:dyDescent="0.3">
      <c r="A82" s="29" t="s">
        <v>48</v>
      </c>
      <c r="B82" s="29" t="s">
        <v>171</v>
      </c>
      <c r="C82" s="29" t="s">
        <v>86</v>
      </c>
      <c r="D82" s="29" t="s">
        <v>68</v>
      </c>
      <c r="E82" s="29" t="s">
        <v>58</v>
      </c>
      <c r="F82" s="30"/>
      <c r="G82" s="30">
        <v>0</v>
      </c>
      <c r="H82" s="30">
        <v>0</v>
      </c>
      <c r="I82" s="30">
        <v>0</v>
      </c>
      <c r="J82" s="30">
        <v>0</v>
      </c>
      <c r="K82" s="30">
        <v>0</v>
      </c>
      <c r="L82" s="30">
        <v>0</v>
      </c>
      <c r="M82" s="30">
        <v>0</v>
      </c>
      <c r="N82" s="30">
        <v>0</v>
      </c>
      <c r="O82" s="30"/>
      <c r="P82" s="30"/>
      <c r="Q82" s="30"/>
      <c r="R82" s="30"/>
      <c r="S82" s="30"/>
      <c r="T82" s="30"/>
      <c r="U82" s="30"/>
    </row>
    <row r="83" spans="1:21" x14ac:dyDescent="0.3">
      <c r="A83" s="29" t="s">
        <v>48</v>
      </c>
      <c r="B83" s="29" t="s">
        <v>172</v>
      </c>
      <c r="C83" s="29" t="s">
        <v>88</v>
      </c>
      <c r="D83" s="29" t="s">
        <v>63</v>
      </c>
      <c r="E83" s="29" t="s">
        <v>58</v>
      </c>
      <c r="F83" s="29">
        <v>0</v>
      </c>
    </row>
    <row r="84" spans="1:21" x14ac:dyDescent="0.3">
      <c r="A84" s="29" t="s">
        <v>48</v>
      </c>
      <c r="B84" s="29" t="s">
        <v>173</v>
      </c>
      <c r="C84" s="29" t="s">
        <v>90</v>
      </c>
      <c r="D84" s="29" t="s">
        <v>63</v>
      </c>
      <c r="E84" s="29" t="s">
        <v>58</v>
      </c>
      <c r="F84" s="29">
        <v>0</v>
      </c>
    </row>
    <row r="85" spans="1:21" x14ac:dyDescent="0.3">
      <c r="A85" s="29" t="s">
        <v>48</v>
      </c>
      <c r="B85" s="29" t="s">
        <v>174</v>
      </c>
      <c r="C85" s="29" t="s">
        <v>92</v>
      </c>
      <c r="D85" s="29" t="s">
        <v>68</v>
      </c>
      <c r="E85" s="29" t="s">
        <v>58</v>
      </c>
      <c r="F85" s="30"/>
      <c r="G85" s="30"/>
      <c r="H85" s="30"/>
      <c r="I85" s="30"/>
      <c r="J85" s="30"/>
      <c r="K85" s="30"/>
      <c r="L85" s="30"/>
      <c r="M85" s="30"/>
      <c r="N85" s="30"/>
      <c r="O85" s="30">
        <v>0</v>
      </c>
      <c r="P85" s="30">
        <v>0</v>
      </c>
      <c r="Q85" s="30">
        <v>0</v>
      </c>
      <c r="R85" s="30">
        <v>0</v>
      </c>
      <c r="S85" s="30">
        <v>0</v>
      </c>
      <c r="T85" s="30">
        <v>0</v>
      </c>
      <c r="U85" s="30">
        <v>0</v>
      </c>
    </row>
    <row r="86" spans="1:21" x14ac:dyDescent="0.3">
      <c r="A86" s="29" t="s">
        <v>48</v>
      </c>
      <c r="B86" s="29" t="s">
        <v>175</v>
      </c>
      <c r="C86" s="29" t="s">
        <v>94</v>
      </c>
      <c r="D86" s="29" t="s">
        <v>68</v>
      </c>
      <c r="E86" s="29" t="s">
        <v>58</v>
      </c>
      <c r="F86" s="30"/>
      <c r="G86" s="30">
        <v>0</v>
      </c>
      <c r="H86" s="30">
        <v>0</v>
      </c>
      <c r="I86" s="30">
        <v>0</v>
      </c>
      <c r="J86" s="30">
        <v>0</v>
      </c>
      <c r="K86" s="30">
        <v>0</v>
      </c>
      <c r="L86" s="30">
        <v>0</v>
      </c>
      <c r="M86" s="30">
        <v>0</v>
      </c>
      <c r="N86" s="30">
        <v>0</v>
      </c>
      <c r="O86" s="30"/>
      <c r="P86" s="30"/>
      <c r="Q86" s="30"/>
      <c r="R86" s="30"/>
      <c r="S86" s="30"/>
      <c r="T86" s="30"/>
      <c r="U86" s="30"/>
    </row>
    <row r="87" spans="1:21" x14ac:dyDescent="0.3">
      <c r="A87" s="29" t="s">
        <v>48</v>
      </c>
      <c r="B87" s="29" t="s">
        <v>176</v>
      </c>
      <c r="C87" s="29" t="s">
        <v>96</v>
      </c>
      <c r="D87" s="29" t="s">
        <v>63</v>
      </c>
      <c r="E87" s="29" t="s">
        <v>58</v>
      </c>
      <c r="F87" s="29">
        <v>0</v>
      </c>
    </row>
    <row r="88" spans="1:21" x14ac:dyDescent="0.3">
      <c r="A88" s="29" t="s">
        <v>48</v>
      </c>
      <c r="B88" s="29" t="s">
        <v>177</v>
      </c>
      <c r="C88" s="29" t="s">
        <v>98</v>
      </c>
      <c r="D88" s="29" t="s">
        <v>63</v>
      </c>
      <c r="E88" s="29" t="s">
        <v>58</v>
      </c>
      <c r="F88" s="29">
        <v>0</v>
      </c>
    </row>
    <row r="89" spans="1:21" x14ac:dyDescent="0.3">
      <c r="A89" s="29" t="s">
        <v>48</v>
      </c>
      <c r="B89" s="29" t="s">
        <v>178</v>
      </c>
      <c r="C89" s="29" t="s">
        <v>100</v>
      </c>
      <c r="D89" s="29" t="s">
        <v>68</v>
      </c>
      <c r="E89" s="29" t="s">
        <v>58</v>
      </c>
      <c r="F89" s="30"/>
      <c r="G89" s="30"/>
      <c r="H89" s="30"/>
      <c r="I89" s="30"/>
      <c r="J89" s="30"/>
      <c r="K89" s="30"/>
      <c r="L89" s="30"/>
      <c r="M89" s="30"/>
      <c r="N89" s="30"/>
      <c r="O89" s="30">
        <v>0</v>
      </c>
      <c r="P89" s="30">
        <v>0</v>
      </c>
      <c r="Q89" s="30">
        <v>0</v>
      </c>
      <c r="R89" s="30">
        <v>0</v>
      </c>
      <c r="S89" s="30">
        <v>0</v>
      </c>
      <c r="T89" s="30">
        <v>0</v>
      </c>
      <c r="U89" s="30">
        <v>0</v>
      </c>
    </row>
    <row r="90" spans="1:21" x14ac:dyDescent="0.3">
      <c r="A90" s="29" t="s">
        <v>48</v>
      </c>
      <c r="B90" s="29" t="s">
        <v>179</v>
      </c>
      <c r="C90" s="29" t="s">
        <v>102</v>
      </c>
      <c r="D90" s="29" t="s">
        <v>68</v>
      </c>
      <c r="E90" s="29" t="s">
        <v>58</v>
      </c>
      <c r="F90" s="30"/>
      <c r="G90" s="30">
        <v>0</v>
      </c>
      <c r="H90" s="30">
        <v>0</v>
      </c>
      <c r="I90" s="30">
        <v>0</v>
      </c>
      <c r="J90" s="30">
        <v>0</v>
      </c>
      <c r="K90" s="30">
        <v>0</v>
      </c>
      <c r="L90" s="30">
        <v>0</v>
      </c>
      <c r="M90" s="30">
        <v>0</v>
      </c>
      <c r="N90" s="30">
        <v>0</v>
      </c>
      <c r="O90" s="30"/>
      <c r="P90" s="30"/>
      <c r="Q90" s="30"/>
      <c r="R90" s="30"/>
      <c r="S90" s="30"/>
      <c r="T90" s="30"/>
      <c r="U90" s="30"/>
    </row>
    <row r="91" spans="1:21" x14ac:dyDescent="0.3">
      <c r="A91" s="29" t="s">
        <v>48</v>
      </c>
      <c r="B91" s="29" t="s">
        <v>180</v>
      </c>
      <c r="C91" s="29" t="s">
        <v>104</v>
      </c>
      <c r="D91" s="29" t="s">
        <v>63</v>
      </c>
      <c r="E91" s="29" t="s">
        <v>58</v>
      </c>
      <c r="F91" s="29">
        <v>0</v>
      </c>
    </row>
    <row r="92" spans="1:21" x14ac:dyDescent="0.3">
      <c r="A92" s="29" t="s">
        <v>48</v>
      </c>
      <c r="B92" s="29" t="s">
        <v>181</v>
      </c>
      <c r="C92" s="29" t="s">
        <v>106</v>
      </c>
      <c r="D92" s="29" t="s">
        <v>63</v>
      </c>
      <c r="E92" s="29" t="s">
        <v>58</v>
      </c>
      <c r="F92" s="29">
        <v>0</v>
      </c>
    </row>
    <row r="93" spans="1:21" x14ac:dyDescent="0.3">
      <c r="A93" s="29" t="s">
        <v>48</v>
      </c>
      <c r="B93" s="29" t="s">
        <v>182</v>
      </c>
      <c r="C93" s="29" t="s">
        <v>108</v>
      </c>
      <c r="D93" s="29" t="s">
        <v>68</v>
      </c>
      <c r="E93" s="29" t="s">
        <v>58</v>
      </c>
      <c r="F93" s="30"/>
      <c r="G93" s="30"/>
      <c r="H93" s="30"/>
      <c r="I93" s="30"/>
      <c r="J93" s="30"/>
      <c r="K93" s="30"/>
      <c r="L93" s="30"/>
      <c r="M93" s="30"/>
      <c r="N93" s="30"/>
      <c r="O93" s="30">
        <v>0</v>
      </c>
      <c r="P93" s="30">
        <v>0</v>
      </c>
      <c r="Q93" s="30">
        <v>0</v>
      </c>
      <c r="R93" s="30">
        <v>0</v>
      </c>
      <c r="S93" s="30">
        <v>0</v>
      </c>
      <c r="T93" s="30">
        <v>0</v>
      </c>
      <c r="U93" s="30">
        <v>0</v>
      </c>
    </row>
    <row r="94" spans="1:21" x14ac:dyDescent="0.3">
      <c r="A94" s="29" t="s">
        <v>48</v>
      </c>
      <c r="B94" s="29" t="s">
        <v>183</v>
      </c>
      <c r="C94" s="29" t="s">
        <v>110</v>
      </c>
      <c r="D94" s="29" t="s">
        <v>68</v>
      </c>
      <c r="E94" s="29" t="s">
        <v>58</v>
      </c>
      <c r="F94" s="30"/>
      <c r="G94" s="30">
        <v>0</v>
      </c>
      <c r="H94" s="30">
        <v>0</v>
      </c>
      <c r="I94" s="30">
        <v>0</v>
      </c>
      <c r="J94" s="30">
        <v>0</v>
      </c>
      <c r="K94" s="30">
        <v>0</v>
      </c>
      <c r="L94" s="30">
        <v>0</v>
      </c>
      <c r="M94" s="30">
        <v>0</v>
      </c>
      <c r="N94" s="30">
        <v>0</v>
      </c>
      <c r="O94" s="30"/>
      <c r="P94" s="30"/>
      <c r="Q94" s="30"/>
      <c r="R94" s="30"/>
      <c r="S94" s="30"/>
      <c r="T94" s="30"/>
      <c r="U94" s="30"/>
    </row>
    <row r="95" spans="1:21" x14ac:dyDescent="0.3">
      <c r="A95" s="29" t="s">
        <v>48</v>
      </c>
      <c r="B95" s="29" t="s">
        <v>184</v>
      </c>
      <c r="C95" s="29" t="s">
        <v>112</v>
      </c>
      <c r="D95" s="29" t="s">
        <v>63</v>
      </c>
      <c r="E95" s="29" t="s">
        <v>58</v>
      </c>
      <c r="F95" s="29">
        <v>0</v>
      </c>
    </row>
    <row r="96" spans="1:21" x14ac:dyDescent="0.3">
      <c r="A96" s="29" t="s">
        <v>48</v>
      </c>
      <c r="B96" s="29" t="s">
        <v>185</v>
      </c>
      <c r="C96" s="29" t="s">
        <v>114</v>
      </c>
      <c r="D96" s="29" t="s">
        <v>63</v>
      </c>
      <c r="E96" s="29" t="s">
        <v>58</v>
      </c>
      <c r="F96" s="29">
        <v>0</v>
      </c>
    </row>
    <row r="97" spans="1:21" x14ac:dyDescent="0.3">
      <c r="A97" s="29" t="s">
        <v>48</v>
      </c>
      <c r="B97" s="29" t="s">
        <v>186</v>
      </c>
      <c r="C97" s="29" t="s">
        <v>116</v>
      </c>
      <c r="D97" s="29" t="s">
        <v>68</v>
      </c>
      <c r="E97" s="29" t="s">
        <v>58</v>
      </c>
      <c r="F97" s="30"/>
      <c r="G97" s="30"/>
      <c r="H97" s="30"/>
      <c r="I97" s="30"/>
      <c r="J97" s="30"/>
      <c r="K97" s="30"/>
      <c r="L97" s="30"/>
      <c r="M97" s="30"/>
      <c r="N97" s="30"/>
      <c r="O97" s="30">
        <v>0</v>
      </c>
      <c r="P97" s="30">
        <v>0</v>
      </c>
      <c r="Q97" s="30">
        <v>0</v>
      </c>
      <c r="R97" s="30">
        <v>0</v>
      </c>
      <c r="S97" s="30">
        <v>0</v>
      </c>
      <c r="T97" s="30">
        <v>0</v>
      </c>
      <c r="U97" s="30">
        <v>0</v>
      </c>
    </row>
    <row r="98" spans="1:21" x14ac:dyDescent="0.3">
      <c r="A98" s="29" t="s">
        <v>48</v>
      </c>
      <c r="B98" s="29" t="s">
        <v>187</v>
      </c>
      <c r="C98" s="29" t="s">
        <v>118</v>
      </c>
      <c r="D98" s="29" t="s">
        <v>68</v>
      </c>
      <c r="E98" s="29" t="s">
        <v>58</v>
      </c>
      <c r="F98" s="30"/>
      <c r="G98" s="30">
        <v>0</v>
      </c>
      <c r="H98" s="30">
        <v>0</v>
      </c>
      <c r="I98" s="30">
        <v>0</v>
      </c>
      <c r="J98" s="30">
        <v>0</v>
      </c>
      <c r="K98" s="30">
        <v>0</v>
      </c>
      <c r="L98" s="30">
        <v>0</v>
      </c>
      <c r="M98" s="30">
        <v>0</v>
      </c>
      <c r="N98" s="30">
        <v>0</v>
      </c>
      <c r="O98" s="30"/>
      <c r="P98" s="30"/>
      <c r="Q98" s="30"/>
      <c r="R98" s="30"/>
      <c r="S98" s="30"/>
      <c r="T98" s="30"/>
      <c r="U98" s="30"/>
    </row>
    <row r="99" spans="1:21" x14ac:dyDescent="0.3">
      <c r="A99" s="29" t="s">
        <v>48</v>
      </c>
      <c r="B99" s="29" t="s">
        <v>188</v>
      </c>
      <c r="C99" s="29" t="s">
        <v>120</v>
      </c>
      <c r="D99" s="29" t="s">
        <v>63</v>
      </c>
      <c r="E99" s="29" t="s">
        <v>58</v>
      </c>
      <c r="F99" s="29">
        <v>0</v>
      </c>
    </row>
    <row r="100" spans="1:21" x14ac:dyDescent="0.3">
      <c r="A100" s="29" t="s">
        <v>48</v>
      </c>
      <c r="B100" s="29" t="s">
        <v>189</v>
      </c>
      <c r="C100" s="29" t="s">
        <v>122</v>
      </c>
      <c r="D100" s="29" t="s">
        <v>63</v>
      </c>
      <c r="E100" s="29" t="s">
        <v>58</v>
      </c>
      <c r="F100" s="29">
        <v>0</v>
      </c>
    </row>
    <row r="101" spans="1:21" x14ac:dyDescent="0.3">
      <c r="A101" s="29" t="s">
        <v>48</v>
      </c>
      <c r="B101" s="29" t="s">
        <v>190</v>
      </c>
      <c r="C101" s="29" t="s">
        <v>124</v>
      </c>
      <c r="D101" s="29" t="s">
        <v>68</v>
      </c>
      <c r="E101" s="29" t="s">
        <v>58</v>
      </c>
      <c r="F101" s="30"/>
      <c r="G101" s="30"/>
      <c r="H101" s="30"/>
      <c r="I101" s="30"/>
      <c r="J101" s="30"/>
      <c r="K101" s="30"/>
      <c r="L101" s="30"/>
      <c r="M101" s="30"/>
      <c r="N101" s="30"/>
      <c r="O101" s="30">
        <v>0</v>
      </c>
      <c r="P101" s="30">
        <v>0</v>
      </c>
      <c r="Q101" s="30">
        <v>0</v>
      </c>
      <c r="R101" s="30">
        <v>0</v>
      </c>
      <c r="S101" s="30">
        <v>0</v>
      </c>
      <c r="T101" s="30">
        <v>0</v>
      </c>
      <c r="U101" s="30">
        <v>0</v>
      </c>
    </row>
    <row r="102" spans="1:21" x14ac:dyDescent="0.3">
      <c r="A102" s="29" t="s">
        <v>48</v>
      </c>
      <c r="B102" s="29" t="s">
        <v>191</v>
      </c>
      <c r="C102" s="29" t="s">
        <v>126</v>
      </c>
      <c r="D102" s="29" t="s">
        <v>68</v>
      </c>
      <c r="E102" s="29" t="s">
        <v>58</v>
      </c>
      <c r="F102" s="30"/>
      <c r="G102" s="30">
        <v>0</v>
      </c>
      <c r="H102" s="30">
        <v>0</v>
      </c>
      <c r="I102" s="30">
        <v>0</v>
      </c>
      <c r="J102" s="30">
        <v>0</v>
      </c>
      <c r="K102" s="30">
        <v>0</v>
      </c>
      <c r="L102" s="30">
        <v>0</v>
      </c>
      <c r="M102" s="30">
        <v>0</v>
      </c>
      <c r="N102" s="30">
        <v>0</v>
      </c>
      <c r="O102" s="30"/>
      <c r="P102" s="30"/>
      <c r="Q102" s="30"/>
      <c r="R102" s="30"/>
      <c r="S102" s="30"/>
      <c r="T102" s="30"/>
      <c r="U102" s="30"/>
    </row>
    <row r="103" spans="1:21" x14ac:dyDescent="0.3">
      <c r="A103" s="29" t="s">
        <v>48</v>
      </c>
      <c r="B103" s="29" t="s">
        <v>192</v>
      </c>
      <c r="C103" s="29" t="s">
        <v>62</v>
      </c>
      <c r="D103" s="29" t="s">
        <v>63</v>
      </c>
      <c r="E103" s="29" t="s">
        <v>58</v>
      </c>
      <c r="F103" s="29">
        <v>0</v>
      </c>
    </row>
    <row r="104" spans="1:21" x14ac:dyDescent="0.3">
      <c r="A104" s="29" t="s">
        <v>48</v>
      </c>
      <c r="B104" s="29" t="s">
        <v>193</v>
      </c>
      <c r="C104" s="29" t="s">
        <v>65</v>
      </c>
      <c r="D104" s="29" t="s">
        <v>63</v>
      </c>
      <c r="E104" s="29" t="s">
        <v>58</v>
      </c>
      <c r="F104" s="29">
        <v>0</v>
      </c>
    </row>
    <row r="105" spans="1:21" x14ac:dyDescent="0.3">
      <c r="A105" s="29" t="s">
        <v>48</v>
      </c>
      <c r="B105" s="29" t="s">
        <v>194</v>
      </c>
      <c r="C105" s="29" t="s">
        <v>67</v>
      </c>
      <c r="D105" s="29" t="s">
        <v>68</v>
      </c>
      <c r="E105" s="29" t="s">
        <v>58</v>
      </c>
      <c r="F105" s="30"/>
      <c r="G105" s="30"/>
      <c r="H105" s="30"/>
      <c r="I105" s="30"/>
      <c r="J105" s="30"/>
      <c r="K105" s="30"/>
      <c r="L105" s="30"/>
      <c r="M105" s="30"/>
      <c r="N105" s="30"/>
      <c r="O105" s="30">
        <v>0</v>
      </c>
      <c r="P105" s="30">
        <v>0</v>
      </c>
      <c r="Q105" s="30">
        <v>0</v>
      </c>
      <c r="R105" s="30">
        <v>0</v>
      </c>
      <c r="S105" s="30">
        <v>0</v>
      </c>
      <c r="T105" s="30">
        <v>0</v>
      </c>
      <c r="U105" s="30">
        <v>0</v>
      </c>
    </row>
    <row r="106" spans="1:21" x14ac:dyDescent="0.3">
      <c r="A106" s="29" t="s">
        <v>48</v>
      </c>
      <c r="B106" s="29" t="s">
        <v>195</v>
      </c>
      <c r="C106" s="29" t="s">
        <v>70</v>
      </c>
      <c r="D106" s="29" t="s">
        <v>68</v>
      </c>
      <c r="E106" s="29" t="s">
        <v>58</v>
      </c>
      <c r="F106" s="30"/>
      <c r="G106" s="30">
        <v>0</v>
      </c>
      <c r="H106" s="30">
        <v>0</v>
      </c>
      <c r="I106" s="30">
        <v>0</v>
      </c>
      <c r="J106" s="30">
        <v>0</v>
      </c>
      <c r="K106" s="30">
        <v>0</v>
      </c>
      <c r="L106" s="30">
        <v>0</v>
      </c>
      <c r="M106" s="30">
        <v>0</v>
      </c>
      <c r="N106" s="30">
        <v>0</v>
      </c>
      <c r="O106" s="30"/>
      <c r="P106" s="30"/>
      <c r="Q106" s="30"/>
      <c r="R106" s="30"/>
      <c r="S106" s="30"/>
      <c r="T106" s="30"/>
      <c r="U106" s="30"/>
    </row>
    <row r="107" spans="1:21" x14ac:dyDescent="0.3">
      <c r="A107" s="29" t="s">
        <v>48</v>
      </c>
      <c r="B107" s="29" t="s">
        <v>196</v>
      </c>
      <c r="C107" s="29" t="s">
        <v>72</v>
      </c>
      <c r="D107" s="29" t="s">
        <v>63</v>
      </c>
      <c r="E107" s="29" t="s">
        <v>58</v>
      </c>
      <c r="F107" s="29">
        <v>0</v>
      </c>
    </row>
    <row r="108" spans="1:21" x14ac:dyDescent="0.3">
      <c r="A108" s="29" t="s">
        <v>48</v>
      </c>
      <c r="B108" s="29" t="s">
        <v>197</v>
      </c>
      <c r="C108" s="29" t="s">
        <v>74</v>
      </c>
      <c r="D108" s="29" t="s">
        <v>63</v>
      </c>
      <c r="E108" s="29" t="s">
        <v>58</v>
      </c>
      <c r="F108" s="29">
        <v>0</v>
      </c>
    </row>
    <row r="109" spans="1:21" x14ac:dyDescent="0.3">
      <c r="A109" s="29" t="s">
        <v>48</v>
      </c>
      <c r="B109" s="29" t="s">
        <v>198</v>
      </c>
      <c r="C109" s="29" t="s">
        <v>76</v>
      </c>
      <c r="D109" s="29" t="s">
        <v>68</v>
      </c>
      <c r="E109" s="29" t="s">
        <v>58</v>
      </c>
      <c r="F109" s="30"/>
      <c r="G109" s="30"/>
      <c r="H109" s="30"/>
      <c r="I109" s="30"/>
      <c r="J109" s="30"/>
      <c r="K109" s="30"/>
      <c r="L109" s="30"/>
      <c r="M109" s="30"/>
      <c r="N109" s="30"/>
      <c r="O109" s="30">
        <v>0</v>
      </c>
      <c r="P109" s="30">
        <v>0</v>
      </c>
      <c r="Q109" s="30">
        <v>0</v>
      </c>
      <c r="R109" s="30">
        <v>0</v>
      </c>
      <c r="S109" s="30">
        <v>0</v>
      </c>
      <c r="T109" s="30">
        <v>0</v>
      </c>
      <c r="U109" s="30">
        <v>0</v>
      </c>
    </row>
    <row r="110" spans="1:21" x14ac:dyDescent="0.3">
      <c r="A110" s="29" t="s">
        <v>48</v>
      </c>
      <c r="B110" s="29" t="s">
        <v>199</v>
      </c>
      <c r="C110" s="29" t="s">
        <v>78</v>
      </c>
      <c r="D110" s="29" t="s">
        <v>68</v>
      </c>
      <c r="E110" s="29" t="s">
        <v>58</v>
      </c>
      <c r="F110" s="30"/>
      <c r="G110" s="30">
        <v>0</v>
      </c>
      <c r="H110" s="30">
        <v>0</v>
      </c>
      <c r="I110" s="30">
        <v>0</v>
      </c>
      <c r="J110" s="30">
        <v>0</v>
      </c>
      <c r="K110" s="30">
        <v>0</v>
      </c>
      <c r="L110" s="30">
        <v>0</v>
      </c>
      <c r="M110" s="30">
        <v>0</v>
      </c>
      <c r="N110" s="30">
        <v>0</v>
      </c>
      <c r="O110" s="30"/>
      <c r="P110" s="30"/>
      <c r="Q110" s="30"/>
      <c r="R110" s="30"/>
      <c r="S110" s="30"/>
      <c r="T110" s="30"/>
      <c r="U110" s="30"/>
    </row>
    <row r="111" spans="1:21" x14ac:dyDescent="0.3">
      <c r="A111" s="29" t="s">
        <v>48</v>
      </c>
      <c r="B111" s="29" t="s">
        <v>200</v>
      </c>
      <c r="C111" s="29" t="s">
        <v>80</v>
      </c>
      <c r="D111" s="29" t="s">
        <v>63</v>
      </c>
      <c r="E111" s="29" t="s">
        <v>58</v>
      </c>
      <c r="F111" s="29">
        <v>0</v>
      </c>
    </row>
    <row r="112" spans="1:21" x14ac:dyDescent="0.3">
      <c r="A112" s="29" t="s">
        <v>48</v>
      </c>
      <c r="B112" s="29" t="s">
        <v>201</v>
      </c>
      <c r="C112" s="29" t="s">
        <v>82</v>
      </c>
      <c r="D112" s="29" t="s">
        <v>63</v>
      </c>
      <c r="E112" s="29" t="s">
        <v>58</v>
      </c>
      <c r="F112" s="29">
        <v>0</v>
      </c>
    </row>
    <row r="113" spans="1:21" x14ac:dyDescent="0.3">
      <c r="A113" s="29" t="s">
        <v>48</v>
      </c>
      <c r="B113" s="29" t="s">
        <v>202</v>
      </c>
      <c r="C113" s="29" t="s">
        <v>84</v>
      </c>
      <c r="D113" s="29" t="s">
        <v>68</v>
      </c>
      <c r="E113" s="29" t="s">
        <v>58</v>
      </c>
      <c r="F113" s="30"/>
      <c r="G113" s="30"/>
      <c r="H113" s="30"/>
      <c r="I113" s="30"/>
      <c r="J113" s="30"/>
      <c r="K113" s="30"/>
      <c r="L113" s="30"/>
      <c r="M113" s="30"/>
      <c r="N113" s="30"/>
      <c r="O113" s="30">
        <v>0</v>
      </c>
      <c r="P113" s="30">
        <v>0</v>
      </c>
      <c r="Q113" s="30">
        <v>0</v>
      </c>
      <c r="R113" s="30">
        <v>0</v>
      </c>
      <c r="S113" s="30">
        <v>0</v>
      </c>
      <c r="T113" s="30">
        <v>0</v>
      </c>
      <c r="U113" s="30">
        <v>0</v>
      </c>
    </row>
    <row r="114" spans="1:21" x14ac:dyDescent="0.3">
      <c r="A114" s="29" t="s">
        <v>48</v>
      </c>
      <c r="B114" s="29" t="s">
        <v>203</v>
      </c>
      <c r="C114" s="29" t="s">
        <v>86</v>
      </c>
      <c r="D114" s="29" t="s">
        <v>68</v>
      </c>
      <c r="E114" s="29" t="s">
        <v>58</v>
      </c>
      <c r="F114" s="30"/>
      <c r="G114" s="30">
        <v>0</v>
      </c>
      <c r="H114" s="30">
        <v>0</v>
      </c>
      <c r="I114" s="30">
        <v>0</v>
      </c>
      <c r="J114" s="30">
        <v>0</v>
      </c>
      <c r="K114" s="30">
        <v>0</v>
      </c>
      <c r="L114" s="30">
        <v>0</v>
      </c>
      <c r="M114" s="30">
        <v>0</v>
      </c>
      <c r="N114" s="30">
        <v>0</v>
      </c>
      <c r="O114" s="30"/>
      <c r="P114" s="30"/>
      <c r="Q114" s="30"/>
      <c r="R114" s="30"/>
      <c r="S114" s="30"/>
      <c r="T114" s="30"/>
      <c r="U114" s="30"/>
    </row>
    <row r="115" spans="1:21" x14ac:dyDescent="0.3">
      <c r="A115" s="29" t="s">
        <v>48</v>
      </c>
      <c r="B115" s="29" t="s">
        <v>204</v>
      </c>
      <c r="C115" s="29" t="s">
        <v>88</v>
      </c>
      <c r="D115" s="29" t="s">
        <v>63</v>
      </c>
      <c r="E115" s="29" t="s">
        <v>58</v>
      </c>
      <c r="F115" s="29">
        <v>0</v>
      </c>
    </row>
    <row r="116" spans="1:21" x14ac:dyDescent="0.3">
      <c r="A116" s="29" t="s">
        <v>48</v>
      </c>
      <c r="B116" s="29" t="s">
        <v>205</v>
      </c>
      <c r="C116" s="29" t="s">
        <v>90</v>
      </c>
      <c r="D116" s="29" t="s">
        <v>63</v>
      </c>
      <c r="E116" s="29" t="s">
        <v>58</v>
      </c>
      <c r="F116" s="29">
        <v>0</v>
      </c>
    </row>
    <row r="117" spans="1:21" x14ac:dyDescent="0.3">
      <c r="A117" s="29" t="s">
        <v>48</v>
      </c>
      <c r="B117" s="29" t="s">
        <v>206</v>
      </c>
      <c r="C117" s="29" t="s">
        <v>92</v>
      </c>
      <c r="D117" s="29" t="s">
        <v>68</v>
      </c>
      <c r="E117" s="29" t="s">
        <v>58</v>
      </c>
      <c r="F117" s="30"/>
      <c r="G117" s="30"/>
      <c r="H117" s="30"/>
      <c r="I117" s="30"/>
      <c r="J117" s="30"/>
      <c r="K117" s="30"/>
      <c r="L117" s="30"/>
      <c r="M117" s="30"/>
      <c r="N117" s="30"/>
      <c r="O117" s="30">
        <v>0</v>
      </c>
      <c r="P117" s="30">
        <v>0</v>
      </c>
      <c r="Q117" s="30">
        <v>0</v>
      </c>
      <c r="R117" s="30">
        <v>0</v>
      </c>
      <c r="S117" s="30">
        <v>0</v>
      </c>
      <c r="T117" s="30">
        <v>0</v>
      </c>
      <c r="U117" s="30">
        <v>0</v>
      </c>
    </row>
    <row r="118" spans="1:21" x14ac:dyDescent="0.3">
      <c r="A118" s="29" t="s">
        <v>48</v>
      </c>
      <c r="B118" s="29" t="s">
        <v>207</v>
      </c>
      <c r="C118" s="29" t="s">
        <v>94</v>
      </c>
      <c r="D118" s="29" t="s">
        <v>68</v>
      </c>
      <c r="E118" s="29" t="s">
        <v>58</v>
      </c>
      <c r="F118" s="30"/>
      <c r="G118" s="30">
        <v>0</v>
      </c>
      <c r="H118" s="30">
        <v>0</v>
      </c>
      <c r="I118" s="30">
        <v>0</v>
      </c>
      <c r="J118" s="30">
        <v>0</v>
      </c>
      <c r="K118" s="30">
        <v>0</v>
      </c>
      <c r="L118" s="30">
        <v>0</v>
      </c>
      <c r="M118" s="30">
        <v>0</v>
      </c>
      <c r="N118" s="30">
        <v>0</v>
      </c>
      <c r="O118" s="30"/>
      <c r="P118" s="30"/>
      <c r="Q118" s="30"/>
      <c r="R118" s="30"/>
      <c r="S118" s="30"/>
      <c r="T118" s="30"/>
      <c r="U118" s="30"/>
    </row>
    <row r="119" spans="1:21" x14ac:dyDescent="0.3">
      <c r="A119" s="29" t="s">
        <v>48</v>
      </c>
      <c r="B119" s="29" t="s">
        <v>208</v>
      </c>
      <c r="C119" s="29" t="s">
        <v>96</v>
      </c>
      <c r="D119" s="29" t="s">
        <v>63</v>
      </c>
      <c r="E119" s="29" t="s">
        <v>58</v>
      </c>
      <c r="F119" s="29">
        <v>0</v>
      </c>
    </row>
    <row r="120" spans="1:21" x14ac:dyDescent="0.3">
      <c r="A120" s="29" t="s">
        <v>48</v>
      </c>
      <c r="B120" s="29" t="s">
        <v>209</v>
      </c>
      <c r="C120" s="29" t="s">
        <v>98</v>
      </c>
      <c r="D120" s="29" t="s">
        <v>63</v>
      </c>
      <c r="E120" s="29" t="s">
        <v>58</v>
      </c>
      <c r="F120" s="29">
        <v>0</v>
      </c>
    </row>
    <row r="121" spans="1:21" x14ac:dyDescent="0.3">
      <c r="A121" s="29" t="s">
        <v>48</v>
      </c>
      <c r="B121" s="29" t="s">
        <v>210</v>
      </c>
      <c r="C121" s="29" t="s">
        <v>100</v>
      </c>
      <c r="D121" s="29" t="s">
        <v>68</v>
      </c>
      <c r="E121" s="29" t="s">
        <v>58</v>
      </c>
      <c r="F121" s="30"/>
      <c r="G121" s="30"/>
      <c r="H121" s="30"/>
      <c r="I121" s="30"/>
      <c r="J121" s="30"/>
      <c r="K121" s="30"/>
      <c r="L121" s="30"/>
      <c r="M121" s="30"/>
      <c r="N121" s="30"/>
      <c r="O121" s="30">
        <v>0</v>
      </c>
      <c r="P121" s="30">
        <v>0</v>
      </c>
      <c r="Q121" s="30">
        <v>0</v>
      </c>
      <c r="R121" s="30">
        <v>0</v>
      </c>
      <c r="S121" s="30">
        <v>0</v>
      </c>
      <c r="T121" s="30">
        <v>0</v>
      </c>
      <c r="U121" s="30">
        <v>0</v>
      </c>
    </row>
    <row r="122" spans="1:21" x14ac:dyDescent="0.3">
      <c r="A122" s="29" t="s">
        <v>48</v>
      </c>
      <c r="B122" s="29" t="s">
        <v>211</v>
      </c>
      <c r="C122" s="29" t="s">
        <v>102</v>
      </c>
      <c r="D122" s="29" t="s">
        <v>68</v>
      </c>
      <c r="E122" s="29" t="s">
        <v>58</v>
      </c>
      <c r="F122" s="30"/>
      <c r="G122" s="30">
        <v>0</v>
      </c>
      <c r="H122" s="30">
        <v>0</v>
      </c>
      <c r="I122" s="30">
        <v>0</v>
      </c>
      <c r="J122" s="30">
        <v>0</v>
      </c>
      <c r="K122" s="30">
        <v>0</v>
      </c>
      <c r="L122" s="30">
        <v>0</v>
      </c>
      <c r="M122" s="30">
        <v>0</v>
      </c>
      <c r="N122" s="30">
        <v>0</v>
      </c>
      <c r="O122" s="30"/>
      <c r="P122" s="30"/>
      <c r="Q122" s="30"/>
      <c r="R122" s="30"/>
      <c r="S122" s="30"/>
      <c r="T122" s="30"/>
      <c r="U122" s="30"/>
    </row>
    <row r="123" spans="1:21" x14ac:dyDescent="0.3">
      <c r="A123" s="29" t="s">
        <v>48</v>
      </c>
      <c r="B123" s="29" t="s">
        <v>212</v>
      </c>
      <c r="C123" s="29" t="s">
        <v>104</v>
      </c>
      <c r="D123" s="29" t="s">
        <v>63</v>
      </c>
      <c r="E123" s="29" t="s">
        <v>58</v>
      </c>
      <c r="F123" s="29">
        <v>0</v>
      </c>
    </row>
    <row r="124" spans="1:21" x14ac:dyDescent="0.3">
      <c r="A124" s="29" t="s">
        <v>48</v>
      </c>
      <c r="B124" s="29" t="s">
        <v>213</v>
      </c>
      <c r="C124" s="29" t="s">
        <v>106</v>
      </c>
      <c r="D124" s="29" t="s">
        <v>63</v>
      </c>
      <c r="E124" s="29" t="s">
        <v>58</v>
      </c>
      <c r="F124" s="29">
        <v>0</v>
      </c>
    </row>
    <row r="125" spans="1:21" x14ac:dyDescent="0.3">
      <c r="A125" s="29" t="s">
        <v>48</v>
      </c>
      <c r="B125" s="29" t="s">
        <v>214</v>
      </c>
      <c r="C125" s="29" t="s">
        <v>108</v>
      </c>
      <c r="D125" s="29" t="s">
        <v>68</v>
      </c>
      <c r="E125" s="29" t="s">
        <v>58</v>
      </c>
      <c r="F125" s="30"/>
      <c r="G125" s="30"/>
      <c r="H125" s="30"/>
      <c r="I125" s="30"/>
      <c r="J125" s="30"/>
      <c r="K125" s="30"/>
      <c r="L125" s="30"/>
      <c r="M125" s="30"/>
      <c r="N125" s="30"/>
      <c r="O125" s="30">
        <v>0</v>
      </c>
      <c r="P125" s="30">
        <v>0</v>
      </c>
      <c r="Q125" s="30">
        <v>0</v>
      </c>
      <c r="R125" s="30">
        <v>0</v>
      </c>
      <c r="S125" s="30">
        <v>0</v>
      </c>
      <c r="T125" s="30">
        <v>0</v>
      </c>
      <c r="U125" s="30">
        <v>0</v>
      </c>
    </row>
    <row r="126" spans="1:21" x14ac:dyDescent="0.3">
      <c r="A126" s="29" t="s">
        <v>48</v>
      </c>
      <c r="B126" s="29" t="s">
        <v>215</v>
      </c>
      <c r="C126" s="29" t="s">
        <v>110</v>
      </c>
      <c r="D126" s="29" t="s">
        <v>68</v>
      </c>
      <c r="E126" s="29" t="s">
        <v>58</v>
      </c>
      <c r="F126" s="30"/>
      <c r="G126" s="30">
        <v>0</v>
      </c>
      <c r="H126" s="30">
        <v>0</v>
      </c>
      <c r="I126" s="30">
        <v>0</v>
      </c>
      <c r="J126" s="30">
        <v>0</v>
      </c>
      <c r="K126" s="30">
        <v>0</v>
      </c>
      <c r="L126" s="30">
        <v>0</v>
      </c>
      <c r="M126" s="30">
        <v>0</v>
      </c>
      <c r="N126" s="30">
        <v>0</v>
      </c>
      <c r="O126" s="30"/>
      <c r="P126" s="30"/>
      <c r="Q126" s="30"/>
      <c r="R126" s="30"/>
      <c r="S126" s="30"/>
      <c r="T126" s="30"/>
      <c r="U126" s="30"/>
    </row>
    <row r="127" spans="1:21" x14ac:dyDescent="0.3">
      <c r="A127" s="29" t="s">
        <v>48</v>
      </c>
      <c r="B127" s="29" t="s">
        <v>216</v>
      </c>
      <c r="C127" s="29" t="s">
        <v>112</v>
      </c>
      <c r="D127" s="29" t="s">
        <v>63</v>
      </c>
      <c r="E127" s="29" t="s">
        <v>58</v>
      </c>
      <c r="F127" s="29">
        <v>0</v>
      </c>
    </row>
    <row r="128" spans="1:21" x14ac:dyDescent="0.3">
      <c r="A128" s="29" t="s">
        <v>48</v>
      </c>
      <c r="B128" s="29" t="s">
        <v>217</v>
      </c>
      <c r="C128" s="29" t="s">
        <v>114</v>
      </c>
      <c r="D128" s="29" t="s">
        <v>63</v>
      </c>
      <c r="E128" s="29" t="s">
        <v>58</v>
      </c>
      <c r="F128" s="29">
        <v>0</v>
      </c>
    </row>
    <row r="129" spans="1:21" x14ac:dyDescent="0.3">
      <c r="A129" s="29" t="s">
        <v>48</v>
      </c>
      <c r="B129" s="29" t="s">
        <v>218</v>
      </c>
      <c r="C129" s="29" t="s">
        <v>116</v>
      </c>
      <c r="D129" s="29" t="s">
        <v>68</v>
      </c>
      <c r="E129" s="29" t="s">
        <v>58</v>
      </c>
      <c r="F129" s="30"/>
      <c r="G129" s="30"/>
      <c r="H129" s="30"/>
      <c r="I129" s="30"/>
      <c r="J129" s="30"/>
      <c r="K129" s="30"/>
      <c r="L129" s="30"/>
      <c r="M129" s="30"/>
      <c r="N129" s="30"/>
      <c r="O129" s="30">
        <v>0</v>
      </c>
      <c r="P129" s="30">
        <v>0</v>
      </c>
      <c r="Q129" s="30">
        <v>0</v>
      </c>
      <c r="R129" s="30">
        <v>0</v>
      </c>
      <c r="S129" s="30">
        <v>0</v>
      </c>
      <c r="T129" s="30">
        <v>0</v>
      </c>
      <c r="U129" s="30">
        <v>0</v>
      </c>
    </row>
    <row r="130" spans="1:21" x14ac:dyDescent="0.3">
      <c r="A130" s="29" t="s">
        <v>48</v>
      </c>
      <c r="B130" s="29" t="s">
        <v>219</v>
      </c>
      <c r="C130" s="29" t="s">
        <v>118</v>
      </c>
      <c r="D130" s="29" t="s">
        <v>68</v>
      </c>
      <c r="E130" s="29" t="s">
        <v>58</v>
      </c>
      <c r="F130" s="30"/>
      <c r="G130" s="30">
        <v>0</v>
      </c>
      <c r="H130" s="30">
        <v>0</v>
      </c>
      <c r="I130" s="30">
        <v>0</v>
      </c>
      <c r="J130" s="30">
        <v>0</v>
      </c>
      <c r="K130" s="30">
        <v>0</v>
      </c>
      <c r="L130" s="30">
        <v>0</v>
      </c>
      <c r="M130" s="30">
        <v>0</v>
      </c>
      <c r="N130" s="30">
        <v>0</v>
      </c>
      <c r="O130" s="30"/>
      <c r="P130" s="30"/>
      <c r="Q130" s="30"/>
      <c r="R130" s="30"/>
      <c r="S130" s="30"/>
      <c r="T130" s="30"/>
      <c r="U130" s="30"/>
    </row>
    <row r="131" spans="1:21" x14ac:dyDescent="0.3">
      <c r="A131" s="29" t="s">
        <v>48</v>
      </c>
      <c r="B131" s="29" t="s">
        <v>220</v>
      </c>
      <c r="C131" s="29" t="s">
        <v>120</v>
      </c>
      <c r="D131" s="29" t="s">
        <v>63</v>
      </c>
      <c r="E131" s="29" t="s">
        <v>58</v>
      </c>
      <c r="F131" s="29">
        <v>0</v>
      </c>
    </row>
    <row r="132" spans="1:21" x14ac:dyDescent="0.3">
      <c r="A132" s="29" t="s">
        <v>48</v>
      </c>
      <c r="B132" s="29" t="s">
        <v>221</v>
      </c>
      <c r="C132" s="29" t="s">
        <v>122</v>
      </c>
      <c r="D132" s="29" t="s">
        <v>63</v>
      </c>
      <c r="E132" s="29" t="s">
        <v>58</v>
      </c>
      <c r="F132" s="29">
        <v>0</v>
      </c>
    </row>
    <row r="133" spans="1:21" x14ac:dyDescent="0.3">
      <c r="A133" s="29" t="s">
        <v>48</v>
      </c>
      <c r="B133" s="29" t="s">
        <v>222</v>
      </c>
      <c r="C133" s="29" t="s">
        <v>124</v>
      </c>
      <c r="D133" s="29" t="s">
        <v>68</v>
      </c>
      <c r="E133" s="29" t="s">
        <v>58</v>
      </c>
      <c r="F133" s="30"/>
      <c r="G133" s="30"/>
      <c r="H133" s="30"/>
      <c r="I133" s="30"/>
      <c r="J133" s="30"/>
      <c r="K133" s="30"/>
      <c r="L133" s="30"/>
      <c r="M133" s="30"/>
      <c r="N133" s="30"/>
      <c r="O133" s="30">
        <v>0</v>
      </c>
      <c r="P133" s="30">
        <v>0</v>
      </c>
      <c r="Q133" s="30">
        <v>0</v>
      </c>
      <c r="R133" s="30">
        <v>0</v>
      </c>
      <c r="S133" s="30">
        <v>0</v>
      </c>
      <c r="T133" s="30">
        <v>0</v>
      </c>
      <c r="U133" s="30">
        <v>0</v>
      </c>
    </row>
    <row r="134" spans="1:21" x14ac:dyDescent="0.3">
      <c r="A134" s="29" t="s">
        <v>48</v>
      </c>
      <c r="B134" s="29" t="s">
        <v>223</v>
      </c>
      <c r="C134" s="29" t="s">
        <v>126</v>
      </c>
      <c r="D134" s="29" t="s">
        <v>68</v>
      </c>
      <c r="E134" s="29" t="s">
        <v>58</v>
      </c>
      <c r="F134" s="30"/>
      <c r="G134" s="30">
        <v>0</v>
      </c>
      <c r="H134" s="30">
        <v>0</v>
      </c>
      <c r="I134" s="30">
        <v>0</v>
      </c>
      <c r="J134" s="30">
        <v>0</v>
      </c>
      <c r="K134" s="30">
        <v>0</v>
      </c>
      <c r="L134" s="30">
        <v>0</v>
      </c>
      <c r="M134" s="30">
        <v>0</v>
      </c>
      <c r="N134" s="30">
        <v>0</v>
      </c>
      <c r="O134" s="30"/>
      <c r="P134" s="30"/>
      <c r="Q134" s="30"/>
      <c r="R134" s="30"/>
      <c r="S134" s="30"/>
      <c r="T134" s="30"/>
      <c r="U134" s="30"/>
    </row>
    <row r="135" spans="1:21" x14ac:dyDescent="0.3">
      <c r="A135" s="29" t="s">
        <v>48</v>
      </c>
      <c r="B135" s="29" t="s">
        <v>224</v>
      </c>
      <c r="C135" s="29" t="s">
        <v>62</v>
      </c>
      <c r="D135" s="29" t="s">
        <v>63</v>
      </c>
      <c r="E135" s="29" t="s">
        <v>58</v>
      </c>
      <c r="F135" s="29">
        <v>0</v>
      </c>
    </row>
    <row r="136" spans="1:21" x14ac:dyDescent="0.3">
      <c r="A136" s="29" t="s">
        <v>48</v>
      </c>
      <c r="B136" s="29" t="s">
        <v>225</v>
      </c>
      <c r="C136" s="29" t="s">
        <v>65</v>
      </c>
      <c r="D136" s="29" t="s">
        <v>63</v>
      </c>
      <c r="E136" s="29" t="s">
        <v>58</v>
      </c>
      <c r="F136" s="29">
        <v>0</v>
      </c>
    </row>
    <row r="137" spans="1:21" x14ac:dyDescent="0.3">
      <c r="A137" s="29" t="s">
        <v>48</v>
      </c>
      <c r="B137" s="29" t="s">
        <v>226</v>
      </c>
      <c r="C137" s="29" t="s">
        <v>67</v>
      </c>
      <c r="D137" s="29" t="s">
        <v>68</v>
      </c>
      <c r="E137" s="29" t="s">
        <v>58</v>
      </c>
      <c r="F137" s="30"/>
      <c r="G137" s="30"/>
      <c r="H137" s="30"/>
      <c r="I137" s="30"/>
      <c r="J137" s="30"/>
      <c r="K137" s="30"/>
      <c r="L137" s="30"/>
      <c r="M137" s="30"/>
      <c r="N137" s="30"/>
      <c r="O137" s="30">
        <v>0</v>
      </c>
      <c r="P137" s="30">
        <v>0</v>
      </c>
      <c r="Q137" s="30">
        <v>0</v>
      </c>
      <c r="R137" s="30">
        <v>0</v>
      </c>
      <c r="S137" s="30">
        <v>0</v>
      </c>
      <c r="T137" s="30">
        <v>0</v>
      </c>
      <c r="U137" s="30">
        <v>0</v>
      </c>
    </row>
    <row r="138" spans="1:21" x14ac:dyDescent="0.3">
      <c r="A138" s="29" t="s">
        <v>48</v>
      </c>
      <c r="B138" s="29" t="s">
        <v>227</v>
      </c>
      <c r="C138" s="29" t="s">
        <v>70</v>
      </c>
      <c r="D138" s="29" t="s">
        <v>68</v>
      </c>
      <c r="E138" s="29" t="s">
        <v>58</v>
      </c>
      <c r="F138" s="30"/>
      <c r="G138" s="30"/>
      <c r="H138" s="30"/>
      <c r="I138" s="30">
        <v>0</v>
      </c>
      <c r="J138" s="30">
        <v>0</v>
      </c>
      <c r="K138" s="30">
        <v>0</v>
      </c>
      <c r="L138" s="30">
        <v>0</v>
      </c>
      <c r="M138" s="30">
        <v>0</v>
      </c>
      <c r="N138" s="30">
        <v>0</v>
      </c>
      <c r="O138" s="30"/>
      <c r="P138" s="30"/>
      <c r="Q138" s="30"/>
      <c r="R138" s="30"/>
      <c r="S138" s="30"/>
      <c r="T138" s="30"/>
      <c r="U138" s="30"/>
    </row>
    <row r="139" spans="1:21" x14ac:dyDescent="0.3">
      <c r="A139" s="29" t="s">
        <v>48</v>
      </c>
      <c r="B139" s="29" t="s">
        <v>228</v>
      </c>
      <c r="C139" s="29" t="s">
        <v>72</v>
      </c>
      <c r="D139" s="29" t="s">
        <v>63</v>
      </c>
      <c r="E139" s="29" t="s">
        <v>58</v>
      </c>
      <c r="F139" s="29">
        <v>0</v>
      </c>
    </row>
    <row r="140" spans="1:21" x14ac:dyDescent="0.3">
      <c r="A140" s="29" t="s">
        <v>48</v>
      </c>
      <c r="B140" s="29" t="s">
        <v>229</v>
      </c>
      <c r="C140" s="29" t="s">
        <v>74</v>
      </c>
      <c r="D140" s="29" t="s">
        <v>63</v>
      </c>
      <c r="E140" s="29" t="s">
        <v>58</v>
      </c>
      <c r="F140" s="29">
        <v>0</v>
      </c>
    </row>
    <row r="141" spans="1:21" x14ac:dyDescent="0.3">
      <c r="A141" s="29" t="s">
        <v>48</v>
      </c>
      <c r="B141" s="29" t="s">
        <v>230</v>
      </c>
      <c r="C141" s="29" t="s">
        <v>76</v>
      </c>
      <c r="D141" s="29" t="s">
        <v>68</v>
      </c>
      <c r="E141" s="29" t="s">
        <v>58</v>
      </c>
      <c r="F141" s="30"/>
      <c r="G141" s="30"/>
      <c r="H141" s="30"/>
      <c r="I141" s="30"/>
      <c r="J141" s="30"/>
      <c r="K141" s="30"/>
      <c r="L141" s="30"/>
      <c r="M141" s="30"/>
      <c r="N141" s="30"/>
      <c r="O141" s="30">
        <v>0</v>
      </c>
      <c r="P141" s="30">
        <v>0</v>
      </c>
      <c r="Q141" s="30">
        <v>0</v>
      </c>
      <c r="R141" s="30">
        <v>0</v>
      </c>
      <c r="S141" s="30">
        <v>0</v>
      </c>
      <c r="T141" s="30">
        <v>0</v>
      </c>
      <c r="U141" s="30">
        <v>0</v>
      </c>
    </row>
    <row r="142" spans="1:21" x14ac:dyDescent="0.3">
      <c r="A142" s="29" t="s">
        <v>48</v>
      </c>
      <c r="B142" s="29" t="s">
        <v>231</v>
      </c>
      <c r="C142" s="29" t="s">
        <v>78</v>
      </c>
      <c r="D142" s="29" t="s">
        <v>68</v>
      </c>
      <c r="E142" s="29" t="s">
        <v>58</v>
      </c>
      <c r="F142" s="30"/>
      <c r="G142" s="30"/>
      <c r="H142" s="30"/>
      <c r="I142" s="30">
        <v>0</v>
      </c>
      <c r="J142" s="30">
        <v>0</v>
      </c>
      <c r="K142" s="30">
        <v>0</v>
      </c>
      <c r="L142" s="30">
        <v>0</v>
      </c>
      <c r="M142" s="30">
        <v>0</v>
      </c>
      <c r="N142" s="30">
        <v>0</v>
      </c>
      <c r="O142" s="30"/>
      <c r="P142" s="30"/>
      <c r="Q142" s="30"/>
      <c r="R142" s="30"/>
      <c r="S142" s="30"/>
      <c r="T142" s="30"/>
      <c r="U142" s="30"/>
    </row>
    <row r="143" spans="1:21" x14ac:dyDescent="0.3">
      <c r="A143" s="29" t="s">
        <v>48</v>
      </c>
      <c r="B143" s="29" t="s">
        <v>232</v>
      </c>
      <c r="C143" s="29" t="s">
        <v>80</v>
      </c>
      <c r="D143" s="29" t="s">
        <v>63</v>
      </c>
      <c r="E143" s="29" t="s">
        <v>58</v>
      </c>
      <c r="F143" s="29">
        <v>0</v>
      </c>
    </row>
    <row r="144" spans="1:21" x14ac:dyDescent="0.3">
      <c r="A144" s="29" t="s">
        <v>48</v>
      </c>
      <c r="B144" s="29" t="s">
        <v>233</v>
      </c>
      <c r="C144" s="29" t="s">
        <v>82</v>
      </c>
      <c r="D144" s="29" t="s">
        <v>63</v>
      </c>
      <c r="E144" s="29" t="s">
        <v>58</v>
      </c>
      <c r="F144" s="29">
        <v>0</v>
      </c>
    </row>
    <row r="145" spans="1:21" x14ac:dyDescent="0.3">
      <c r="A145" s="29" t="s">
        <v>48</v>
      </c>
      <c r="B145" s="29" t="s">
        <v>234</v>
      </c>
      <c r="C145" s="29" t="s">
        <v>84</v>
      </c>
      <c r="D145" s="29" t="s">
        <v>68</v>
      </c>
      <c r="E145" s="29" t="s">
        <v>58</v>
      </c>
      <c r="F145" s="30"/>
      <c r="G145" s="30"/>
      <c r="H145" s="30"/>
      <c r="I145" s="30"/>
      <c r="J145" s="30"/>
      <c r="K145" s="30"/>
      <c r="L145" s="30"/>
      <c r="M145" s="30"/>
      <c r="N145" s="30"/>
      <c r="O145" s="30">
        <v>0</v>
      </c>
      <c r="P145" s="30">
        <v>0</v>
      </c>
      <c r="Q145" s="30">
        <v>0</v>
      </c>
      <c r="R145" s="30">
        <v>0</v>
      </c>
      <c r="S145" s="30">
        <v>0</v>
      </c>
      <c r="T145" s="30">
        <v>0</v>
      </c>
      <c r="U145" s="30">
        <v>0</v>
      </c>
    </row>
    <row r="146" spans="1:21" x14ac:dyDescent="0.3">
      <c r="A146" s="29" t="s">
        <v>48</v>
      </c>
      <c r="B146" s="29" t="s">
        <v>235</v>
      </c>
      <c r="C146" s="29" t="s">
        <v>86</v>
      </c>
      <c r="D146" s="29" t="s">
        <v>68</v>
      </c>
      <c r="E146" s="29" t="s">
        <v>58</v>
      </c>
      <c r="F146" s="30"/>
      <c r="G146" s="30"/>
      <c r="H146" s="30"/>
      <c r="I146" s="30">
        <v>0</v>
      </c>
      <c r="J146" s="30">
        <v>0</v>
      </c>
      <c r="K146" s="30">
        <v>0</v>
      </c>
      <c r="L146" s="30">
        <v>0</v>
      </c>
      <c r="M146" s="30">
        <v>0</v>
      </c>
      <c r="N146" s="30">
        <v>0</v>
      </c>
      <c r="O146" s="30"/>
      <c r="P146" s="30"/>
      <c r="Q146" s="30"/>
      <c r="R146" s="30"/>
      <c r="S146" s="30"/>
      <c r="T146" s="30"/>
      <c r="U146" s="30"/>
    </row>
    <row r="147" spans="1:21" x14ac:dyDescent="0.3">
      <c r="A147" s="29" t="s">
        <v>48</v>
      </c>
      <c r="B147" s="29" t="s">
        <v>236</v>
      </c>
      <c r="C147" s="29" t="s">
        <v>88</v>
      </c>
      <c r="D147" s="29" t="s">
        <v>63</v>
      </c>
      <c r="E147" s="29" t="s">
        <v>58</v>
      </c>
      <c r="F147" s="29">
        <v>0</v>
      </c>
    </row>
    <row r="148" spans="1:21" x14ac:dyDescent="0.3">
      <c r="A148" s="29" t="s">
        <v>48</v>
      </c>
      <c r="B148" s="29" t="s">
        <v>237</v>
      </c>
      <c r="C148" s="29" t="s">
        <v>90</v>
      </c>
      <c r="D148" s="29" t="s">
        <v>63</v>
      </c>
      <c r="E148" s="29" t="s">
        <v>58</v>
      </c>
      <c r="F148" s="29">
        <v>0</v>
      </c>
    </row>
    <row r="149" spans="1:21" x14ac:dyDescent="0.3">
      <c r="A149" s="29" t="s">
        <v>48</v>
      </c>
      <c r="B149" s="29" t="s">
        <v>238</v>
      </c>
      <c r="C149" s="29" t="s">
        <v>92</v>
      </c>
      <c r="D149" s="29" t="s">
        <v>68</v>
      </c>
      <c r="E149" s="29" t="s">
        <v>58</v>
      </c>
      <c r="F149" s="30"/>
      <c r="G149" s="30"/>
      <c r="H149" s="30"/>
      <c r="I149" s="30"/>
      <c r="J149" s="30"/>
      <c r="K149" s="30"/>
      <c r="L149" s="30"/>
      <c r="M149" s="30"/>
      <c r="N149" s="30"/>
      <c r="O149" s="30">
        <v>0</v>
      </c>
      <c r="P149" s="30">
        <v>0</v>
      </c>
      <c r="Q149" s="30">
        <v>0</v>
      </c>
      <c r="R149" s="30">
        <v>0</v>
      </c>
      <c r="S149" s="30">
        <v>0</v>
      </c>
      <c r="T149" s="30">
        <v>0</v>
      </c>
      <c r="U149" s="30">
        <v>0</v>
      </c>
    </row>
    <row r="150" spans="1:21" x14ac:dyDescent="0.3">
      <c r="A150" s="29" t="s">
        <v>48</v>
      </c>
      <c r="B150" s="29" t="s">
        <v>239</v>
      </c>
      <c r="C150" s="29" t="s">
        <v>94</v>
      </c>
      <c r="D150" s="29" t="s">
        <v>68</v>
      </c>
      <c r="E150" s="29" t="s">
        <v>58</v>
      </c>
      <c r="F150" s="30"/>
      <c r="G150" s="30"/>
      <c r="H150" s="30"/>
      <c r="I150" s="30">
        <v>0</v>
      </c>
      <c r="J150" s="30">
        <v>0</v>
      </c>
      <c r="K150" s="30">
        <v>0</v>
      </c>
      <c r="L150" s="30">
        <v>0</v>
      </c>
      <c r="M150" s="30">
        <v>0</v>
      </c>
      <c r="N150" s="30">
        <v>0</v>
      </c>
      <c r="O150" s="30"/>
      <c r="P150" s="30"/>
      <c r="Q150" s="30"/>
      <c r="R150" s="30"/>
      <c r="S150" s="30"/>
      <c r="T150" s="30"/>
      <c r="U150" s="30"/>
    </row>
    <row r="151" spans="1:21" x14ac:dyDescent="0.3">
      <c r="A151" s="29" t="s">
        <v>48</v>
      </c>
      <c r="B151" s="29" t="s">
        <v>240</v>
      </c>
      <c r="C151" s="29" t="s">
        <v>96</v>
      </c>
      <c r="D151" s="29" t="s">
        <v>63</v>
      </c>
      <c r="E151" s="29" t="s">
        <v>58</v>
      </c>
      <c r="F151" s="29">
        <v>0</v>
      </c>
    </row>
    <row r="152" spans="1:21" x14ac:dyDescent="0.3">
      <c r="A152" s="29" t="s">
        <v>48</v>
      </c>
      <c r="B152" s="29" t="s">
        <v>241</v>
      </c>
      <c r="C152" s="29" t="s">
        <v>98</v>
      </c>
      <c r="D152" s="29" t="s">
        <v>63</v>
      </c>
      <c r="E152" s="29" t="s">
        <v>58</v>
      </c>
      <c r="F152" s="29">
        <v>0</v>
      </c>
    </row>
    <row r="153" spans="1:21" x14ac:dyDescent="0.3">
      <c r="A153" s="29" t="s">
        <v>48</v>
      </c>
      <c r="B153" s="29" t="s">
        <v>242</v>
      </c>
      <c r="C153" s="29" t="s">
        <v>100</v>
      </c>
      <c r="D153" s="29" t="s">
        <v>68</v>
      </c>
      <c r="E153" s="29" t="s">
        <v>58</v>
      </c>
      <c r="F153" s="30"/>
      <c r="G153" s="30"/>
      <c r="H153" s="30"/>
      <c r="I153" s="30"/>
      <c r="J153" s="30"/>
      <c r="K153" s="30"/>
      <c r="L153" s="30"/>
      <c r="M153" s="30"/>
      <c r="N153" s="30"/>
      <c r="O153" s="30">
        <v>0</v>
      </c>
      <c r="P153" s="30">
        <v>0</v>
      </c>
      <c r="Q153" s="30">
        <v>0</v>
      </c>
      <c r="R153" s="30">
        <v>0</v>
      </c>
      <c r="S153" s="30">
        <v>0</v>
      </c>
      <c r="T153" s="30">
        <v>0</v>
      </c>
      <c r="U153" s="30">
        <v>0</v>
      </c>
    </row>
    <row r="154" spans="1:21" x14ac:dyDescent="0.3">
      <c r="A154" s="29" t="s">
        <v>48</v>
      </c>
      <c r="B154" s="29" t="s">
        <v>243</v>
      </c>
      <c r="C154" s="29" t="s">
        <v>102</v>
      </c>
      <c r="D154" s="29" t="s">
        <v>68</v>
      </c>
      <c r="E154" s="29" t="s">
        <v>58</v>
      </c>
      <c r="F154" s="30"/>
      <c r="G154" s="30"/>
      <c r="H154" s="30"/>
      <c r="I154" s="30">
        <v>0</v>
      </c>
      <c r="J154" s="30">
        <v>0</v>
      </c>
      <c r="K154" s="30">
        <v>0</v>
      </c>
      <c r="L154" s="30">
        <v>0</v>
      </c>
      <c r="M154" s="30">
        <v>0</v>
      </c>
      <c r="N154" s="30">
        <v>0</v>
      </c>
      <c r="O154" s="30"/>
      <c r="P154" s="30"/>
      <c r="Q154" s="30"/>
      <c r="R154" s="30"/>
      <c r="S154" s="30"/>
      <c r="T154" s="30"/>
      <c r="U154" s="30"/>
    </row>
    <row r="155" spans="1:21" x14ac:dyDescent="0.3">
      <c r="A155" s="29" t="s">
        <v>48</v>
      </c>
      <c r="B155" s="29" t="s">
        <v>244</v>
      </c>
      <c r="C155" s="29" t="s">
        <v>104</v>
      </c>
      <c r="D155" s="29" t="s">
        <v>63</v>
      </c>
      <c r="E155" s="29" t="s">
        <v>58</v>
      </c>
      <c r="F155" s="29">
        <v>0</v>
      </c>
    </row>
    <row r="156" spans="1:21" x14ac:dyDescent="0.3">
      <c r="A156" s="29" t="s">
        <v>48</v>
      </c>
      <c r="B156" s="29" t="s">
        <v>245</v>
      </c>
      <c r="C156" s="29" t="s">
        <v>106</v>
      </c>
      <c r="D156" s="29" t="s">
        <v>63</v>
      </c>
      <c r="E156" s="29" t="s">
        <v>58</v>
      </c>
      <c r="F156" s="29">
        <v>0</v>
      </c>
    </row>
    <row r="157" spans="1:21" x14ac:dyDescent="0.3">
      <c r="A157" s="29" t="s">
        <v>48</v>
      </c>
      <c r="B157" s="29" t="s">
        <v>246</v>
      </c>
      <c r="C157" s="29" t="s">
        <v>108</v>
      </c>
      <c r="D157" s="29" t="s">
        <v>68</v>
      </c>
      <c r="E157" s="29" t="s">
        <v>58</v>
      </c>
      <c r="F157" s="30"/>
      <c r="G157" s="30"/>
      <c r="H157" s="30"/>
      <c r="I157" s="30"/>
      <c r="J157" s="30"/>
      <c r="K157" s="30"/>
      <c r="L157" s="30"/>
      <c r="M157" s="30"/>
      <c r="N157" s="30"/>
      <c r="O157" s="30">
        <v>0</v>
      </c>
      <c r="P157" s="30">
        <v>0</v>
      </c>
      <c r="Q157" s="30">
        <v>0</v>
      </c>
      <c r="R157" s="30">
        <v>0</v>
      </c>
      <c r="S157" s="30">
        <v>0</v>
      </c>
      <c r="T157" s="30">
        <v>0</v>
      </c>
      <c r="U157" s="30">
        <v>0</v>
      </c>
    </row>
    <row r="158" spans="1:21" x14ac:dyDescent="0.3">
      <c r="A158" s="29" t="s">
        <v>48</v>
      </c>
      <c r="B158" s="29" t="s">
        <v>247</v>
      </c>
      <c r="C158" s="29" t="s">
        <v>110</v>
      </c>
      <c r="D158" s="29" t="s">
        <v>68</v>
      </c>
      <c r="E158" s="29" t="s">
        <v>58</v>
      </c>
      <c r="F158" s="30"/>
      <c r="G158" s="30"/>
      <c r="H158" s="30"/>
      <c r="I158" s="30">
        <v>0</v>
      </c>
      <c r="J158" s="30">
        <v>0</v>
      </c>
      <c r="K158" s="30">
        <v>0</v>
      </c>
      <c r="L158" s="30">
        <v>0</v>
      </c>
      <c r="M158" s="30">
        <v>0</v>
      </c>
      <c r="N158" s="30">
        <v>0</v>
      </c>
      <c r="O158" s="30"/>
      <c r="P158" s="30"/>
      <c r="Q158" s="30"/>
      <c r="R158" s="30"/>
      <c r="S158" s="30"/>
      <c r="T158" s="30"/>
      <c r="U158" s="30"/>
    </row>
    <row r="159" spans="1:21" x14ac:dyDescent="0.3">
      <c r="A159" s="29" t="s">
        <v>48</v>
      </c>
      <c r="B159" s="29" t="s">
        <v>248</v>
      </c>
      <c r="C159" s="29" t="s">
        <v>112</v>
      </c>
      <c r="D159" s="29" t="s">
        <v>63</v>
      </c>
      <c r="E159" s="29" t="s">
        <v>58</v>
      </c>
      <c r="F159" s="29">
        <v>0</v>
      </c>
    </row>
    <row r="160" spans="1:21" x14ac:dyDescent="0.3">
      <c r="A160" s="29" t="s">
        <v>48</v>
      </c>
      <c r="B160" s="29" t="s">
        <v>249</v>
      </c>
      <c r="C160" s="29" t="s">
        <v>114</v>
      </c>
      <c r="D160" s="29" t="s">
        <v>63</v>
      </c>
      <c r="E160" s="29" t="s">
        <v>58</v>
      </c>
      <c r="F160" s="29">
        <v>0</v>
      </c>
    </row>
    <row r="161" spans="1:21" x14ac:dyDescent="0.3">
      <c r="A161" s="29" t="s">
        <v>48</v>
      </c>
      <c r="B161" s="29" t="s">
        <v>250</v>
      </c>
      <c r="C161" s="29" t="s">
        <v>116</v>
      </c>
      <c r="D161" s="29" t="s">
        <v>68</v>
      </c>
      <c r="E161" s="29" t="s">
        <v>58</v>
      </c>
      <c r="F161" s="30"/>
      <c r="G161" s="30"/>
      <c r="H161" s="30"/>
      <c r="I161" s="30"/>
      <c r="J161" s="30"/>
      <c r="K161" s="30"/>
      <c r="L161" s="30"/>
      <c r="M161" s="30"/>
      <c r="N161" s="30"/>
      <c r="O161" s="30">
        <v>0</v>
      </c>
      <c r="P161" s="30">
        <v>0</v>
      </c>
      <c r="Q161" s="30">
        <v>0</v>
      </c>
      <c r="R161" s="30">
        <v>0</v>
      </c>
      <c r="S161" s="30">
        <v>0</v>
      </c>
      <c r="T161" s="30">
        <v>0</v>
      </c>
      <c r="U161" s="30">
        <v>0</v>
      </c>
    </row>
    <row r="162" spans="1:21" x14ac:dyDescent="0.3">
      <c r="A162" s="29" t="s">
        <v>48</v>
      </c>
      <c r="B162" s="29" t="s">
        <v>251</v>
      </c>
      <c r="C162" s="29" t="s">
        <v>118</v>
      </c>
      <c r="D162" s="29" t="s">
        <v>68</v>
      </c>
      <c r="E162" s="29" t="s">
        <v>58</v>
      </c>
      <c r="F162" s="30"/>
      <c r="G162" s="30"/>
      <c r="H162" s="30"/>
      <c r="I162" s="30">
        <v>0</v>
      </c>
      <c r="J162" s="30">
        <v>0</v>
      </c>
      <c r="K162" s="30">
        <v>0</v>
      </c>
      <c r="L162" s="30">
        <v>0</v>
      </c>
      <c r="M162" s="30">
        <v>0</v>
      </c>
      <c r="N162" s="30">
        <v>0</v>
      </c>
      <c r="O162" s="30"/>
      <c r="P162" s="30"/>
      <c r="Q162" s="30"/>
      <c r="R162" s="30"/>
      <c r="S162" s="30"/>
      <c r="T162" s="30"/>
      <c r="U162" s="30"/>
    </row>
    <row r="163" spans="1:21" x14ac:dyDescent="0.3">
      <c r="A163" s="29" t="s">
        <v>48</v>
      </c>
      <c r="B163" s="29" t="s">
        <v>252</v>
      </c>
      <c r="C163" s="29" t="s">
        <v>120</v>
      </c>
      <c r="D163" s="29" t="s">
        <v>63</v>
      </c>
      <c r="E163" s="29" t="s">
        <v>58</v>
      </c>
      <c r="F163" s="29">
        <v>0</v>
      </c>
    </row>
    <row r="164" spans="1:21" x14ac:dyDescent="0.3">
      <c r="A164" s="29" t="s">
        <v>48</v>
      </c>
      <c r="B164" s="29" t="s">
        <v>253</v>
      </c>
      <c r="C164" s="29" t="s">
        <v>122</v>
      </c>
      <c r="D164" s="29" t="s">
        <v>63</v>
      </c>
      <c r="E164" s="29" t="s">
        <v>58</v>
      </c>
      <c r="F164" s="29">
        <v>0</v>
      </c>
    </row>
    <row r="165" spans="1:21" x14ac:dyDescent="0.3">
      <c r="A165" s="29" t="s">
        <v>48</v>
      </c>
      <c r="B165" s="29" t="s">
        <v>254</v>
      </c>
      <c r="C165" s="29" t="s">
        <v>124</v>
      </c>
      <c r="D165" s="29" t="s">
        <v>68</v>
      </c>
      <c r="E165" s="29" t="s">
        <v>58</v>
      </c>
      <c r="F165" s="30"/>
      <c r="G165" s="30"/>
      <c r="H165" s="30"/>
      <c r="I165" s="30"/>
      <c r="J165" s="30"/>
      <c r="K165" s="30"/>
      <c r="L165" s="30"/>
      <c r="M165" s="30"/>
      <c r="N165" s="30"/>
      <c r="O165" s="30">
        <v>0</v>
      </c>
      <c r="P165" s="30">
        <v>0</v>
      </c>
      <c r="Q165" s="30">
        <v>0</v>
      </c>
      <c r="R165" s="30">
        <v>0</v>
      </c>
      <c r="S165" s="30">
        <v>0</v>
      </c>
      <c r="T165" s="30">
        <v>0</v>
      </c>
      <c r="U165" s="30">
        <v>0</v>
      </c>
    </row>
    <row r="166" spans="1:21" x14ac:dyDescent="0.3">
      <c r="A166" s="29" t="s">
        <v>48</v>
      </c>
      <c r="B166" s="29" t="s">
        <v>255</v>
      </c>
      <c r="C166" s="29" t="s">
        <v>126</v>
      </c>
      <c r="D166" s="29" t="s">
        <v>68</v>
      </c>
      <c r="E166" s="29" t="s">
        <v>58</v>
      </c>
      <c r="F166" s="30"/>
      <c r="G166" s="30"/>
      <c r="H166" s="30"/>
      <c r="I166" s="30">
        <v>0</v>
      </c>
      <c r="J166" s="30">
        <v>0</v>
      </c>
      <c r="K166" s="30">
        <v>0</v>
      </c>
      <c r="L166" s="30">
        <v>0</v>
      </c>
      <c r="M166" s="30">
        <v>0</v>
      </c>
      <c r="N166" s="30">
        <v>0</v>
      </c>
      <c r="O166" s="30"/>
      <c r="P166" s="30"/>
      <c r="Q166" s="30"/>
      <c r="R166" s="30"/>
      <c r="S166" s="30"/>
      <c r="T166" s="30"/>
      <c r="U166" s="30"/>
    </row>
    <row r="167" spans="1:21" x14ac:dyDescent="0.3">
      <c r="A167" s="29" t="s">
        <v>48</v>
      </c>
      <c r="B167" s="29" t="s">
        <v>256</v>
      </c>
      <c r="C167" s="29" t="s">
        <v>62</v>
      </c>
      <c r="D167" s="29" t="s">
        <v>63</v>
      </c>
      <c r="E167" s="29" t="s">
        <v>58</v>
      </c>
      <c r="F167" s="29">
        <v>0</v>
      </c>
    </row>
    <row r="168" spans="1:21" x14ac:dyDescent="0.3">
      <c r="A168" s="29" t="s">
        <v>48</v>
      </c>
      <c r="B168" s="29" t="s">
        <v>257</v>
      </c>
      <c r="C168" s="29" t="s">
        <v>65</v>
      </c>
      <c r="D168" s="29" t="s">
        <v>63</v>
      </c>
      <c r="E168" s="29" t="s">
        <v>58</v>
      </c>
      <c r="F168" s="29">
        <v>0</v>
      </c>
    </row>
    <row r="169" spans="1:21" x14ac:dyDescent="0.3">
      <c r="A169" s="29" t="s">
        <v>48</v>
      </c>
      <c r="B169" s="29" t="s">
        <v>258</v>
      </c>
      <c r="C169" s="29" t="s">
        <v>67</v>
      </c>
      <c r="D169" s="29" t="s">
        <v>68</v>
      </c>
      <c r="E169" s="29" t="s">
        <v>58</v>
      </c>
      <c r="F169" s="30"/>
      <c r="G169" s="30"/>
      <c r="H169" s="30"/>
      <c r="I169" s="30"/>
      <c r="J169" s="30"/>
      <c r="K169" s="30"/>
      <c r="L169" s="30"/>
      <c r="M169" s="30"/>
      <c r="N169" s="30"/>
      <c r="O169" s="30">
        <v>0</v>
      </c>
      <c r="P169" s="30">
        <v>0</v>
      </c>
      <c r="Q169" s="30">
        <v>0</v>
      </c>
      <c r="R169" s="30">
        <v>0</v>
      </c>
      <c r="S169" s="30">
        <v>0</v>
      </c>
      <c r="T169" s="30">
        <v>0</v>
      </c>
      <c r="U169" s="30">
        <v>0</v>
      </c>
    </row>
    <row r="170" spans="1:21" x14ac:dyDescent="0.3">
      <c r="A170" s="29" t="s">
        <v>48</v>
      </c>
      <c r="B170" s="29" t="s">
        <v>259</v>
      </c>
      <c r="C170" s="29" t="s">
        <v>70</v>
      </c>
      <c r="D170" s="29" t="s">
        <v>68</v>
      </c>
      <c r="E170" s="29" t="s">
        <v>58</v>
      </c>
      <c r="F170" s="30"/>
      <c r="G170" s="30">
        <v>0</v>
      </c>
      <c r="H170" s="30">
        <v>0</v>
      </c>
      <c r="I170" s="30">
        <v>0</v>
      </c>
      <c r="J170" s="30">
        <v>0</v>
      </c>
      <c r="K170" s="30">
        <v>0</v>
      </c>
      <c r="L170" s="30">
        <v>0</v>
      </c>
      <c r="M170" s="30">
        <v>0</v>
      </c>
      <c r="N170" s="30">
        <v>0</v>
      </c>
      <c r="O170" s="30"/>
      <c r="P170" s="30"/>
      <c r="Q170" s="30"/>
      <c r="R170" s="30"/>
      <c r="S170" s="30"/>
      <c r="T170" s="30"/>
      <c r="U170" s="30"/>
    </row>
    <row r="171" spans="1:21" x14ac:dyDescent="0.3">
      <c r="A171" s="29" t="s">
        <v>48</v>
      </c>
      <c r="B171" s="29" t="s">
        <v>260</v>
      </c>
      <c r="C171" s="29" t="s">
        <v>72</v>
      </c>
      <c r="D171" s="29" t="s">
        <v>63</v>
      </c>
      <c r="E171" s="29" t="s">
        <v>58</v>
      </c>
      <c r="F171" s="29">
        <v>0</v>
      </c>
    </row>
    <row r="172" spans="1:21" x14ac:dyDescent="0.3">
      <c r="A172" s="29" t="s">
        <v>48</v>
      </c>
      <c r="B172" s="29" t="s">
        <v>261</v>
      </c>
      <c r="C172" s="29" t="s">
        <v>74</v>
      </c>
      <c r="D172" s="29" t="s">
        <v>63</v>
      </c>
      <c r="E172" s="29" t="s">
        <v>58</v>
      </c>
      <c r="F172" s="29">
        <v>0</v>
      </c>
    </row>
    <row r="173" spans="1:21" x14ac:dyDescent="0.3">
      <c r="A173" s="29" t="s">
        <v>48</v>
      </c>
      <c r="B173" s="29" t="s">
        <v>262</v>
      </c>
      <c r="C173" s="29" t="s">
        <v>76</v>
      </c>
      <c r="D173" s="29" t="s">
        <v>68</v>
      </c>
      <c r="E173" s="29" t="s">
        <v>58</v>
      </c>
      <c r="F173" s="30"/>
      <c r="G173" s="30"/>
      <c r="H173" s="30"/>
      <c r="I173" s="30"/>
      <c r="J173" s="30"/>
      <c r="K173" s="30"/>
      <c r="L173" s="30"/>
      <c r="M173" s="30"/>
      <c r="N173" s="30"/>
      <c r="O173" s="30">
        <v>0</v>
      </c>
      <c r="P173" s="30">
        <v>0</v>
      </c>
      <c r="Q173" s="30">
        <v>0</v>
      </c>
      <c r="R173" s="30">
        <v>0</v>
      </c>
      <c r="S173" s="30">
        <v>0</v>
      </c>
      <c r="T173" s="30">
        <v>0</v>
      </c>
      <c r="U173" s="30">
        <v>0</v>
      </c>
    </row>
    <row r="174" spans="1:21" x14ac:dyDescent="0.3">
      <c r="A174" s="29" t="s">
        <v>48</v>
      </c>
      <c r="B174" s="29" t="s">
        <v>263</v>
      </c>
      <c r="C174" s="29" t="s">
        <v>78</v>
      </c>
      <c r="D174" s="29" t="s">
        <v>68</v>
      </c>
      <c r="E174" s="29" t="s">
        <v>58</v>
      </c>
      <c r="F174" s="30"/>
      <c r="G174" s="30">
        <v>0</v>
      </c>
      <c r="H174" s="30">
        <v>0</v>
      </c>
      <c r="I174" s="30">
        <v>0</v>
      </c>
      <c r="J174" s="30">
        <v>0</v>
      </c>
      <c r="K174" s="30">
        <v>0</v>
      </c>
      <c r="L174" s="30">
        <v>0</v>
      </c>
      <c r="M174" s="30">
        <v>0</v>
      </c>
      <c r="N174" s="30">
        <v>0</v>
      </c>
      <c r="O174" s="30"/>
      <c r="P174" s="30"/>
      <c r="Q174" s="30"/>
      <c r="R174" s="30"/>
      <c r="S174" s="30"/>
      <c r="T174" s="30"/>
      <c r="U174" s="30"/>
    </row>
    <row r="175" spans="1:21" x14ac:dyDescent="0.3">
      <c r="A175" s="29" t="s">
        <v>48</v>
      </c>
      <c r="B175" s="29" t="s">
        <v>264</v>
      </c>
      <c r="C175" s="29" t="s">
        <v>80</v>
      </c>
      <c r="D175" s="29" t="s">
        <v>63</v>
      </c>
      <c r="E175" s="29" t="s">
        <v>58</v>
      </c>
      <c r="F175" s="29">
        <v>0</v>
      </c>
    </row>
    <row r="176" spans="1:21" x14ac:dyDescent="0.3">
      <c r="A176" s="29" t="s">
        <v>48</v>
      </c>
      <c r="B176" s="29" t="s">
        <v>265</v>
      </c>
      <c r="C176" s="29" t="s">
        <v>82</v>
      </c>
      <c r="D176" s="29" t="s">
        <v>63</v>
      </c>
      <c r="E176" s="29" t="s">
        <v>58</v>
      </c>
      <c r="F176" s="29">
        <v>0</v>
      </c>
    </row>
    <row r="177" spans="1:21" x14ac:dyDescent="0.3">
      <c r="A177" s="29" t="s">
        <v>48</v>
      </c>
      <c r="B177" s="29" t="s">
        <v>266</v>
      </c>
      <c r="C177" s="29" t="s">
        <v>84</v>
      </c>
      <c r="D177" s="29" t="s">
        <v>68</v>
      </c>
      <c r="E177" s="29" t="s">
        <v>58</v>
      </c>
      <c r="F177" s="30"/>
      <c r="G177" s="30"/>
      <c r="H177" s="30"/>
      <c r="I177" s="30"/>
      <c r="J177" s="30"/>
      <c r="K177" s="30"/>
      <c r="L177" s="30"/>
      <c r="M177" s="30"/>
      <c r="N177" s="30"/>
      <c r="O177" s="30">
        <v>0</v>
      </c>
      <c r="P177" s="30">
        <v>0</v>
      </c>
      <c r="Q177" s="30">
        <v>0</v>
      </c>
      <c r="R177" s="30">
        <v>0</v>
      </c>
      <c r="S177" s="30">
        <v>0</v>
      </c>
      <c r="T177" s="30">
        <v>0</v>
      </c>
      <c r="U177" s="30">
        <v>0</v>
      </c>
    </row>
    <row r="178" spans="1:21" x14ac:dyDescent="0.3">
      <c r="A178" s="29" t="s">
        <v>48</v>
      </c>
      <c r="B178" s="29" t="s">
        <v>267</v>
      </c>
      <c r="C178" s="29" t="s">
        <v>86</v>
      </c>
      <c r="D178" s="29" t="s">
        <v>68</v>
      </c>
      <c r="E178" s="29" t="s">
        <v>58</v>
      </c>
      <c r="F178" s="30"/>
      <c r="G178" s="30">
        <v>0</v>
      </c>
      <c r="H178" s="30">
        <v>0</v>
      </c>
      <c r="I178" s="30">
        <v>0</v>
      </c>
      <c r="J178" s="30">
        <v>0</v>
      </c>
      <c r="K178" s="30">
        <v>0</v>
      </c>
      <c r="L178" s="30">
        <v>0</v>
      </c>
      <c r="M178" s="30">
        <v>0</v>
      </c>
      <c r="N178" s="30">
        <v>0</v>
      </c>
      <c r="O178" s="30"/>
      <c r="P178" s="30"/>
      <c r="Q178" s="30"/>
      <c r="R178" s="30"/>
      <c r="S178" s="30"/>
      <c r="T178" s="30"/>
      <c r="U178" s="30"/>
    </row>
    <row r="179" spans="1:21" x14ac:dyDescent="0.3">
      <c r="A179" s="29" t="s">
        <v>48</v>
      </c>
      <c r="B179" s="29" t="s">
        <v>268</v>
      </c>
      <c r="C179" s="29" t="s">
        <v>88</v>
      </c>
      <c r="D179" s="29" t="s">
        <v>63</v>
      </c>
      <c r="E179" s="29" t="s">
        <v>58</v>
      </c>
      <c r="F179" s="29">
        <v>0</v>
      </c>
    </row>
    <row r="180" spans="1:21" x14ac:dyDescent="0.3">
      <c r="A180" s="29" t="s">
        <v>48</v>
      </c>
      <c r="B180" s="29" t="s">
        <v>269</v>
      </c>
      <c r="C180" s="29" t="s">
        <v>90</v>
      </c>
      <c r="D180" s="29" t="s">
        <v>63</v>
      </c>
      <c r="E180" s="29" t="s">
        <v>58</v>
      </c>
      <c r="F180" s="29">
        <v>0</v>
      </c>
    </row>
    <row r="181" spans="1:21" x14ac:dyDescent="0.3">
      <c r="A181" s="29" t="s">
        <v>48</v>
      </c>
      <c r="B181" s="29" t="s">
        <v>270</v>
      </c>
      <c r="C181" s="29" t="s">
        <v>92</v>
      </c>
      <c r="D181" s="29" t="s">
        <v>68</v>
      </c>
      <c r="E181" s="29" t="s">
        <v>58</v>
      </c>
      <c r="F181" s="30"/>
      <c r="G181" s="30"/>
      <c r="H181" s="30"/>
      <c r="I181" s="30"/>
      <c r="J181" s="30"/>
      <c r="K181" s="30"/>
      <c r="L181" s="30"/>
      <c r="M181" s="30"/>
      <c r="N181" s="30"/>
      <c r="O181" s="30">
        <v>0</v>
      </c>
      <c r="P181" s="30">
        <v>0</v>
      </c>
      <c r="Q181" s="30">
        <v>0</v>
      </c>
      <c r="R181" s="30">
        <v>0</v>
      </c>
      <c r="S181" s="30">
        <v>0</v>
      </c>
      <c r="T181" s="30">
        <v>0</v>
      </c>
      <c r="U181" s="30">
        <v>0</v>
      </c>
    </row>
    <row r="182" spans="1:21" x14ac:dyDescent="0.3">
      <c r="A182" s="29" t="s">
        <v>48</v>
      </c>
      <c r="B182" s="29" t="s">
        <v>271</v>
      </c>
      <c r="C182" s="29" t="s">
        <v>94</v>
      </c>
      <c r="D182" s="29" t="s">
        <v>68</v>
      </c>
      <c r="E182" s="29" t="s">
        <v>58</v>
      </c>
      <c r="F182" s="30"/>
      <c r="G182" s="30">
        <v>0</v>
      </c>
      <c r="H182" s="30">
        <v>0</v>
      </c>
      <c r="I182" s="30">
        <v>0</v>
      </c>
      <c r="J182" s="30">
        <v>0</v>
      </c>
      <c r="K182" s="30">
        <v>0</v>
      </c>
      <c r="L182" s="30">
        <v>0</v>
      </c>
      <c r="M182" s="30">
        <v>0</v>
      </c>
      <c r="N182" s="30">
        <v>0</v>
      </c>
      <c r="O182" s="30"/>
      <c r="P182" s="30"/>
      <c r="Q182" s="30"/>
      <c r="R182" s="30"/>
      <c r="S182" s="30"/>
      <c r="T182" s="30"/>
      <c r="U182" s="30"/>
    </row>
    <row r="183" spans="1:21" x14ac:dyDescent="0.3">
      <c r="A183" s="29" t="s">
        <v>48</v>
      </c>
      <c r="B183" s="29" t="s">
        <v>272</v>
      </c>
      <c r="C183" s="29" t="s">
        <v>96</v>
      </c>
      <c r="D183" s="29" t="s">
        <v>63</v>
      </c>
      <c r="E183" s="29" t="s">
        <v>58</v>
      </c>
      <c r="F183" s="29">
        <v>0</v>
      </c>
    </row>
    <row r="184" spans="1:21" x14ac:dyDescent="0.3">
      <c r="A184" s="29" t="s">
        <v>48</v>
      </c>
      <c r="B184" s="29" t="s">
        <v>273</v>
      </c>
      <c r="C184" s="29" t="s">
        <v>98</v>
      </c>
      <c r="D184" s="29" t="s">
        <v>63</v>
      </c>
      <c r="E184" s="29" t="s">
        <v>58</v>
      </c>
      <c r="F184" s="29">
        <v>0</v>
      </c>
    </row>
    <row r="185" spans="1:21" x14ac:dyDescent="0.3">
      <c r="A185" s="29" t="s">
        <v>48</v>
      </c>
      <c r="B185" s="29" t="s">
        <v>274</v>
      </c>
      <c r="C185" s="29" t="s">
        <v>100</v>
      </c>
      <c r="D185" s="29" t="s">
        <v>68</v>
      </c>
      <c r="E185" s="29" t="s">
        <v>58</v>
      </c>
      <c r="F185" s="30"/>
      <c r="G185" s="30"/>
      <c r="H185" s="30"/>
      <c r="I185" s="30"/>
      <c r="J185" s="30"/>
      <c r="K185" s="30"/>
      <c r="L185" s="30"/>
      <c r="M185" s="30"/>
      <c r="N185" s="30"/>
      <c r="O185" s="30">
        <v>0</v>
      </c>
      <c r="P185" s="30">
        <v>0</v>
      </c>
      <c r="Q185" s="30">
        <v>0</v>
      </c>
      <c r="R185" s="30">
        <v>0</v>
      </c>
      <c r="S185" s="30">
        <v>0</v>
      </c>
      <c r="T185" s="30">
        <v>0</v>
      </c>
      <c r="U185" s="30">
        <v>0</v>
      </c>
    </row>
    <row r="186" spans="1:21" x14ac:dyDescent="0.3">
      <c r="A186" s="29" t="s">
        <v>48</v>
      </c>
      <c r="B186" s="29" t="s">
        <v>275</v>
      </c>
      <c r="C186" s="29" t="s">
        <v>102</v>
      </c>
      <c r="D186" s="29" t="s">
        <v>68</v>
      </c>
      <c r="E186" s="29" t="s">
        <v>58</v>
      </c>
      <c r="F186" s="30"/>
      <c r="G186" s="30">
        <v>0</v>
      </c>
      <c r="H186" s="30">
        <v>0</v>
      </c>
      <c r="I186" s="30">
        <v>0</v>
      </c>
      <c r="J186" s="30">
        <v>0</v>
      </c>
      <c r="K186" s="30">
        <v>0</v>
      </c>
      <c r="L186" s="30">
        <v>0</v>
      </c>
      <c r="M186" s="30">
        <v>0</v>
      </c>
      <c r="N186" s="30">
        <v>0</v>
      </c>
      <c r="O186" s="30"/>
      <c r="P186" s="30"/>
      <c r="Q186" s="30"/>
      <c r="R186" s="30"/>
      <c r="S186" s="30"/>
      <c r="T186" s="30"/>
      <c r="U186" s="30"/>
    </row>
    <row r="187" spans="1:21" x14ac:dyDescent="0.3">
      <c r="A187" s="29" t="s">
        <v>48</v>
      </c>
      <c r="B187" s="29" t="s">
        <v>276</v>
      </c>
      <c r="C187" s="29" t="s">
        <v>104</v>
      </c>
      <c r="D187" s="29" t="s">
        <v>63</v>
      </c>
      <c r="E187" s="29" t="s">
        <v>58</v>
      </c>
      <c r="F187" s="29">
        <v>0</v>
      </c>
    </row>
    <row r="188" spans="1:21" x14ac:dyDescent="0.3">
      <c r="A188" s="29" t="s">
        <v>48</v>
      </c>
      <c r="B188" s="29" t="s">
        <v>277</v>
      </c>
      <c r="C188" s="29" t="s">
        <v>106</v>
      </c>
      <c r="D188" s="29" t="s">
        <v>63</v>
      </c>
      <c r="E188" s="29" t="s">
        <v>58</v>
      </c>
      <c r="F188" s="29">
        <v>0</v>
      </c>
    </row>
    <row r="189" spans="1:21" x14ac:dyDescent="0.3">
      <c r="A189" s="29" t="s">
        <v>48</v>
      </c>
      <c r="B189" s="29" t="s">
        <v>278</v>
      </c>
      <c r="C189" s="29" t="s">
        <v>108</v>
      </c>
      <c r="D189" s="29" t="s">
        <v>68</v>
      </c>
      <c r="E189" s="29" t="s">
        <v>58</v>
      </c>
      <c r="F189" s="30"/>
      <c r="G189" s="30"/>
      <c r="H189" s="30"/>
      <c r="I189" s="30"/>
      <c r="J189" s="30"/>
      <c r="K189" s="30"/>
      <c r="L189" s="30"/>
      <c r="M189" s="30"/>
      <c r="N189" s="30"/>
      <c r="O189" s="30">
        <v>0</v>
      </c>
      <c r="P189" s="30">
        <v>0</v>
      </c>
      <c r="Q189" s="30">
        <v>0</v>
      </c>
      <c r="R189" s="30">
        <v>0</v>
      </c>
      <c r="S189" s="30">
        <v>0</v>
      </c>
      <c r="T189" s="30">
        <v>0</v>
      </c>
      <c r="U189" s="30">
        <v>0</v>
      </c>
    </row>
    <row r="190" spans="1:21" x14ac:dyDescent="0.3">
      <c r="A190" s="29" t="s">
        <v>48</v>
      </c>
      <c r="B190" s="29" t="s">
        <v>279</v>
      </c>
      <c r="C190" s="29" t="s">
        <v>110</v>
      </c>
      <c r="D190" s="29" t="s">
        <v>68</v>
      </c>
      <c r="E190" s="29" t="s">
        <v>58</v>
      </c>
      <c r="F190" s="30"/>
      <c r="G190" s="30">
        <v>0</v>
      </c>
      <c r="H190" s="30">
        <v>0</v>
      </c>
      <c r="I190" s="30">
        <v>0</v>
      </c>
      <c r="J190" s="30">
        <v>0</v>
      </c>
      <c r="K190" s="30">
        <v>0</v>
      </c>
      <c r="L190" s="30">
        <v>0</v>
      </c>
      <c r="M190" s="30">
        <v>0</v>
      </c>
      <c r="N190" s="30">
        <v>0</v>
      </c>
      <c r="O190" s="30"/>
      <c r="P190" s="30"/>
      <c r="Q190" s="30"/>
      <c r="R190" s="30"/>
      <c r="S190" s="30"/>
      <c r="T190" s="30"/>
      <c r="U190" s="30"/>
    </row>
    <row r="191" spans="1:21" x14ac:dyDescent="0.3">
      <c r="A191" s="29" t="s">
        <v>48</v>
      </c>
      <c r="B191" s="29" t="s">
        <v>280</v>
      </c>
      <c r="C191" s="29" t="s">
        <v>112</v>
      </c>
      <c r="D191" s="29" t="s">
        <v>63</v>
      </c>
      <c r="E191" s="29" t="s">
        <v>58</v>
      </c>
      <c r="F191" s="29">
        <v>0</v>
      </c>
    </row>
    <row r="192" spans="1:21" x14ac:dyDescent="0.3">
      <c r="A192" s="29" t="s">
        <v>48</v>
      </c>
      <c r="B192" s="29" t="s">
        <v>281</v>
      </c>
      <c r="C192" s="29" t="s">
        <v>114</v>
      </c>
      <c r="D192" s="29" t="s">
        <v>63</v>
      </c>
      <c r="E192" s="29" t="s">
        <v>58</v>
      </c>
      <c r="F192" s="29">
        <v>0</v>
      </c>
    </row>
    <row r="193" spans="1:21" x14ac:dyDescent="0.3">
      <c r="A193" s="29" t="s">
        <v>48</v>
      </c>
      <c r="B193" s="29" t="s">
        <v>282</v>
      </c>
      <c r="C193" s="29" t="s">
        <v>116</v>
      </c>
      <c r="D193" s="29" t="s">
        <v>68</v>
      </c>
      <c r="E193" s="29" t="s">
        <v>58</v>
      </c>
      <c r="F193" s="30"/>
      <c r="G193" s="30"/>
      <c r="H193" s="30"/>
      <c r="I193" s="30"/>
      <c r="J193" s="30"/>
      <c r="K193" s="30"/>
      <c r="L193" s="30"/>
      <c r="M193" s="30"/>
      <c r="N193" s="30"/>
      <c r="O193" s="30">
        <v>0</v>
      </c>
      <c r="P193" s="30">
        <v>0</v>
      </c>
      <c r="Q193" s="30">
        <v>0</v>
      </c>
      <c r="R193" s="30">
        <v>0</v>
      </c>
      <c r="S193" s="30">
        <v>0</v>
      </c>
      <c r="T193" s="30">
        <v>0</v>
      </c>
      <c r="U193" s="30">
        <v>0</v>
      </c>
    </row>
    <row r="194" spans="1:21" x14ac:dyDescent="0.3">
      <c r="A194" s="29" t="s">
        <v>48</v>
      </c>
      <c r="B194" s="29" t="s">
        <v>283</v>
      </c>
      <c r="C194" s="29" t="s">
        <v>118</v>
      </c>
      <c r="D194" s="29" t="s">
        <v>68</v>
      </c>
      <c r="E194" s="29" t="s">
        <v>58</v>
      </c>
      <c r="F194" s="30"/>
      <c r="G194" s="30">
        <v>0</v>
      </c>
      <c r="H194" s="30">
        <v>0</v>
      </c>
      <c r="I194" s="30">
        <v>0</v>
      </c>
      <c r="J194" s="30">
        <v>0</v>
      </c>
      <c r="K194" s="30">
        <v>0</v>
      </c>
      <c r="L194" s="30">
        <v>0</v>
      </c>
      <c r="M194" s="30">
        <v>0</v>
      </c>
      <c r="N194" s="30">
        <v>0</v>
      </c>
      <c r="O194" s="30"/>
      <c r="P194" s="30"/>
      <c r="Q194" s="30"/>
      <c r="R194" s="30"/>
      <c r="S194" s="30"/>
      <c r="T194" s="30"/>
      <c r="U194" s="30"/>
    </row>
    <row r="195" spans="1:21" x14ac:dyDescent="0.3">
      <c r="A195" s="29" t="s">
        <v>48</v>
      </c>
      <c r="B195" s="29" t="s">
        <v>284</v>
      </c>
      <c r="C195" s="29" t="s">
        <v>120</v>
      </c>
      <c r="D195" s="29" t="s">
        <v>63</v>
      </c>
      <c r="E195" s="29" t="s">
        <v>58</v>
      </c>
      <c r="F195" s="29">
        <v>0</v>
      </c>
    </row>
    <row r="196" spans="1:21" x14ac:dyDescent="0.3">
      <c r="A196" s="29" t="s">
        <v>48</v>
      </c>
      <c r="B196" s="29" t="s">
        <v>285</v>
      </c>
      <c r="C196" s="29" t="s">
        <v>122</v>
      </c>
      <c r="D196" s="29" t="s">
        <v>63</v>
      </c>
      <c r="E196" s="29" t="s">
        <v>58</v>
      </c>
      <c r="F196" s="29">
        <v>0</v>
      </c>
    </row>
    <row r="197" spans="1:21" x14ac:dyDescent="0.3">
      <c r="A197" s="29" t="s">
        <v>48</v>
      </c>
      <c r="B197" s="29" t="s">
        <v>286</v>
      </c>
      <c r="C197" s="29" t="s">
        <v>124</v>
      </c>
      <c r="D197" s="29" t="s">
        <v>68</v>
      </c>
      <c r="E197" s="29" t="s">
        <v>58</v>
      </c>
      <c r="F197" s="30"/>
      <c r="G197" s="30"/>
      <c r="H197" s="30"/>
      <c r="I197" s="30"/>
      <c r="J197" s="30"/>
      <c r="K197" s="30"/>
      <c r="L197" s="30"/>
      <c r="M197" s="30"/>
      <c r="N197" s="30"/>
      <c r="O197" s="30">
        <v>0</v>
      </c>
      <c r="P197" s="30">
        <v>0</v>
      </c>
      <c r="Q197" s="30">
        <v>0</v>
      </c>
      <c r="R197" s="30">
        <v>0</v>
      </c>
      <c r="S197" s="30">
        <v>0</v>
      </c>
      <c r="T197" s="30">
        <v>0</v>
      </c>
      <c r="U197" s="30">
        <v>0</v>
      </c>
    </row>
    <row r="198" spans="1:21" x14ac:dyDescent="0.3">
      <c r="A198" s="29" t="s">
        <v>48</v>
      </c>
      <c r="B198" s="29" t="s">
        <v>287</v>
      </c>
      <c r="C198" s="29" t="s">
        <v>126</v>
      </c>
      <c r="D198" s="29" t="s">
        <v>68</v>
      </c>
      <c r="E198" s="29" t="s">
        <v>58</v>
      </c>
      <c r="F198" s="30"/>
      <c r="G198" s="30">
        <v>0</v>
      </c>
      <c r="H198" s="30">
        <v>0</v>
      </c>
      <c r="I198" s="30">
        <v>0</v>
      </c>
      <c r="J198" s="30">
        <v>0</v>
      </c>
      <c r="K198" s="30">
        <v>0</v>
      </c>
      <c r="L198" s="30">
        <v>0</v>
      </c>
      <c r="M198" s="30">
        <v>0</v>
      </c>
      <c r="N198" s="30">
        <v>0</v>
      </c>
      <c r="O198" s="30"/>
      <c r="P198" s="30"/>
      <c r="Q198" s="30"/>
      <c r="R198" s="30"/>
      <c r="S198" s="30"/>
      <c r="T198" s="30"/>
      <c r="U198" s="30"/>
    </row>
    <row r="199" spans="1:21" x14ac:dyDescent="0.3">
      <c r="A199" s="29" t="s">
        <v>48</v>
      </c>
      <c r="B199" s="29" t="s">
        <v>288</v>
      </c>
      <c r="C199" s="29" t="s">
        <v>289</v>
      </c>
      <c r="D199" s="29" t="s">
        <v>68</v>
      </c>
      <c r="E199" s="29" t="s">
        <v>58</v>
      </c>
      <c r="F199" s="30"/>
      <c r="G199" s="30"/>
      <c r="H199" s="30"/>
      <c r="I199" s="30"/>
      <c r="J199" s="30"/>
      <c r="K199" s="30"/>
      <c r="L199" s="30"/>
      <c r="M199" s="30"/>
      <c r="N199" s="30">
        <v>10.254082287945399</v>
      </c>
      <c r="O199" s="30">
        <v>8.8898447822850493</v>
      </c>
      <c r="P199" s="30">
        <v>8.2070542089974303</v>
      </c>
      <c r="Q199" s="30">
        <v>12.5513367460373</v>
      </c>
      <c r="R199" s="30">
        <v>10.753379892040099</v>
      </c>
      <c r="S199" s="30">
        <v>10.1036766416743</v>
      </c>
      <c r="T199" s="30">
        <v>10.1852711999004</v>
      </c>
      <c r="U199" s="30">
        <v>10.656518121346499</v>
      </c>
    </row>
    <row r="200" spans="1:21" x14ac:dyDescent="0.3">
      <c r="A200" s="29" t="s">
        <v>48</v>
      </c>
      <c r="B200" s="29" t="s">
        <v>290</v>
      </c>
      <c r="C200" s="29" t="s">
        <v>291</v>
      </c>
      <c r="D200" s="29" t="s">
        <v>68</v>
      </c>
      <c r="E200" s="29" t="s">
        <v>58</v>
      </c>
      <c r="F200" s="30"/>
      <c r="G200" s="30"/>
      <c r="H200" s="30"/>
      <c r="I200" s="30"/>
      <c r="J200" s="30"/>
      <c r="K200" s="30"/>
      <c r="L200" s="30"/>
      <c r="M200" s="30"/>
      <c r="N200" s="30">
        <v>1.4706054326815801</v>
      </c>
      <c r="O200" s="30">
        <v>1.6218936579645999</v>
      </c>
      <c r="P200" s="30">
        <v>1.68646303106352</v>
      </c>
      <c r="Q200" s="30">
        <v>1.41801466506395</v>
      </c>
      <c r="R200" s="30">
        <v>1.7484320006027001</v>
      </c>
      <c r="S200" s="30">
        <v>1.5097122029319701</v>
      </c>
      <c r="T200" s="30">
        <v>1.5132677921531701</v>
      </c>
      <c r="U200" s="30">
        <v>1.5171973229935301</v>
      </c>
    </row>
    <row r="201" spans="1:21" x14ac:dyDescent="0.3">
      <c r="A201" s="29" t="s">
        <v>48</v>
      </c>
      <c r="B201" s="29" t="s">
        <v>292</v>
      </c>
      <c r="C201" s="29" t="s">
        <v>293</v>
      </c>
      <c r="D201" s="29" t="s">
        <v>68</v>
      </c>
      <c r="E201" s="29" t="s">
        <v>58</v>
      </c>
      <c r="F201" s="30"/>
      <c r="G201" s="30"/>
      <c r="H201" s="30"/>
      <c r="I201" s="30"/>
      <c r="J201" s="30"/>
      <c r="K201" s="30"/>
      <c r="L201" s="30"/>
      <c r="M201" s="30"/>
      <c r="N201" s="30">
        <v>15.698033389257001</v>
      </c>
      <c r="O201" s="30">
        <v>14.408206546853799</v>
      </c>
      <c r="P201" s="30">
        <v>20.707901992495099</v>
      </c>
      <c r="Q201" s="30">
        <v>29.639286684505201</v>
      </c>
      <c r="R201" s="30">
        <v>32.8034496714208</v>
      </c>
      <c r="S201" s="30">
        <v>33.653148963084803</v>
      </c>
      <c r="T201" s="30">
        <v>15.453536195932401</v>
      </c>
      <c r="U201" s="30">
        <v>19.237214658241399</v>
      </c>
    </row>
    <row r="202" spans="1:21" x14ac:dyDescent="0.3">
      <c r="A202" s="29" t="s">
        <v>48</v>
      </c>
      <c r="B202" s="29" t="s">
        <v>294</v>
      </c>
      <c r="C202" s="29" t="s">
        <v>295</v>
      </c>
      <c r="D202" s="29" t="s">
        <v>68</v>
      </c>
      <c r="E202" s="29" t="s">
        <v>58</v>
      </c>
      <c r="F202" s="30"/>
      <c r="G202" s="30"/>
      <c r="H202" s="30"/>
      <c r="I202" s="30"/>
      <c r="J202" s="30"/>
      <c r="K202" s="30"/>
      <c r="L202" s="30"/>
      <c r="M202" s="30"/>
      <c r="N202" s="30">
        <v>67.848056897511597</v>
      </c>
      <c r="O202" s="30">
        <v>72.160210324665201</v>
      </c>
      <c r="P202" s="30">
        <v>72.142900575268101</v>
      </c>
      <c r="Q202" s="30">
        <v>68.918794657658296</v>
      </c>
      <c r="R202" s="30">
        <v>70.990355073441293</v>
      </c>
      <c r="S202" s="30">
        <v>72.689243617560606</v>
      </c>
      <c r="T202" s="30">
        <v>66.969891226066807</v>
      </c>
      <c r="U202" s="30">
        <v>65.717274339743597</v>
      </c>
    </row>
    <row r="203" spans="1:21" x14ac:dyDescent="0.3">
      <c r="A203" s="29" t="s">
        <v>48</v>
      </c>
      <c r="B203" s="29" t="s">
        <v>296</v>
      </c>
      <c r="C203" s="29" t="s">
        <v>297</v>
      </c>
      <c r="D203" s="29" t="s">
        <v>68</v>
      </c>
      <c r="E203" s="29" t="s">
        <v>58</v>
      </c>
      <c r="F203" s="30"/>
      <c r="G203" s="30"/>
      <c r="H203" s="30"/>
      <c r="I203" s="30"/>
      <c r="J203" s="30"/>
      <c r="K203" s="30"/>
      <c r="L203" s="30"/>
      <c r="M203" s="30"/>
      <c r="N203" s="30">
        <v>0</v>
      </c>
      <c r="O203" s="30">
        <v>0</v>
      </c>
      <c r="P203" s="30">
        <v>0</v>
      </c>
      <c r="Q203" s="30">
        <v>0</v>
      </c>
      <c r="R203" s="30">
        <v>0</v>
      </c>
      <c r="S203" s="30">
        <v>0</v>
      </c>
      <c r="T203" s="30">
        <v>0</v>
      </c>
      <c r="U203" s="30">
        <v>0</v>
      </c>
    </row>
    <row r="204" spans="1:21" x14ac:dyDescent="0.3">
      <c r="A204" s="29" t="s">
        <v>48</v>
      </c>
      <c r="B204" s="29" t="s">
        <v>298</v>
      </c>
      <c r="C204" s="29" t="s">
        <v>299</v>
      </c>
      <c r="D204" s="29" t="s">
        <v>68</v>
      </c>
      <c r="E204" s="29" t="s">
        <v>58</v>
      </c>
      <c r="F204" s="30"/>
      <c r="G204" s="30"/>
      <c r="H204" s="30"/>
      <c r="I204" s="30"/>
      <c r="J204" s="30"/>
      <c r="K204" s="30"/>
      <c r="L204" s="30"/>
      <c r="M204" s="30"/>
      <c r="N204" s="30">
        <v>0</v>
      </c>
      <c r="O204" s="30">
        <v>0</v>
      </c>
      <c r="P204" s="30">
        <v>0</v>
      </c>
      <c r="Q204" s="30">
        <v>0</v>
      </c>
      <c r="R204" s="30">
        <v>0</v>
      </c>
      <c r="S204" s="30">
        <v>0</v>
      </c>
      <c r="T204" s="30">
        <v>0</v>
      </c>
      <c r="U204" s="30">
        <v>0</v>
      </c>
    </row>
    <row r="205" spans="1:21" x14ac:dyDescent="0.3">
      <c r="A205" s="29" t="s">
        <v>48</v>
      </c>
      <c r="B205" s="29" t="s">
        <v>300</v>
      </c>
      <c r="C205" s="29" t="s">
        <v>301</v>
      </c>
      <c r="D205" s="29" t="s">
        <v>68</v>
      </c>
      <c r="E205" s="29" t="s">
        <v>58</v>
      </c>
      <c r="F205" s="30"/>
      <c r="G205" s="30"/>
      <c r="H205" s="30"/>
      <c r="I205" s="30"/>
      <c r="J205" s="30"/>
      <c r="K205" s="30"/>
      <c r="L205" s="30"/>
      <c r="M205" s="30"/>
      <c r="N205" s="30">
        <v>0</v>
      </c>
      <c r="O205" s="30"/>
      <c r="P205" s="30"/>
      <c r="Q205" s="30"/>
      <c r="R205" s="30"/>
      <c r="S205" s="30"/>
      <c r="T205" s="30"/>
      <c r="U205" s="30"/>
    </row>
    <row r="206" spans="1:21" x14ac:dyDescent="0.3">
      <c r="A206" s="29" t="s">
        <v>48</v>
      </c>
      <c r="B206" s="29" t="s">
        <v>302</v>
      </c>
      <c r="C206" s="29" t="s">
        <v>303</v>
      </c>
      <c r="D206" s="29" t="s">
        <v>68</v>
      </c>
      <c r="E206" s="29" t="s">
        <v>58</v>
      </c>
      <c r="F206" s="30"/>
      <c r="G206" s="30"/>
      <c r="H206" s="30"/>
      <c r="I206" s="30"/>
      <c r="J206" s="30"/>
      <c r="K206" s="30"/>
      <c r="L206" s="30"/>
      <c r="M206" s="30"/>
      <c r="N206" s="30">
        <v>0</v>
      </c>
      <c r="O206" s="30">
        <v>0</v>
      </c>
      <c r="P206" s="30">
        <v>0</v>
      </c>
      <c r="Q206" s="30">
        <v>0</v>
      </c>
      <c r="R206" s="30">
        <v>0</v>
      </c>
      <c r="S206" s="30">
        <v>0</v>
      </c>
      <c r="T206" s="30">
        <v>0</v>
      </c>
      <c r="U206" s="30">
        <v>0</v>
      </c>
    </row>
    <row r="207" spans="1:21" x14ac:dyDescent="0.3">
      <c r="A207" s="29" t="s">
        <v>48</v>
      </c>
      <c r="B207" s="29" t="s">
        <v>304</v>
      </c>
      <c r="C207" s="29" t="s">
        <v>305</v>
      </c>
      <c r="D207" s="29" t="s">
        <v>68</v>
      </c>
      <c r="E207" s="29" t="s">
        <v>58</v>
      </c>
      <c r="F207" s="30"/>
      <c r="G207" s="30"/>
      <c r="H207" s="30"/>
      <c r="I207" s="30"/>
      <c r="J207" s="30"/>
      <c r="K207" s="30"/>
      <c r="L207" s="30"/>
      <c r="M207" s="30"/>
      <c r="N207" s="30">
        <v>0</v>
      </c>
      <c r="O207" s="30">
        <v>0</v>
      </c>
      <c r="P207" s="30">
        <v>0</v>
      </c>
      <c r="Q207" s="30">
        <v>0</v>
      </c>
      <c r="R207" s="30">
        <v>0</v>
      </c>
      <c r="S207" s="30">
        <v>0</v>
      </c>
      <c r="T207" s="30">
        <v>0</v>
      </c>
      <c r="U207" s="30">
        <v>0</v>
      </c>
    </row>
    <row r="208" spans="1:21" x14ac:dyDescent="0.3">
      <c r="A208" s="29" t="s">
        <v>48</v>
      </c>
      <c r="B208" s="29" t="s">
        <v>306</v>
      </c>
      <c r="C208" s="29" t="s">
        <v>307</v>
      </c>
      <c r="D208" s="29" t="s">
        <v>68</v>
      </c>
      <c r="E208" s="29" t="s">
        <v>58</v>
      </c>
      <c r="F208" s="30"/>
      <c r="G208" s="30"/>
      <c r="H208" s="30"/>
      <c r="I208" s="30">
        <v>15.7643386287372</v>
      </c>
      <c r="J208" s="30">
        <v>14.949306689792</v>
      </c>
      <c r="K208" s="30">
        <v>16.1570702034895</v>
      </c>
      <c r="L208" s="30">
        <v>13.0758725816546</v>
      </c>
      <c r="M208" s="30">
        <v>12.9939860662044</v>
      </c>
      <c r="N208" s="30">
        <v>12.675516775077</v>
      </c>
      <c r="O208" s="30">
        <v>12.546218074460301</v>
      </c>
      <c r="P208" s="30">
        <v>12.487551988789599</v>
      </c>
      <c r="Q208" s="30">
        <v>11.796705173211601</v>
      </c>
      <c r="R208" s="30">
        <v>11.9404310304245</v>
      </c>
      <c r="S208" s="30">
        <v>11.886917388873799</v>
      </c>
      <c r="T208" s="30">
        <v>12.078624224110399</v>
      </c>
      <c r="U208" s="30">
        <v>12.118712175517</v>
      </c>
    </row>
    <row r="209" spans="1:21" x14ac:dyDescent="0.3">
      <c r="A209" s="29" t="s">
        <v>48</v>
      </c>
      <c r="B209" s="29" t="s">
        <v>308</v>
      </c>
      <c r="C209" s="29" t="s">
        <v>309</v>
      </c>
      <c r="D209" s="29" t="s">
        <v>68</v>
      </c>
      <c r="E209" s="29" t="s">
        <v>58</v>
      </c>
      <c r="F209" s="30"/>
      <c r="G209" s="30"/>
      <c r="H209" s="30"/>
      <c r="I209" s="30">
        <v>1.96664120861424</v>
      </c>
      <c r="J209" s="30">
        <v>1.63137826520021</v>
      </c>
      <c r="K209" s="30">
        <v>3.012</v>
      </c>
      <c r="L209" s="30">
        <v>0.82666700000000004</v>
      </c>
      <c r="M209" s="30">
        <v>0.172081391525229</v>
      </c>
      <c r="N209" s="30">
        <v>0.22096936</v>
      </c>
      <c r="O209" s="30">
        <v>7.7264627111111206E-2</v>
      </c>
      <c r="P209" s="30">
        <v>6.6666634000000002E-2</v>
      </c>
      <c r="Q209" s="30">
        <v>0.41537795846060999</v>
      </c>
      <c r="R209" s="30">
        <v>0.44930397831059499</v>
      </c>
      <c r="S209" s="30">
        <v>0.46639721167769899</v>
      </c>
      <c r="T209" s="30">
        <v>0.50480467549566899</v>
      </c>
      <c r="U209" s="30">
        <v>0.54881672255530101</v>
      </c>
    </row>
    <row r="210" spans="1:21" x14ac:dyDescent="0.3">
      <c r="A210" s="29" t="s">
        <v>48</v>
      </c>
      <c r="B210" s="29" t="s">
        <v>310</v>
      </c>
      <c r="C210" s="29" t="s">
        <v>311</v>
      </c>
      <c r="D210" s="29" t="s">
        <v>68</v>
      </c>
      <c r="E210" s="29" t="s">
        <v>58</v>
      </c>
      <c r="F210" s="30"/>
      <c r="G210" s="30"/>
      <c r="H210" s="30"/>
      <c r="I210" s="30">
        <v>0</v>
      </c>
      <c r="J210" s="30">
        <v>0</v>
      </c>
      <c r="K210" s="30">
        <v>0</v>
      </c>
      <c r="L210" s="30">
        <v>0</v>
      </c>
      <c r="M210" s="30">
        <v>0</v>
      </c>
      <c r="N210" s="30">
        <v>0</v>
      </c>
      <c r="O210" s="30">
        <v>0</v>
      </c>
      <c r="P210" s="30">
        <v>0</v>
      </c>
      <c r="Q210" s="30">
        <v>0</v>
      </c>
      <c r="R210" s="30">
        <v>0</v>
      </c>
      <c r="S210" s="30">
        <v>0</v>
      </c>
      <c r="T210" s="30">
        <v>0</v>
      </c>
      <c r="U210" s="30">
        <v>0</v>
      </c>
    </row>
    <row r="211" spans="1:21" x14ac:dyDescent="0.3">
      <c r="A211" s="29" t="s">
        <v>48</v>
      </c>
      <c r="B211" s="29" t="s">
        <v>313</v>
      </c>
      <c r="C211" s="29" t="s">
        <v>312</v>
      </c>
      <c r="D211" s="29" t="s">
        <v>68</v>
      </c>
      <c r="E211" s="29" t="s">
        <v>58</v>
      </c>
      <c r="F211" s="30"/>
      <c r="G211" s="30"/>
      <c r="H211" s="30"/>
      <c r="I211" s="30"/>
      <c r="J211" s="30"/>
      <c r="K211" s="30"/>
      <c r="L211" s="30"/>
      <c r="M211" s="30"/>
      <c r="N211" s="30">
        <v>0</v>
      </c>
      <c r="O211" s="30">
        <v>0</v>
      </c>
      <c r="P211" s="30">
        <v>0</v>
      </c>
      <c r="Q211" s="30">
        <v>0</v>
      </c>
      <c r="R211" s="30">
        <v>0</v>
      </c>
      <c r="S211" s="30">
        <v>0</v>
      </c>
      <c r="T211" s="30">
        <v>0</v>
      </c>
      <c r="U211" s="30">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52"/>
  <sheetViews>
    <sheetView showGridLines="0" zoomScale="80" zoomScaleNormal="80" workbookViewId="0">
      <pane ySplit="1" topLeftCell="A2" activePane="bottomLeft" state="frozen"/>
      <selection pane="bottomLeft" activeCell="A2" sqref="A2"/>
    </sheetView>
  </sheetViews>
  <sheetFormatPr defaultColWidth="8.81640625" defaultRowHeight="16" x14ac:dyDescent="0.5"/>
  <cols>
    <col min="1" max="1" width="2.1796875" style="1" customWidth="1"/>
    <col min="2" max="2" width="38.6328125" style="1" customWidth="1"/>
    <col min="3" max="3" width="16.6328125" style="1" customWidth="1"/>
    <col min="4" max="4" width="89" style="1" customWidth="1"/>
    <col min="5" max="5" width="8.6328125" style="1" customWidth="1"/>
    <col min="6" max="6" width="26.6328125" style="1" customWidth="1"/>
    <col min="7" max="14" width="8.6328125" style="1" customWidth="1"/>
    <col min="15" max="16384" width="8.81640625" style="1"/>
  </cols>
  <sheetData>
    <row r="1" spans="2:28" s="3" customFormat="1" ht="21" x14ac:dyDescent="0.5">
      <c r="B1" s="11" t="s">
        <v>49</v>
      </c>
      <c r="C1" s="11"/>
      <c r="D1" s="11"/>
      <c r="E1" s="11"/>
      <c r="F1" s="11"/>
      <c r="G1" s="1"/>
      <c r="H1" s="4"/>
      <c r="I1" s="2"/>
    </row>
    <row r="2" spans="2:28" s="3" customFormat="1" ht="21" x14ac:dyDescent="0.5">
      <c r="B2" s="12" t="s">
        <v>21</v>
      </c>
      <c r="C2" s="20"/>
      <c r="D2" s="20"/>
      <c r="E2" s="1"/>
      <c r="F2" s="1"/>
      <c r="G2" s="1"/>
      <c r="H2" s="4"/>
      <c r="I2" s="2"/>
      <c r="N2" s="73"/>
      <c r="O2" s="73"/>
      <c r="P2" s="73"/>
      <c r="Q2" s="73"/>
      <c r="R2" s="73"/>
      <c r="S2" s="73"/>
      <c r="T2" s="73"/>
      <c r="U2" s="73"/>
      <c r="V2" s="73"/>
      <c r="W2" s="73"/>
    </row>
    <row r="3" spans="2:28" x14ac:dyDescent="0.5">
      <c r="B3" s="19" t="s">
        <v>337</v>
      </c>
      <c r="C3" s="62" t="s">
        <v>336</v>
      </c>
      <c r="M3" s="3"/>
      <c r="N3" s="74"/>
      <c r="O3" s="73"/>
      <c r="P3" s="71"/>
      <c r="Q3" s="71"/>
      <c r="R3" s="71"/>
      <c r="S3" s="71"/>
      <c r="T3" s="71"/>
      <c r="U3" s="71"/>
      <c r="V3" s="71"/>
      <c r="W3" s="73"/>
      <c r="X3" s="32"/>
      <c r="Y3" s="33"/>
      <c r="Z3" s="3"/>
      <c r="AA3" s="3"/>
      <c r="AB3" s="3"/>
    </row>
    <row r="4" spans="2:28" x14ac:dyDescent="0.5">
      <c r="B4" s="19" t="s">
        <v>22</v>
      </c>
      <c r="C4" s="63">
        <v>43375</v>
      </c>
      <c r="N4" s="71"/>
      <c r="O4" s="71"/>
      <c r="P4" s="71"/>
      <c r="Q4" s="71"/>
      <c r="R4" s="71"/>
      <c r="S4" s="71"/>
      <c r="T4" s="71"/>
      <c r="U4" s="71"/>
      <c r="V4" s="71"/>
      <c r="W4" s="71"/>
      <c r="Y4" s="34"/>
      <c r="AB4" s="3"/>
    </row>
    <row r="5" spans="2:28" x14ac:dyDescent="0.5">
      <c r="B5" s="19" t="s">
        <v>23</v>
      </c>
      <c r="C5" s="63" t="s">
        <v>340</v>
      </c>
      <c r="N5" s="71"/>
      <c r="O5" s="71"/>
      <c r="P5" s="71"/>
      <c r="Q5" s="71"/>
      <c r="R5" s="71"/>
      <c r="S5" s="71"/>
      <c r="T5" s="71"/>
      <c r="U5" s="71"/>
      <c r="V5" s="71"/>
      <c r="W5" s="71"/>
    </row>
    <row r="6" spans="2:28" x14ac:dyDescent="0.5">
      <c r="B6" s="17"/>
      <c r="C6" s="18"/>
      <c r="D6" s="18"/>
      <c r="N6" s="71"/>
      <c r="O6" s="71"/>
      <c r="P6" s="71"/>
      <c r="Q6" s="71"/>
      <c r="R6" s="71"/>
      <c r="S6" s="71"/>
      <c r="T6" s="71"/>
      <c r="U6" s="71"/>
      <c r="V6" s="71"/>
      <c r="W6" s="71"/>
    </row>
    <row r="7" spans="2:28" x14ac:dyDescent="0.5">
      <c r="B7" s="12" t="s">
        <v>24</v>
      </c>
      <c r="N7" s="71"/>
      <c r="O7" s="71"/>
      <c r="P7" s="71"/>
      <c r="Q7" s="71"/>
      <c r="R7" s="71"/>
      <c r="S7" s="71"/>
      <c r="T7" s="71"/>
      <c r="U7" s="71"/>
      <c r="V7" s="71"/>
      <c r="W7" s="71"/>
    </row>
    <row r="8" spans="2:28" ht="64.5" customHeight="1" x14ac:dyDescent="0.5">
      <c r="B8" s="14" t="s">
        <v>25</v>
      </c>
      <c r="C8" s="76" t="s">
        <v>329</v>
      </c>
      <c r="D8" s="76"/>
      <c r="N8" s="71"/>
      <c r="O8" s="71"/>
      <c r="P8" s="71"/>
      <c r="Q8" s="71"/>
      <c r="R8" s="71"/>
      <c r="S8" s="71"/>
      <c r="T8" s="71"/>
      <c r="U8" s="71"/>
      <c r="V8" s="71"/>
      <c r="W8" s="71"/>
    </row>
    <row r="9" spans="2:28" x14ac:dyDescent="0.5">
      <c r="B9" s="14" t="s">
        <v>1</v>
      </c>
      <c r="C9" s="15" t="s">
        <v>48</v>
      </c>
      <c r="D9" s="16"/>
      <c r="N9" s="71"/>
      <c r="O9" s="71"/>
      <c r="P9" s="71"/>
      <c r="Q9" s="71"/>
      <c r="R9" s="71"/>
      <c r="S9" s="71"/>
      <c r="T9" s="71"/>
      <c r="U9" s="71"/>
      <c r="V9" s="71"/>
      <c r="W9" s="71"/>
    </row>
    <row r="10" spans="2:28" x14ac:dyDescent="0.5">
      <c r="B10" s="14" t="s">
        <v>26</v>
      </c>
      <c r="C10" s="5" t="s">
        <v>323</v>
      </c>
      <c r="N10" s="71"/>
      <c r="O10" s="71"/>
      <c r="P10" s="71"/>
      <c r="Q10" s="71"/>
      <c r="R10" s="71"/>
      <c r="S10" s="71"/>
      <c r="T10" s="71"/>
      <c r="U10" s="71"/>
      <c r="V10" s="72"/>
      <c r="W10" s="71"/>
    </row>
    <row r="11" spans="2:28" x14ac:dyDescent="0.5">
      <c r="B11" s="14" t="s">
        <v>27</v>
      </c>
      <c r="C11" s="5" t="str">
        <f>'F_Inputs SSC'!A39&amp;"-"&amp;'F_Inputs SSC'!B39</f>
        <v>SSC-WN601001</v>
      </c>
      <c r="D11" s="16"/>
      <c r="N11" s="71"/>
      <c r="O11" s="71"/>
      <c r="P11" s="71"/>
      <c r="Q11" s="71"/>
      <c r="R11" s="71"/>
      <c r="S11" s="71"/>
      <c r="T11" s="71"/>
      <c r="U11" s="71"/>
      <c r="V11" s="71"/>
      <c r="W11" s="71"/>
    </row>
    <row r="12" spans="2:28" x14ac:dyDescent="0.5">
      <c r="B12" s="14" t="s">
        <v>28</v>
      </c>
      <c r="C12" s="69">
        <f>SUM(C13:C17)</f>
        <v>74.346000000000004</v>
      </c>
      <c r="N12" s="71"/>
      <c r="O12" s="71"/>
      <c r="P12" s="71"/>
      <c r="Q12" s="71"/>
      <c r="R12" s="71"/>
      <c r="S12" s="71"/>
      <c r="T12" s="71"/>
      <c r="U12" s="71"/>
      <c r="V12" s="71"/>
      <c r="W12" s="71"/>
    </row>
    <row r="13" spans="2:28" x14ac:dyDescent="0.5">
      <c r="B13" s="22" t="s">
        <v>13</v>
      </c>
      <c r="C13" s="69">
        <f>'F_Inputs SSC'!Q41</f>
        <v>22.728000000000002</v>
      </c>
      <c r="N13" s="71"/>
      <c r="O13" s="71"/>
      <c r="P13" s="71"/>
      <c r="Q13" s="71"/>
      <c r="R13" s="71"/>
      <c r="S13" s="71"/>
      <c r="T13" s="71"/>
      <c r="U13" s="71"/>
      <c r="V13" s="71"/>
      <c r="W13" s="71"/>
    </row>
    <row r="14" spans="2:28" x14ac:dyDescent="0.5">
      <c r="B14" s="22" t="s">
        <v>14</v>
      </c>
      <c r="C14" s="69">
        <f>'F_Inputs SSC'!R41</f>
        <v>22.728000000000002</v>
      </c>
      <c r="N14" s="71"/>
      <c r="O14" s="71"/>
      <c r="P14" s="71"/>
      <c r="Q14" s="71"/>
      <c r="R14" s="71"/>
      <c r="S14" s="71"/>
      <c r="T14" s="71"/>
      <c r="U14" s="71"/>
      <c r="V14" s="71"/>
      <c r="W14" s="71"/>
    </row>
    <row r="15" spans="2:28" x14ac:dyDescent="0.5">
      <c r="B15" s="22" t="s">
        <v>15</v>
      </c>
      <c r="C15" s="69">
        <f>'F_Inputs SSC'!S41</f>
        <v>24.824999999999999</v>
      </c>
      <c r="N15" s="71"/>
      <c r="O15" s="71"/>
      <c r="P15" s="71"/>
      <c r="Q15" s="71"/>
      <c r="R15" s="71"/>
      <c r="S15" s="71"/>
      <c r="T15" s="71"/>
      <c r="U15" s="71"/>
      <c r="V15" s="72"/>
      <c r="W15" s="71"/>
    </row>
    <row r="16" spans="2:28" x14ac:dyDescent="0.5">
      <c r="B16" s="22" t="s">
        <v>16</v>
      </c>
      <c r="C16" s="69">
        <f>'F_Inputs SSC'!T41</f>
        <v>2.0499999999999998</v>
      </c>
      <c r="N16" s="71"/>
      <c r="O16" s="71"/>
      <c r="P16" s="71"/>
      <c r="Q16" s="71"/>
      <c r="R16" s="71"/>
      <c r="S16" s="75"/>
      <c r="T16" s="75"/>
      <c r="U16" s="75"/>
      <c r="V16" s="72"/>
      <c r="W16" s="71"/>
    </row>
    <row r="17" spans="2:25" x14ac:dyDescent="0.5">
      <c r="B17" s="22" t="s">
        <v>17</v>
      </c>
      <c r="C17" s="69">
        <f>'F_Inputs SSC'!U41</f>
        <v>2.0150000000000001</v>
      </c>
      <c r="N17" s="71"/>
      <c r="O17" s="71"/>
      <c r="P17" s="71"/>
      <c r="Q17" s="71"/>
      <c r="R17" s="71"/>
      <c r="S17" s="71"/>
      <c r="T17" s="71"/>
      <c r="U17" s="71"/>
      <c r="V17" s="71"/>
      <c r="W17" s="71"/>
    </row>
    <row r="18" spans="2:25" x14ac:dyDescent="0.5">
      <c r="N18" s="71"/>
      <c r="O18" s="71"/>
      <c r="P18" s="71"/>
      <c r="Q18" s="71"/>
      <c r="R18" s="71"/>
      <c r="S18" s="71"/>
      <c r="T18" s="71"/>
      <c r="U18" s="71"/>
      <c r="V18" s="71"/>
      <c r="W18" s="71"/>
    </row>
    <row r="19" spans="2:25" x14ac:dyDescent="0.5">
      <c r="B19" s="12" t="s">
        <v>331</v>
      </c>
    </row>
    <row r="20" spans="2:25" ht="157.5" customHeight="1" x14ac:dyDescent="0.5">
      <c r="B20" s="14" t="s">
        <v>44</v>
      </c>
      <c r="C20" s="14" t="s">
        <v>322</v>
      </c>
      <c r="D20" s="68" t="s">
        <v>341</v>
      </c>
      <c r="E20" s="23"/>
      <c r="F20" s="23"/>
      <c r="G20" s="23"/>
      <c r="H20" s="23"/>
    </row>
    <row r="21" spans="2:25" ht="48" x14ac:dyDescent="0.5">
      <c r="B21" s="5" t="s">
        <v>332</v>
      </c>
      <c r="C21" s="69">
        <f>(C12-C31-2.7)*0.931221399200023</f>
        <v>44.968681367369108</v>
      </c>
      <c r="D21" s="24" t="s">
        <v>342</v>
      </c>
      <c r="E21" s="23"/>
      <c r="F21" s="23"/>
      <c r="G21" s="23"/>
      <c r="H21" s="23"/>
      <c r="P21" s="71"/>
      <c r="Q21" s="71"/>
      <c r="R21" s="71"/>
      <c r="S21" s="71"/>
      <c r="T21" s="71"/>
      <c r="U21" s="71"/>
      <c r="V21" s="71"/>
      <c r="W21" s="71"/>
      <c r="X21" s="71"/>
      <c r="Y21" s="71"/>
    </row>
    <row r="22" spans="2:25" x14ac:dyDescent="0.5">
      <c r="B22" s="35"/>
      <c r="C22" s="36"/>
      <c r="E22" s="23"/>
      <c r="F22" s="23"/>
      <c r="G22" s="23"/>
      <c r="H22" s="23"/>
      <c r="P22" s="71"/>
      <c r="Q22" s="71"/>
      <c r="R22" s="71"/>
      <c r="S22" s="71"/>
      <c r="T22" s="71"/>
      <c r="U22" s="71"/>
      <c r="V22" s="71"/>
      <c r="W22" s="71"/>
      <c r="X22" s="71"/>
      <c r="Y22" s="71"/>
    </row>
    <row r="23" spans="2:25" x14ac:dyDescent="0.5">
      <c r="B23" s="35"/>
      <c r="C23" s="36"/>
      <c r="E23" s="23"/>
      <c r="F23" s="23"/>
      <c r="G23" s="23"/>
      <c r="H23" s="23"/>
      <c r="P23" s="71"/>
      <c r="Q23" s="71"/>
      <c r="R23" s="71"/>
      <c r="S23" s="71"/>
      <c r="T23" s="71"/>
      <c r="U23" s="71"/>
      <c r="V23" s="71"/>
      <c r="W23" s="71"/>
      <c r="X23" s="71"/>
      <c r="Y23" s="71"/>
    </row>
    <row r="24" spans="2:25" x14ac:dyDescent="0.5">
      <c r="B24" s="35"/>
      <c r="C24" s="36"/>
      <c r="F24" s="70"/>
      <c r="G24" s="70"/>
      <c r="H24" s="70"/>
      <c r="P24" s="71"/>
      <c r="Q24" s="71"/>
      <c r="R24" s="71"/>
      <c r="S24" s="71"/>
      <c r="T24" s="71"/>
      <c r="U24" s="71"/>
      <c r="V24" s="71"/>
      <c r="W24" s="71"/>
      <c r="X24" s="71"/>
      <c r="Y24" s="71"/>
    </row>
    <row r="25" spans="2:25" x14ac:dyDescent="0.5">
      <c r="B25" s="35"/>
      <c r="C25" s="35"/>
      <c r="F25" s="70"/>
      <c r="G25" s="70"/>
      <c r="H25" s="70"/>
      <c r="P25" s="71"/>
      <c r="Q25" s="71"/>
      <c r="R25" s="71"/>
      <c r="S25" s="71"/>
      <c r="T25" s="71"/>
      <c r="U25" s="71"/>
      <c r="V25" s="71"/>
      <c r="W25" s="71"/>
      <c r="X25" s="71"/>
      <c r="Y25" s="71"/>
    </row>
    <row r="26" spans="2:25" x14ac:dyDescent="0.5">
      <c r="C26" s="37"/>
      <c r="P26" s="71"/>
      <c r="Q26" s="71"/>
      <c r="R26" s="71"/>
      <c r="S26" s="71"/>
      <c r="T26" s="71"/>
      <c r="U26" s="71"/>
      <c r="V26" s="71"/>
      <c r="W26" s="71"/>
      <c r="X26" s="71"/>
      <c r="Y26" s="71"/>
    </row>
    <row r="27" spans="2:25" s="26" customFormat="1" x14ac:dyDescent="0.5">
      <c r="B27" s="13" t="s">
        <v>50</v>
      </c>
      <c r="C27" s="28"/>
      <c r="D27" s="28"/>
      <c r="F27" s="25"/>
      <c r="P27" s="71"/>
      <c r="Q27" s="71"/>
      <c r="R27" s="71"/>
      <c r="S27" s="71"/>
      <c r="T27" s="71"/>
      <c r="U27" s="71"/>
      <c r="V27" s="71"/>
      <c r="W27" s="71"/>
      <c r="X27" s="71"/>
      <c r="Y27" s="71"/>
    </row>
    <row r="28" spans="2:25" ht="80" x14ac:dyDescent="0.5">
      <c r="B28" s="14" t="s">
        <v>51</v>
      </c>
      <c r="C28" s="14" t="s">
        <v>319</v>
      </c>
      <c r="D28" s="68" t="s">
        <v>343</v>
      </c>
      <c r="F28" s="23"/>
      <c r="P28" s="71"/>
      <c r="Q28" s="71"/>
      <c r="R28" s="71"/>
      <c r="S28" s="71"/>
      <c r="T28" s="71"/>
      <c r="U28" s="71"/>
      <c r="V28" s="71"/>
      <c r="W28" s="71"/>
      <c r="X28" s="71"/>
      <c r="Y28" s="71"/>
    </row>
    <row r="29" spans="2:25" x14ac:dyDescent="0.5">
      <c r="B29" s="12"/>
      <c r="C29" s="37"/>
      <c r="P29" s="71"/>
      <c r="Q29" s="71"/>
      <c r="R29" s="71"/>
      <c r="S29" s="71"/>
      <c r="T29" s="71"/>
      <c r="U29" s="71"/>
      <c r="V29" s="72"/>
      <c r="W29" s="72"/>
      <c r="X29" s="71"/>
      <c r="Y29" s="71"/>
    </row>
    <row r="30" spans="2:25" x14ac:dyDescent="0.5">
      <c r="B30" s="13" t="s">
        <v>30</v>
      </c>
      <c r="C30" s="37"/>
      <c r="P30" s="71"/>
      <c r="Q30" s="71"/>
      <c r="R30" s="71"/>
      <c r="S30" s="71"/>
      <c r="T30" s="71"/>
      <c r="U30" s="71"/>
      <c r="V30" s="72"/>
      <c r="W30" s="72"/>
      <c r="X30" s="71"/>
      <c r="Y30" s="71"/>
    </row>
    <row r="31" spans="2:25" x14ac:dyDescent="0.5">
      <c r="B31" s="5" t="s">
        <v>31</v>
      </c>
      <c r="C31" s="69">
        <f xml:space="preserve"> 10.5+4+8.856</f>
        <v>23.356000000000002</v>
      </c>
      <c r="P31" s="71"/>
      <c r="Q31" s="71"/>
      <c r="R31" s="71"/>
      <c r="S31" s="71"/>
      <c r="T31" s="71"/>
      <c r="U31" s="71"/>
      <c r="V31" s="72"/>
      <c r="W31" s="71"/>
      <c r="X31" s="71"/>
      <c r="Y31" s="71"/>
    </row>
    <row r="32" spans="2:25" x14ac:dyDescent="0.5">
      <c r="B32" s="5" t="s">
        <v>29</v>
      </c>
      <c r="C32" s="38">
        <f>SUM('F_Inputs SSC'!Q200:U202)</f>
        <v>483.77881907140051</v>
      </c>
      <c r="P32" s="71"/>
      <c r="Q32" s="71"/>
      <c r="R32" s="71"/>
      <c r="S32" s="71"/>
      <c r="T32" s="71"/>
      <c r="U32" s="71"/>
      <c r="V32" s="72"/>
      <c r="W32" s="71"/>
      <c r="X32" s="71"/>
      <c r="Y32" s="71"/>
    </row>
    <row r="33" spans="2:25" x14ac:dyDescent="0.5">
      <c r="B33" s="24" t="s">
        <v>32</v>
      </c>
      <c r="C33" s="21">
        <f>(C12-C31)/C32</f>
        <v>0.10539940565788687</v>
      </c>
      <c r="P33" s="71"/>
      <c r="Q33" s="71"/>
      <c r="R33" s="71"/>
      <c r="S33" s="71"/>
      <c r="T33" s="71"/>
      <c r="U33" s="71"/>
      <c r="V33" s="72"/>
      <c r="W33" s="71"/>
      <c r="X33" s="71"/>
      <c r="Y33" s="71"/>
    </row>
    <row r="34" spans="2:25" x14ac:dyDescent="0.5">
      <c r="B34" s="24" t="s">
        <v>33</v>
      </c>
      <c r="C34" s="5" t="s">
        <v>321</v>
      </c>
      <c r="P34" s="71"/>
      <c r="Q34" s="71"/>
      <c r="R34" s="71"/>
      <c r="S34" s="71"/>
      <c r="T34" s="71"/>
      <c r="U34" s="71"/>
      <c r="V34" s="72"/>
      <c r="W34" s="71"/>
      <c r="X34" s="71"/>
      <c r="Y34" s="71"/>
    </row>
    <row r="35" spans="2:25" x14ac:dyDescent="0.5">
      <c r="C35" s="31"/>
      <c r="P35" s="71"/>
      <c r="Q35" s="71"/>
      <c r="R35" s="71"/>
      <c r="S35" s="71"/>
      <c r="T35" s="71"/>
      <c r="U35" s="71"/>
      <c r="V35" s="71"/>
      <c r="W35" s="71"/>
      <c r="X35" s="71"/>
      <c r="Y35" s="71"/>
    </row>
    <row r="36" spans="2:25" x14ac:dyDescent="0.5">
      <c r="B36" s="13" t="s">
        <v>34</v>
      </c>
      <c r="F36" s="12" t="s">
        <v>35</v>
      </c>
      <c r="P36" s="71"/>
      <c r="Q36" s="71"/>
      <c r="R36" s="71"/>
      <c r="S36" s="71"/>
      <c r="T36" s="71"/>
      <c r="U36" s="71"/>
      <c r="V36" s="71"/>
      <c r="W36" s="71"/>
      <c r="X36" s="71"/>
      <c r="Y36" s="71"/>
    </row>
    <row r="37" spans="2:25" ht="384" x14ac:dyDescent="0.5">
      <c r="B37" s="66" t="s">
        <v>36</v>
      </c>
      <c r="C37" s="66" t="s">
        <v>318</v>
      </c>
      <c r="D37" s="68" t="s">
        <v>344</v>
      </c>
      <c r="E37" s="65"/>
      <c r="F37" s="68" t="s">
        <v>338</v>
      </c>
      <c r="P37" s="71"/>
      <c r="Q37" s="71"/>
      <c r="R37" s="71"/>
      <c r="S37" s="71"/>
      <c r="T37" s="71"/>
      <c r="U37" s="71"/>
      <c r="V37" s="71"/>
      <c r="W37" s="71"/>
      <c r="X37" s="71"/>
      <c r="Y37" s="71"/>
    </row>
    <row r="38" spans="2:25" ht="336" x14ac:dyDescent="0.5">
      <c r="B38" s="66" t="s">
        <v>37</v>
      </c>
      <c r="C38" s="66" t="s">
        <v>319</v>
      </c>
      <c r="D38" s="68" t="s">
        <v>345</v>
      </c>
      <c r="E38" s="65"/>
      <c r="F38" s="68" t="s">
        <v>314</v>
      </c>
      <c r="P38" s="71"/>
      <c r="Q38" s="71"/>
      <c r="R38" s="71"/>
      <c r="S38" s="71"/>
      <c r="T38" s="71"/>
      <c r="U38" s="71"/>
      <c r="V38" s="71"/>
      <c r="W38" s="71"/>
      <c r="X38" s="71"/>
      <c r="Y38" s="71"/>
    </row>
    <row r="39" spans="2:25" ht="64" x14ac:dyDescent="0.5">
      <c r="B39" s="66" t="s">
        <v>38</v>
      </c>
      <c r="C39" s="66" t="s">
        <v>319</v>
      </c>
      <c r="D39" s="68"/>
      <c r="E39" s="65"/>
      <c r="F39" s="68" t="s">
        <v>314</v>
      </c>
    </row>
    <row r="40" spans="2:25" ht="288" x14ac:dyDescent="0.5">
      <c r="B40" s="66" t="s">
        <v>39</v>
      </c>
      <c r="C40" s="66" t="s">
        <v>318</v>
      </c>
      <c r="D40" s="68" t="s">
        <v>346</v>
      </c>
      <c r="E40" s="65"/>
      <c r="F40" s="68" t="s">
        <v>315</v>
      </c>
    </row>
    <row r="41" spans="2:25" ht="409.5" x14ac:dyDescent="0.5">
      <c r="B41" s="66" t="s">
        <v>40</v>
      </c>
      <c r="C41" s="66" t="s">
        <v>319</v>
      </c>
      <c r="D41" s="68" t="s">
        <v>347</v>
      </c>
      <c r="E41" s="65"/>
      <c r="F41" s="68" t="s">
        <v>330</v>
      </c>
    </row>
    <row r="42" spans="2:25" ht="208" x14ac:dyDescent="0.5">
      <c r="B42" s="66" t="s">
        <v>41</v>
      </c>
      <c r="C42" s="66" t="s">
        <v>318</v>
      </c>
      <c r="D42" s="68" t="s">
        <v>348</v>
      </c>
      <c r="E42" s="65"/>
      <c r="F42" s="68" t="s">
        <v>339</v>
      </c>
    </row>
    <row r="43" spans="2:25" ht="80" x14ac:dyDescent="0.5">
      <c r="B43" s="66" t="s">
        <v>42</v>
      </c>
      <c r="C43" s="66" t="s">
        <v>318</v>
      </c>
      <c r="D43" s="68" t="s">
        <v>349</v>
      </c>
      <c r="E43" s="65"/>
      <c r="F43" s="68" t="s">
        <v>316</v>
      </c>
    </row>
    <row r="44" spans="2:25" ht="64" x14ac:dyDescent="0.5">
      <c r="B44" s="66" t="s">
        <v>43</v>
      </c>
      <c r="C44" s="66" t="s">
        <v>318</v>
      </c>
      <c r="D44" s="66" t="s">
        <v>317</v>
      </c>
      <c r="E44" s="65"/>
      <c r="F44" s="68" t="s">
        <v>314</v>
      </c>
    </row>
    <row r="45" spans="2:25" s="26" customFormat="1" x14ac:dyDescent="0.5">
      <c r="B45" s="27"/>
      <c r="C45" s="27"/>
      <c r="D45" s="27"/>
      <c r="F45" s="25"/>
    </row>
    <row r="46" spans="2:25" x14ac:dyDescent="0.5">
      <c r="B46" s="12"/>
      <c r="C46" s="31"/>
      <c r="F46" s="64"/>
      <c r="G46" s="67"/>
      <c r="H46" s="67"/>
    </row>
    <row r="47" spans="2:25" x14ac:dyDescent="0.5">
      <c r="B47" s="12"/>
      <c r="C47" s="31"/>
      <c r="F47" s="64"/>
      <c r="G47" s="67"/>
      <c r="H47" s="67"/>
    </row>
    <row r="52" spans="14:14" x14ac:dyDescent="0.5">
      <c r="N52" s="4"/>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10">
      <formula1>#REF!</formula1>
    </dataValidation>
    <dataValidation type="list" allowBlank="1" showInputMessage="1" showErrorMessage="1" sqref="C27 C37:C45">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25"/>
  <sheetViews>
    <sheetView showGridLines="0" zoomScale="80" zoomScaleNormal="80" workbookViewId="0">
      <pane ySplit="2" topLeftCell="A3" activePane="bottomLeft" state="frozen"/>
      <selection pane="bottomLeft" activeCell="A3" sqref="A3"/>
    </sheetView>
  </sheetViews>
  <sheetFormatPr defaultColWidth="8.81640625" defaultRowHeight="13" x14ac:dyDescent="0.3"/>
  <cols>
    <col min="1" max="1" width="2.26953125" style="42" customWidth="1"/>
    <col min="2" max="2" width="21.7265625" style="43" customWidth="1"/>
    <col min="3" max="3" width="18" style="42" customWidth="1"/>
    <col min="4" max="4" width="14.36328125" style="42" customWidth="1"/>
    <col min="5" max="5" width="11.81640625" style="42" customWidth="1"/>
    <col min="6" max="6" width="13.36328125" style="42" bestFit="1" customWidth="1"/>
    <col min="7" max="7" width="12.1796875" style="42" bestFit="1" customWidth="1"/>
    <col min="8" max="8" width="12" style="42" customWidth="1"/>
    <col min="9" max="9" width="8.36328125" style="42" bestFit="1" customWidth="1"/>
    <col min="10" max="10" width="16.6328125" style="42" customWidth="1"/>
    <col min="11" max="11" width="20.1796875" style="42" customWidth="1"/>
    <col min="12" max="12" width="18.81640625" style="42" customWidth="1"/>
    <col min="13" max="13" width="19.81640625" style="42" customWidth="1"/>
    <col min="14" max="14" width="20.1796875" style="42" customWidth="1"/>
    <col min="15" max="16384" width="8.81640625" style="42"/>
  </cols>
  <sheetData>
    <row r="1" spans="2:9" s="40" customFormat="1" ht="18.5" x14ac:dyDescent="0.3">
      <c r="B1" s="39" t="s">
        <v>350</v>
      </c>
      <c r="C1" s="55"/>
      <c r="D1" s="55"/>
      <c r="E1" s="55"/>
      <c r="F1" s="55"/>
      <c r="G1" s="56"/>
      <c r="H1" s="56"/>
    </row>
    <row r="2" spans="2:9" ht="15.5" x14ac:dyDescent="0.35">
      <c r="B2" s="59" t="s">
        <v>351</v>
      </c>
      <c r="C2" s="41"/>
      <c r="D2" s="41"/>
      <c r="E2" s="41"/>
      <c r="F2" s="41"/>
    </row>
    <row r="3" spans="2:9" x14ac:dyDescent="0.3">
      <c r="F3" s="44"/>
      <c r="G3" s="44"/>
    </row>
    <row r="4" spans="2:9" ht="26" x14ac:dyDescent="0.3">
      <c r="B4" s="60" t="s">
        <v>45</v>
      </c>
      <c r="C4" s="61" t="s">
        <v>46</v>
      </c>
      <c r="D4" s="61" t="s">
        <v>26</v>
      </c>
      <c r="E4" s="61" t="s">
        <v>328</v>
      </c>
      <c r="F4" s="61" t="s">
        <v>333</v>
      </c>
      <c r="G4" s="61" t="s">
        <v>334</v>
      </c>
      <c r="H4" s="61" t="s">
        <v>335</v>
      </c>
    </row>
    <row r="5" spans="2:9" s="46" customFormat="1" ht="26" x14ac:dyDescent="0.3">
      <c r="B5" s="57" t="str">
        <f>'SSC-WN601001'!$C$11</f>
        <v>SSC-WN601001</v>
      </c>
      <c r="C5" s="45" t="str">
        <f>'SSC-WN601001'!B1</f>
        <v>Treatement works investment</v>
      </c>
      <c r="D5" s="57" t="str">
        <f>'SSC-WN601001'!C10</f>
        <v>Water network plus</v>
      </c>
      <c r="E5" s="58">
        <f>'SSC-WN601001'!C12</f>
        <v>74.346000000000004</v>
      </c>
      <c r="F5" s="45">
        <f>'SSC-WN601001'!C21</f>
        <v>44.968681367369108</v>
      </c>
      <c r="G5" s="45" t="str">
        <f>'SSC-WN601001'!C28</f>
        <v>Partial pass</v>
      </c>
      <c r="H5" s="45" t="str">
        <f>'SSC-WN601001'!C20</f>
        <v>Partial accept</v>
      </c>
      <c r="I5" s="42"/>
    </row>
    <row r="18" spans="2:9" x14ac:dyDescent="0.3">
      <c r="B18" s="47" t="s">
        <v>324</v>
      </c>
      <c r="E18" s="47" t="s">
        <v>325</v>
      </c>
    </row>
    <row r="19" spans="2:9" x14ac:dyDescent="0.3">
      <c r="B19" s="48" t="s">
        <v>18</v>
      </c>
      <c r="C19" s="49">
        <f>SUMIF($D$5:$D$16,$B19,$F$5:$F$16)</f>
        <v>0</v>
      </c>
      <c r="E19" s="50" t="s">
        <v>318</v>
      </c>
      <c r="F19" s="50" t="s">
        <v>320</v>
      </c>
      <c r="G19" s="50" t="s">
        <v>319</v>
      </c>
      <c r="H19" s="50" t="s">
        <v>326</v>
      </c>
      <c r="I19" s="51" t="s">
        <v>327</v>
      </c>
    </row>
    <row r="20" spans="2:9" x14ac:dyDescent="0.3">
      <c r="B20" s="48" t="s">
        <v>323</v>
      </c>
      <c r="C20" s="49">
        <f t="shared" ref="C20:C23" si="0">SUMIF($D$5:$D$16,$B20,$F$5:$F$16)</f>
        <v>44.968681367369108</v>
      </c>
      <c r="E20" s="52">
        <f>COUNTIF($G$5:$G$16,E$19)</f>
        <v>0</v>
      </c>
      <c r="F20" s="52">
        <f t="shared" ref="F20:I20" si="1">COUNTIF($G$5:$G$16,F$19)</f>
        <v>0</v>
      </c>
      <c r="G20" s="52">
        <f t="shared" si="1"/>
        <v>1</v>
      </c>
      <c r="H20" s="52">
        <f t="shared" si="1"/>
        <v>0</v>
      </c>
      <c r="I20" s="52">
        <f t="shared" si="1"/>
        <v>0</v>
      </c>
    </row>
    <row r="21" spans="2:9" x14ac:dyDescent="0.3">
      <c r="B21" s="48" t="s">
        <v>19</v>
      </c>
      <c r="C21" s="49">
        <f t="shared" si="0"/>
        <v>0</v>
      </c>
    </row>
    <row r="22" spans="2:9" x14ac:dyDescent="0.3">
      <c r="B22" s="48" t="s">
        <v>47</v>
      </c>
      <c r="C22" s="49">
        <f t="shared" si="0"/>
        <v>0</v>
      </c>
    </row>
    <row r="23" spans="2:9" x14ac:dyDescent="0.3">
      <c r="B23" s="48" t="s">
        <v>20</v>
      </c>
      <c r="C23" s="49">
        <f t="shared" si="0"/>
        <v>0</v>
      </c>
    </row>
    <row r="24" spans="2:9" x14ac:dyDescent="0.3">
      <c r="B24" s="53"/>
      <c r="C24" s="54"/>
    </row>
    <row r="25" spans="2:9" x14ac:dyDescent="0.3">
      <c r="B25" s="53"/>
      <c r="C25" s="54"/>
    </row>
  </sheetData>
  <conditionalFormatting sqref="I19">
    <cfRule type="containsText" dxfId="3" priority="1" operator="containsText" text="Fail">
      <formula>NOT(ISERROR(SEARCH("Fail",I19)))</formula>
    </cfRule>
    <cfRule type="containsText" dxfId="2" priority="2" operator="containsText" text="Marginal pass">
      <formula>NOT(ISERROR(SEARCH("Marginal pass",I19)))</formula>
    </cfRule>
    <cfRule type="containsText" dxfId="1" priority="3" operator="containsText" text="Partial Pass">
      <formula>NOT(ISERROR(SEARCH("Partial Pass",I19)))</formula>
    </cfRule>
    <cfRule type="containsText" dxfId="0" priority="4" operator="containsText" text="Pass">
      <formula>NOT(ISERROR(SEARCH("Pass",I19)))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F_Inputs SSC</vt:lpstr>
      <vt:lpstr>SSC-WN601001</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2019-01-23T15:35:08Z</dcterms:created>
  <dcterms:modified xsi:type="dcterms:W3CDTF">2019-01-24T13:03:14Z</dcterms:modified>
  <cp:category/>
  <cp:contentStatus/>
</cp:coreProperties>
</file>