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filterPrivacy="1" codeName="ThisWorkbook" defaultThemeVersion="124226"/>
  <bookViews>
    <workbookView xWindow="0" yWindow="0" windowWidth="14100" windowHeight="11720"/>
  </bookViews>
  <sheets>
    <sheet name="Cover" sheetId="14" r:id="rId1"/>
    <sheet name="F_Inputs YKY" sheetId="25" r:id="rId2"/>
    <sheet name="YKY-WWN801001" sheetId="6" r:id="rId3"/>
    <sheet name="YKY-WWN802001" sheetId="22" r:id="rId4"/>
    <sheet name="YKY-BIO701001" sheetId="23" r:id="rId5"/>
    <sheet name="Summary" sheetId="19" r:id="rId6"/>
  </sheets>
  <calcPr calcId="152511"/>
</workbook>
</file>

<file path=xl/calcChain.xml><?xml version="1.0" encoding="utf-8"?>
<calcChain xmlns="http://schemas.openxmlformats.org/spreadsheetml/2006/main">
  <c r="C12" i="23" l="1"/>
  <c r="C33" i="23" s="1"/>
  <c r="C32" i="22" l="1"/>
  <c r="D7" i="19" l="1"/>
  <c r="D6" i="19"/>
  <c r="D5" i="19"/>
  <c r="C20" i="19" l="1"/>
  <c r="C23" i="19"/>
  <c r="C19" i="19"/>
  <c r="G7" i="19" l="1"/>
  <c r="H7" i="19"/>
  <c r="F7" i="19"/>
  <c r="C21" i="19" s="1"/>
  <c r="C7" i="19"/>
  <c r="B7" i="19"/>
  <c r="G6" i="19"/>
  <c r="H6" i="19"/>
  <c r="F6" i="19"/>
  <c r="C6" i="19"/>
  <c r="G5" i="19"/>
  <c r="H5" i="19"/>
  <c r="F5" i="19"/>
  <c r="C5" i="19"/>
  <c r="I20" i="19" l="1"/>
  <c r="F20" i="19"/>
  <c r="E20" i="19"/>
  <c r="G20" i="19"/>
  <c r="H20" i="19"/>
  <c r="C22" i="19"/>
  <c r="C17" i="22" l="1"/>
  <c r="C16" i="22"/>
  <c r="C15" i="22"/>
  <c r="C14" i="22"/>
  <c r="C13" i="22"/>
  <c r="C11" i="22"/>
  <c r="B6" i="19" s="1"/>
  <c r="B5" i="19"/>
  <c r="C24" i="19" l="1"/>
  <c r="C32" i="6" l="1"/>
  <c r="C13" i="6"/>
  <c r="C14" i="6"/>
  <c r="C15" i="6"/>
  <c r="C16" i="6"/>
  <c r="C17" i="6"/>
  <c r="C12" i="6" l="1"/>
  <c r="C12" i="22"/>
  <c r="C33" i="22" s="1"/>
  <c r="E6" i="19" l="1"/>
  <c r="C33" i="6"/>
  <c r="E5" i="19"/>
  <c r="E7" i="19" l="1"/>
  <c r="C25" i="19" l="1"/>
</calcChain>
</file>

<file path=xl/sharedStrings.xml><?xml version="1.0" encoding="utf-8"?>
<sst xmlns="http://schemas.openxmlformats.org/spreadsheetml/2006/main" count="1329" uniqueCount="392">
  <si>
    <t>Cover sheet</t>
  </si>
  <si>
    <t>Company</t>
  </si>
  <si>
    <t>Unit</t>
  </si>
  <si>
    <t>2010-11</t>
  </si>
  <si>
    <t>2011-12</t>
  </si>
  <si>
    <t>2012-13</t>
  </si>
  <si>
    <t>2013-14</t>
  </si>
  <si>
    <t>2014-15</t>
  </si>
  <si>
    <t>2015-16</t>
  </si>
  <si>
    <t>2016-17</t>
  </si>
  <si>
    <t>2017-18</t>
  </si>
  <si>
    <t>2018-19</t>
  </si>
  <si>
    <t>2019-20</t>
  </si>
  <si>
    <t>2020-21</t>
  </si>
  <si>
    <t>2021-22</t>
  </si>
  <si>
    <t>2022-23</t>
  </si>
  <si>
    <t>2023-24</t>
  </si>
  <si>
    <t>2024-25</t>
  </si>
  <si>
    <t>Water resources</t>
  </si>
  <si>
    <t>Bioresources</t>
  </si>
  <si>
    <t>Residential retail</t>
  </si>
  <si>
    <t>N/A</t>
  </si>
  <si>
    <t>The assessor</t>
  </si>
  <si>
    <t>Assessor's name</t>
  </si>
  <si>
    <t>Date of plenary meeting</t>
  </si>
  <si>
    <t>Peer review (initials, date and QA log ref.)</t>
  </si>
  <si>
    <t>The claim</t>
  </si>
  <si>
    <t>Description of claim</t>
  </si>
  <si>
    <t>Control</t>
  </si>
  <si>
    <t>Claim identifier (number)</t>
  </si>
  <si>
    <t>Value of claim for AMP7 (£m)</t>
  </si>
  <si>
    <t>Totex for control (£m)</t>
  </si>
  <si>
    <t>Materiality</t>
  </si>
  <si>
    <t>Implicit allowance - see box (£m)</t>
  </si>
  <si>
    <t>Materiality post implicit allowance (%)</t>
  </si>
  <si>
    <t>Is the claim post implicit allowance material?</t>
  </si>
  <si>
    <t>Assessment gates</t>
  </si>
  <si>
    <t>References</t>
  </si>
  <si>
    <t>Need for investment</t>
  </si>
  <si>
    <t>Need for adjustment</t>
  </si>
  <si>
    <t>Management control</t>
  </si>
  <si>
    <t>Best option for customers</t>
  </si>
  <si>
    <t>Robustness and efficiency of costs</t>
  </si>
  <si>
    <t>Customer protection</t>
  </si>
  <si>
    <t>Affordability</t>
  </si>
  <si>
    <t>Board assurance</t>
  </si>
  <si>
    <t>Overall assessment result</t>
  </si>
  <si>
    <t>Claim ID</t>
  </si>
  <si>
    <t>Name</t>
  </si>
  <si>
    <t>Water network plus</t>
  </si>
  <si>
    <t>Wastewater network plus</t>
  </si>
  <si>
    <t>YKY</t>
  </si>
  <si>
    <t>IAP scoring</t>
  </si>
  <si>
    <t>Assessment of overall quality for IAP scoring</t>
  </si>
  <si>
    <t>Fail</t>
  </si>
  <si>
    <t>Partial pass</t>
  </si>
  <si>
    <t>Pass</t>
  </si>
  <si>
    <t>Reject</t>
  </si>
  <si>
    <t>No</t>
  </si>
  <si>
    <t>Price Review 2019</t>
  </si>
  <si>
    <t>£m</t>
  </si>
  <si>
    <t>Expenditure  - Total business retail costs, less services to developers and miscellaneous costs</t>
  </si>
  <si>
    <t>R40010</t>
  </si>
  <si>
    <t>Capital expeniture on assets principally used by retail - Total</t>
  </si>
  <si>
    <t>BM4017_PR19</t>
  </si>
  <si>
    <t>Expenditure - Total residential retail costs (opex plus depreciation, excluding third party services)  - Total</t>
  </si>
  <si>
    <t>R1002</t>
  </si>
  <si>
    <t>Capital expenditure - Totex - Sludge disposal</t>
  </si>
  <si>
    <t>WWS1021SDD</t>
  </si>
  <si>
    <t>Capital expenditure - Totex - Sludge transport</t>
  </si>
  <si>
    <t>WWS1021STP</t>
  </si>
  <si>
    <t>Totex - Sewage treatment and disposal</t>
  </si>
  <si>
    <t>WWS1021STD</t>
  </si>
  <si>
    <t>Capital expenditure - Totex - Sewage treatment</t>
  </si>
  <si>
    <t>WWS1021ST</t>
  </si>
  <si>
    <t>Capital expenditure - Totex - Sewage collection</t>
  </si>
  <si>
    <t>WWS1021SC</t>
  </si>
  <si>
    <t>Totex - Treated water distribution</t>
  </si>
  <si>
    <t>WS1021TWD</t>
  </si>
  <si>
    <t>Totex - Water treatment</t>
  </si>
  <si>
    <t>WS1021WT</t>
  </si>
  <si>
    <t>Capital Expenditure (excluding Atypical expenditure) - Totex - Raw water distribution</t>
  </si>
  <si>
    <t>WS1021RWD</t>
  </si>
  <si>
    <t>Capital Expenditure (excluding Atypical expenditure) - Totex - Water resources</t>
  </si>
  <si>
    <t>WS1021WR</t>
  </si>
  <si>
    <t>Special cost claim 8 - Historic total expenditure</t>
  </si>
  <si>
    <t>R208004</t>
  </si>
  <si>
    <t>Special cost claim 8 - Total expenditure used for the purpose of business plan</t>
  </si>
  <si>
    <t>R208003</t>
  </si>
  <si>
    <t>text</t>
  </si>
  <si>
    <t>Special cost claim 8 - Type of special cost claim</t>
  </si>
  <si>
    <t>R208002</t>
  </si>
  <si>
    <t>Special cost claim 8 - Description of special cost claim</t>
  </si>
  <si>
    <t>R208001</t>
  </si>
  <si>
    <t>Special cost claim 7 - Historic total expenditure</t>
  </si>
  <si>
    <t>R207004</t>
  </si>
  <si>
    <t>Special cost claim 7 - Total expenditure used for the purpose of business plan</t>
  </si>
  <si>
    <t>R207003</t>
  </si>
  <si>
    <t>Special cost claim 7 - Type of special cost claim</t>
  </si>
  <si>
    <t>R207002</t>
  </si>
  <si>
    <t>Special cost claim 7 - Description of special cost claim</t>
  </si>
  <si>
    <t>R207001</t>
  </si>
  <si>
    <t>Special cost claim 6 - Historic total expenditure</t>
  </si>
  <si>
    <t>R206004</t>
  </si>
  <si>
    <t>Special cost claim 6 - Total expenditure used for the purpose of business plan</t>
  </si>
  <si>
    <t>R206003</t>
  </si>
  <si>
    <t>Special cost claim 6 - Type of special cost claim</t>
  </si>
  <si>
    <t>R206002</t>
  </si>
  <si>
    <t>Special cost claim 6 - Description of special cost claim</t>
  </si>
  <si>
    <t>R206001</t>
  </si>
  <si>
    <t>Special cost claim 5 - Historic total expenditure</t>
  </si>
  <si>
    <t>R205004</t>
  </si>
  <si>
    <t>Special cost claim 5 - Total expenditure used for the purpose of business plan</t>
  </si>
  <si>
    <t>R205003</t>
  </si>
  <si>
    <t>Special cost claim 5 - Type of special cost claim</t>
  </si>
  <si>
    <t>R205002</t>
  </si>
  <si>
    <t>Special cost claim 5 - Description of special cost claim</t>
  </si>
  <si>
    <t>R205001</t>
  </si>
  <si>
    <t>Special cost claim 4 - Historic total expenditure</t>
  </si>
  <si>
    <t>R204004</t>
  </si>
  <si>
    <t>Special cost claim 4 - Total expenditure used for the purpose of business plan</t>
  </si>
  <si>
    <t>R204003</t>
  </si>
  <si>
    <t>Special cost claim 4 - Type of special cost claim</t>
  </si>
  <si>
    <t>R204002</t>
  </si>
  <si>
    <t>Special cost claim 4 - Description of special cost claim</t>
  </si>
  <si>
    <t>R204001</t>
  </si>
  <si>
    <t>Special cost claim 3 - Historic total expenditure</t>
  </si>
  <si>
    <t>R203004</t>
  </si>
  <si>
    <t>Special cost claim 3 - Total expenditure used for the purpose of business plan</t>
  </si>
  <si>
    <t>R203003</t>
  </si>
  <si>
    <t>Special cost claim 3 - Type of special cost claim</t>
  </si>
  <si>
    <t>R203002</t>
  </si>
  <si>
    <t>Special cost claim 3 - Description of special cost claim</t>
  </si>
  <si>
    <t>R203001</t>
  </si>
  <si>
    <t>Special cost claim 2 - Historic total expenditure</t>
  </si>
  <si>
    <t>R202004</t>
  </si>
  <si>
    <t>Special cost claim 2 - Total expenditure used for the purpose of business plan</t>
  </si>
  <si>
    <t>R202003</t>
  </si>
  <si>
    <t>Special cost claim 2 - Type of special cost claim</t>
  </si>
  <si>
    <t>R202002</t>
  </si>
  <si>
    <t>Special cost claim 2 - Description of special cost claim</t>
  </si>
  <si>
    <t>R202001</t>
  </si>
  <si>
    <t>Special cost claim 1 - Historic total expenditure</t>
  </si>
  <si>
    <t>R201004</t>
  </si>
  <si>
    <t>Special cost claim 1 - Total expenditure used for the purpose of business plan</t>
  </si>
  <si>
    <t>R201003</t>
  </si>
  <si>
    <t>Special cost claim 1 - Type of special cost claim</t>
  </si>
  <si>
    <t>R201002</t>
  </si>
  <si>
    <t>Special cost claim 1 - Description of special cost claim</t>
  </si>
  <si>
    <t>R201001</t>
  </si>
  <si>
    <t>R608004</t>
  </si>
  <si>
    <t>R608003</t>
  </si>
  <si>
    <t>R608002</t>
  </si>
  <si>
    <t>R608001</t>
  </si>
  <si>
    <t>R607004</t>
  </si>
  <si>
    <t>R607003</t>
  </si>
  <si>
    <t>R607002</t>
  </si>
  <si>
    <t>R607001</t>
  </si>
  <si>
    <t>R606004</t>
  </si>
  <si>
    <t>R606003</t>
  </si>
  <si>
    <t>R606002</t>
  </si>
  <si>
    <t>R606001</t>
  </si>
  <si>
    <t>R605004</t>
  </si>
  <si>
    <t>R605003</t>
  </si>
  <si>
    <t>R605002</t>
  </si>
  <si>
    <t>R605001</t>
  </si>
  <si>
    <t>R604004</t>
  </si>
  <si>
    <t>R604003</t>
  </si>
  <si>
    <t>R604002</t>
  </si>
  <si>
    <t>R604001</t>
  </si>
  <si>
    <t>R603004</t>
  </si>
  <si>
    <t>R603003</t>
  </si>
  <si>
    <t>R603002</t>
  </si>
  <si>
    <t>R603001</t>
  </si>
  <si>
    <t>R602004</t>
  </si>
  <si>
    <t>R602003</t>
  </si>
  <si>
    <t>R602002</t>
  </si>
  <si>
    <t>R602001</t>
  </si>
  <si>
    <t>R601004</t>
  </si>
  <si>
    <t>R601003</t>
  </si>
  <si>
    <t>R601002</t>
  </si>
  <si>
    <t>R601001</t>
  </si>
  <si>
    <t>BIO708004</t>
  </si>
  <si>
    <t>BIO708003</t>
  </si>
  <si>
    <t>BIO708002</t>
  </si>
  <si>
    <t>BIO708001</t>
  </si>
  <si>
    <t>BIO707004</t>
  </si>
  <si>
    <t>BIO707003</t>
  </si>
  <si>
    <t>BIO707002</t>
  </si>
  <si>
    <t>BIO707001</t>
  </si>
  <si>
    <t>BIO706004</t>
  </si>
  <si>
    <t>BIO706003</t>
  </si>
  <si>
    <t>BIO706002</t>
  </si>
  <si>
    <t>BIO706001</t>
  </si>
  <si>
    <t>BIO705004</t>
  </si>
  <si>
    <t>BIO705003</t>
  </si>
  <si>
    <t>BIO705002</t>
  </si>
  <si>
    <t>BIO705001</t>
  </si>
  <si>
    <t>BIO704004</t>
  </si>
  <si>
    <t>BIO704003</t>
  </si>
  <si>
    <t>BIO704002</t>
  </si>
  <si>
    <t>BIO704001</t>
  </si>
  <si>
    <t>BIO703004</t>
  </si>
  <si>
    <t>BIO703003</t>
  </si>
  <si>
    <t>BIO703002</t>
  </si>
  <si>
    <t>BIO703001</t>
  </si>
  <si>
    <t>BIO702004</t>
  </si>
  <si>
    <t>BIO702003</t>
  </si>
  <si>
    <t>BIO702002</t>
  </si>
  <si>
    <t>BIO702001</t>
  </si>
  <si>
    <t>BIO701004</t>
  </si>
  <si>
    <t>BIO701003</t>
  </si>
  <si>
    <t>Atypically large expenditure</t>
  </si>
  <si>
    <t>BIO701002</t>
  </si>
  <si>
    <t>BR-01 Bioresources - WINEP enhancement expenditure - ….[please refer to the Company's BPDT excel file submission for full commentary as Fountain is not able to store the full text].</t>
  </si>
  <si>
    <t>BIO701001</t>
  </si>
  <si>
    <t>WWN808004</t>
  </si>
  <si>
    <t>WWN808003</t>
  </si>
  <si>
    <t>WWN808002</t>
  </si>
  <si>
    <t>WWN808001</t>
  </si>
  <si>
    <t>WWN807004</t>
  </si>
  <si>
    <t>WWN807003</t>
  </si>
  <si>
    <t>WWN807002</t>
  </si>
  <si>
    <t>WWN807001</t>
  </si>
  <si>
    <t>WWN806004</t>
  </si>
  <si>
    <t>WWN806003</t>
  </si>
  <si>
    <t>WWN806002</t>
  </si>
  <si>
    <t>WWN806001</t>
  </si>
  <si>
    <t>WWN805004</t>
  </si>
  <si>
    <t>WWN805003</t>
  </si>
  <si>
    <t>WWN805002</t>
  </si>
  <si>
    <t>WWN805001</t>
  </si>
  <si>
    <t>WWN804004</t>
  </si>
  <si>
    <t>WWN804003</t>
  </si>
  <si>
    <t>WWN804002</t>
  </si>
  <si>
    <t>WWN804001</t>
  </si>
  <si>
    <t>WWN803004</t>
  </si>
  <si>
    <t>WWN803003</t>
  </si>
  <si>
    <t>WWN803002</t>
  </si>
  <si>
    <t>WWN803001</t>
  </si>
  <si>
    <t>WWN802004</t>
  </si>
  <si>
    <t>WWN802003</t>
  </si>
  <si>
    <t>WWN802002</t>
  </si>
  <si>
    <t>WWN+04 Wastewater Growth - It is anticipated that commencing in the AMP7 period….[please refer to the Company's BPDT excel file submission for full commentary as Fountain is not able to store the full text].</t>
  </si>
  <si>
    <t>WWN802001</t>
  </si>
  <si>
    <t>WWN801004</t>
  </si>
  <si>
    <t>WWN801003</t>
  </si>
  <si>
    <t>Regional operating circumstance</t>
  </si>
  <si>
    <t>WWN801002</t>
  </si>
  <si>
    <t>WWN+01 Cellared properties - We have committed to achieving a 70% reduction in internal sewer flooding….[please refer to the Company's BPDT excel file submission for full commentary as Fountain is not able to store the full text].</t>
  </si>
  <si>
    <t>WWN801001</t>
  </si>
  <si>
    <t>WN608004</t>
  </si>
  <si>
    <t>WN608003</t>
  </si>
  <si>
    <t>WN608002</t>
  </si>
  <si>
    <t>WN608001</t>
  </si>
  <si>
    <t>WN607004</t>
  </si>
  <si>
    <t>WN607003</t>
  </si>
  <si>
    <t>WN607002</t>
  </si>
  <si>
    <t>WN607001</t>
  </si>
  <si>
    <t>WN606004</t>
  </si>
  <si>
    <t>WN606003</t>
  </si>
  <si>
    <t>WN606002</t>
  </si>
  <si>
    <t>WN606001</t>
  </si>
  <si>
    <t>WN605004</t>
  </si>
  <si>
    <t>WN605003</t>
  </si>
  <si>
    <t>WN605002</t>
  </si>
  <si>
    <t>WN605001</t>
  </si>
  <si>
    <t>WN604004</t>
  </si>
  <si>
    <t>WN604003</t>
  </si>
  <si>
    <t>WN604002</t>
  </si>
  <si>
    <t>WN604001</t>
  </si>
  <si>
    <t>WN603004</t>
  </si>
  <si>
    <t>WN603003</t>
  </si>
  <si>
    <t>WN603002</t>
  </si>
  <si>
    <t>WN603001</t>
  </si>
  <si>
    <t>WN602004</t>
  </si>
  <si>
    <t>WN602003</t>
  </si>
  <si>
    <t>WN602002</t>
  </si>
  <si>
    <t>WN602001</t>
  </si>
  <si>
    <t>WN601004</t>
  </si>
  <si>
    <t>WN601003</t>
  </si>
  <si>
    <t>WN601002</t>
  </si>
  <si>
    <t>WN601001</t>
  </si>
  <si>
    <t>WR808004</t>
  </si>
  <si>
    <t>WR808003</t>
  </si>
  <si>
    <t>WR808002</t>
  </si>
  <si>
    <t>WR808001</t>
  </si>
  <si>
    <t>WR807004</t>
  </si>
  <si>
    <t>WR807003</t>
  </si>
  <si>
    <t>WR807002</t>
  </si>
  <si>
    <t>WR807001</t>
  </si>
  <si>
    <t>WR806004</t>
  </si>
  <si>
    <t>WR806003</t>
  </si>
  <si>
    <t>WR806002</t>
  </si>
  <si>
    <t>WR806001</t>
  </si>
  <si>
    <t>WR805004</t>
  </si>
  <si>
    <t>WR805003</t>
  </si>
  <si>
    <t>WR805002</t>
  </si>
  <si>
    <t>WR805001</t>
  </si>
  <si>
    <t>WR804004</t>
  </si>
  <si>
    <t>WR804003</t>
  </si>
  <si>
    <t>WR804002</t>
  </si>
  <si>
    <t>WR804001</t>
  </si>
  <si>
    <t>WR803004</t>
  </si>
  <si>
    <t>WR803003</t>
  </si>
  <si>
    <t>WR803002</t>
  </si>
  <si>
    <t>WR803001</t>
  </si>
  <si>
    <t>WR802004</t>
  </si>
  <si>
    <t>WR802003</t>
  </si>
  <si>
    <t>WR802002</t>
  </si>
  <si>
    <t>WR802001</t>
  </si>
  <si>
    <t>WR801004</t>
  </si>
  <si>
    <t>WR801003</t>
  </si>
  <si>
    <t>WR801002</t>
  </si>
  <si>
    <t>WR801001</t>
  </si>
  <si>
    <t>Latest</t>
  </si>
  <si>
    <t>Default for Price Review 2019 base run</t>
  </si>
  <si>
    <t>Description_input</t>
  </si>
  <si>
    <t>Model</t>
  </si>
  <si>
    <t>Item description</t>
  </si>
  <si>
    <t>Reference</t>
  </si>
  <si>
    <t>Acronym</t>
  </si>
  <si>
    <t>CACs - IT</t>
  </si>
  <si>
    <t>Ref 1. - Part of Appendix 8k: iii. MORI Report 1998
Ref 2. - YKY Cost Adjustment Claim Form.  WWN+01 Cellared Properties
Ref 3. - Part of Appendix 8k: ii. Ofwat Evidence
Ref 4. - Appendix 4e: Halcrow PR19 Assurance Report and Statement</t>
  </si>
  <si>
    <t>Yes</t>
  </si>
  <si>
    <t>YKY-WWN801001 -  Cellared properties</t>
  </si>
  <si>
    <t>YKY-WWN802001 - Wastewater Growth</t>
  </si>
  <si>
    <t>YKY-BIO701001 - WINEP enhancement expenditure</t>
  </si>
  <si>
    <t>Capital expenditure - Totex - Sludge treatment</t>
  </si>
  <si>
    <t>WWS1021SDT</t>
  </si>
  <si>
    <t>Appendix 17b (App1)
Appendix 8m: ii</t>
  </si>
  <si>
    <t>Appendix 8m ii page 27</t>
  </si>
  <si>
    <t>Appendix 8m ii section 1.6.2</t>
  </si>
  <si>
    <t>Appendix 8m ii page 17</t>
  </si>
  <si>
    <t>Appendix 8m ii page 5
Appendix 8g section 8</t>
  </si>
  <si>
    <t xml:space="preserve">Appendix 17b </t>
  </si>
  <si>
    <t>The construction of cellared properties is beyond the control of the company.</t>
  </si>
  <si>
    <t>YKY-BIO701001</t>
  </si>
  <si>
    <t>Summary for aggregator</t>
  </si>
  <si>
    <t>Summary of quality of CAC assessment</t>
  </si>
  <si>
    <t>Marginal pass</t>
  </si>
  <si>
    <t>Value of claim</t>
  </si>
  <si>
    <t>Base</t>
  </si>
  <si>
    <t>Enhancement Line 2</t>
  </si>
  <si>
    <t>Enhancement Line 3</t>
  </si>
  <si>
    <t>Allocation base</t>
  </si>
  <si>
    <t>Allocation enhancement</t>
  </si>
  <si>
    <t>Sludge quality and growth</t>
  </si>
  <si>
    <t>Assessment result</t>
  </si>
  <si>
    <t>Allowed adjustment (£m)</t>
  </si>
  <si>
    <t>Ofwat allowance</t>
  </si>
  <si>
    <t>IAP assessment</t>
  </si>
  <si>
    <t>Overall assessment</t>
  </si>
  <si>
    <t>This issue relates to a particular cohort of properties in the supply region and the particluar issues relating to sewer flooding (Ref 3.)  The solutions proposed are generic and do not reference the specific issues related to sewers serving these areas, for example, cellar drains, extent of shared drainage etc.,  and thus solutions will be different from those applied to a more conventionallly connected property.  Therefore in the event that the need is proven it cannot be concluded that the solutions and hence the costs are optimal.</t>
  </si>
  <si>
    <t xml:space="preserve">YKY are not proposing a mechanism to protect customers from the reduction or cancellation of the investment.  They consider that customers are protected as the claim is clearly linked to a performance commitment (sewer flooding) and they are appropriately incentivised through the underperformance rate set for internal sewer flooding incidents.  
</t>
  </si>
  <si>
    <t>On the basis that the Need for Investment has not been established there is no need to make an adjustment.</t>
  </si>
  <si>
    <t>AF</t>
  </si>
  <si>
    <t>DAW, 16/01/2018</t>
  </si>
  <si>
    <t>Atypical and large expenditure for accommodating additional sludge produced due to growth and WINEP sewage treatment requirements. Total claim is for £60.34m capex broken down as follows; £25.31m Knostrop digester; £16.82m sludge handling facilities; and £18.23m dewatering assets.</t>
  </si>
  <si>
    <t>The evidence is well presented, but uncertainty over the required scale of investment remains and customer protection is not sufficient considering the risk that the additional capacity may not be required.</t>
  </si>
  <si>
    <t>Not applicable</t>
  </si>
  <si>
    <t>MG</t>
  </si>
  <si>
    <t>DAW, 17/01/2019</t>
  </si>
  <si>
    <t xml:space="preserve">Yorkshire Water provides insufficient evidence to support that it has a higher number of cellared properties than the national average.  </t>
  </si>
  <si>
    <t>Yorkshire Water provides insufficient evidence to support that it has a higher number of cellared properties than the national average.  The supporting data provided is not demonstrated to be from a representative sample of their supply region.</t>
  </si>
  <si>
    <t xml:space="preserve">The cost for the opex and capex interventions have been derived using historic costs (Ref 3. page 16/17).  The company has provided insufficient evidence to demonstrate that these costs are efficient and that the benefits it expects from effective targeting and other process enhancements have been incorporated. 
</t>
  </si>
  <si>
    <t>KB</t>
  </si>
  <si>
    <t>DW, 22/01/2019</t>
  </si>
  <si>
    <t xml:space="preserve">The company claims that atypically large investment will be required to ensure the growth of four new communities (Green Hammerton, Parlington, Catterick, York- in total 21,553 new properties for the 2040 horizon including 9,634 new properties to be built in the 2020-25 period) can be accommodated. The claim totals £55.3m capex. </t>
  </si>
  <si>
    <t>We reject this claim because Yorkshire Water does not provide sufficient evidence to support the need for the adjustment. The company bases its claim and need for adjustment on an assumption that allocations will be derived from historic costs. However we assess the growth requirements for the company consistently with other companies through our model which incorporates both historic and forecast costs.  The company presents the complex growth schemes within its claim but it is unclear if it considers that the overall allowance will be sufficient at a programme level to cover both complex and less complex schemes. We therefore do not consider that the company requires any additional expenditure beyond the standard modelled allowance for sewage treatment works growth from our modelling of new development and growth enhancement expenditure.</t>
  </si>
  <si>
    <t xml:space="preserve">The Yorkshire Water claim submission includes a significant amount of supporting information but uncertainty over the required investment remains. We have concern that the figures presented may not accurately represent the proposed growth. There are also significant inconsistencies and a lack of clarity regarding the proposed solutions and justification for the associated costs in this cost adjustment claim. </t>
  </si>
  <si>
    <t xml:space="preserve">Yorkshire Water claims that the investment arises out of the need to accommodate exceptional localised growth in four new communities which cannot be accommodated through incremental changes to existing assets.
We are concerned that the scale and impact of growth has not been determined to a sufficient level of confidence.  Specifically the AMP7 Growth planning reports by Arup have not been updated since February/March 2018.
We do not consider that Yorkshire Water has provided sufficient evidence to provide confidence in the development numbers presented in the claim. There is limited evidence of consultation with council planners in order to define growth levels and the company appears to rely on developers estimations which do not appear to have been sufficiently challenged. We note that there appears to be uncertainty remaining regarding a number of the developments, for example in relation to planning permission for Green Hammerton, the Ministry of Defence strategy at Catterick and the results of the examination of the development proposal at Parlington.
</t>
  </si>
  <si>
    <t xml:space="preserve">i. AMP7 Growth Planning, Catterick - Arup.pdf
ii. AMP7 Growth Planning, Green Hammerton - Arup.pdf
iii. AMP7 Growth Planning, York - Arup.pdf
iv. AMP7 Growth Planning, Parlington - Arup.pdf
v. Proforma V1.4.pdf,
http://consult.harrogate.gov.uk/portal/pp/lp/dlp?pointId=s1472544211526 ,
https://www.yorkpress.co.uk/news/16205677.3000-homes-plan-unveiled/
</t>
  </si>
  <si>
    <t xml:space="preserve">The company states 'these are atypically large growth-related investments as the growth is over and above that normally expected and is more localised' however Yorkshire Water does not identify what it considers to be the normally expected level of growth. 
Yorkshire Water claims that with a projected 9,634 new properties expected in the period 2020-25, an allowance based on unit costs derived from historic expenditure would equate to £12.58m while the proposed capex investment is £55.3m. The company identifies that the additional cost is derived mainly from 'the exceptional location of the new developments, relative to existing infrastructure and the need to create new infrastructure and work'.
We are concerned that these four schemes represent the more complex growth challenges faced by the company in the period 2020-25 and that other growth may be significantly less complex requiring lower expenditure. The average cost per connection therefore needs to be considered at a programme level to understand if the modelled allowance is sufficient to meet growth requirements at a company level and the company does not present sufficient evidence in this area. 
We use a growth model at PR19 incorporating both historic and forecast costs and therefore the allowance will differ from that the company assumes within this claim. We therefore do not consider any adjustment necessary and the allowance for Yorkshire Water in this area is assessed consistently with other companies
</t>
  </si>
  <si>
    <t>i. AMP7 Growth Planning, Catterick - Arup.pdf
ii. AMP7 Growth Planning, Green Hammerton - Arup.pdf
iii. AMP7 Growth Planning, York - Arup.pdf
iv. AMP7 Growth Planning, Parlington - Arup.pdf
vi. Ofwat Evidence.pdf</t>
  </si>
  <si>
    <t xml:space="preserve">We note that the company selects solutions for each location based on lowest whole life cost. However we have identified a number of concerns with the approach taken:
• The options do not all consider phasing of delivery to mitigate the risk of development uncertainty, for example in Catterick.
• The preferred option is not consistently identified throughout the claim, for example in Catterick while option 3a Colburn ASP expansion with A IWM is highlighted in Table 5: Options Appraisal of ii. Ofwat Evidence.pdf, p.20, the paragraph 1.5.2. Further work on Option Identification and Evaluation Process indicates option 3b- Colburn ASP expansion B IWM is now the chosen option.
• The optioneering reports do not appear to have been updated since March 2018 despite options for some locations changing. For example the proposal for Catterick has changed from Option 2b to 3a since the Pre-IAP submission. 
• It is unclear whether the sewerage items are included or excluded in the York or Catterick solution scopes.
• There is very limited availability of verified hydraulic models in all four areas, reducing the company’s ability to understand the current and future performance of the wastewater infrastructure and derive robust solutions to accommodate the future growth.
</t>
  </si>
  <si>
    <t>i. AMP7 Growth Planning, Catterick - Arup.pdf
ii. AMP7 Growth Planning, Green Hammerton - Arup.pdf
iii. AMP7 Growth Planning, York - Arup.pdf
iv. AMP7 Growth Planning, Parlington - Arup.pdf</t>
  </si>
  <si>
    <t xml:space="preserve">The company estimates the capex of the costed options using the Yorkshire Water Unit Cost Database (UCD) and where items are not covered in the UCD, they are costed by Arup and/or suppliers.  The company applies an efficiency challenge to the costs that are presented. However, we note a number of inconsistencies with regards to the option costs and the chosen options in the evidence provided. We identify inconsistencies in option cost and selection between the document ‘Ofwat Evidence’ and the Arup growth planning reports. It is also not clear if sewerage is part of the costed options scope for York or Catterick and as stated above the selection of the preferred option and related costs for Catterick are unclear.
</t>
  </si>
  <si>
    <t>Considering the significant amount of expenditure requested, the high unit cost for connection and the uncertainty regarding the exact additional development numbers we do not accept that the mechanism of sharing totex underspend provides adequate customer protection.  The company should consider further how it can effectively manage the uncertainty of scope and its impact upon expenditure within the period.</t>
  </si>
  <si>
    <t>v. Ofwat Evidence.pdf</t>
  </si>
  <si>
    <t>We reject the claim because the net value after the implicit allowance is below the materiality threshold, and evidence for the scale of investment required is insufficient.</t>
  </si>
  <si>
    <t>YKY claims there is a need for additional sludge treatment capacity to accommodate the large increase in expected bioresources production from the WINEP phosphorus removal (P removal) requirements. This is a legitimate need for investment driven by statutory requirements. However, the company does not explain how it quantifies the   additional sludge from P removal, apart from the company stating, "The sludge yield factors were determined using industry reference values and process calculations."  Our industry level analysis suggests that, despite expectations to the contrary, the impact of phosphorus removal on sludge production figures is limited (see 'Bio background tab').  We have identified through this analysis that other large companies have more than 40% of their total wastewater load treated at sites requiring P removal, and yet they all produce less sludge per population connected to sewage treatment than the Yorkshire which currently has less P removal required.</t>
  </si>
  <si>
    <t>Any extra sludge treatment capacity required could be considered as additional capital investment that may not be covered in our modelled bioresources base allowance. However, as discussed in the ‘need for investment’ gateway there is insufficient evidence provided to justify the quantification of additional sludge.</t>
  </si>
  <si>
    <t>Yorkshire Water explains that the additional sludge is produced as a result of matters outside management control, which we agree is reasonable in itself, although the quantity of sludge produced in sewage treatment will vary by process choice which is in management control. However, the company sets out how it has optimised sewage treatment processes on cost grounds. From reading Appendix 8g and the cost optimisation to choose P removal processes, Yorkshire takes no account of the costs of bioresources treatment in making the sewage treatment process selection. Rather it appeared to be due to the company’s consideration that "the capital investment required to implement BNR would raise costs above what we consider affordable". It is not clear if the inclusion of sludge costs within the optimisation process would have resulted in an alternative process selection and a reduction in the additional sludge forecast.</t>
  </si>
  <si>
    <t>It would appear that Yorkshire Water has approached the market for providing sludge treatment capacity, and some additional capacity is being provided through this route, so there is some assurance that the company has considered options other than just defaulting to building more capacity. However, the contracts appear to be more for short term 3rd party treatment rather than a long term contract for a considerable volume to be exported. Therefore we question if the selected options represent best value across the long-term. We also note from the ‘management control’ gate above that the costs of bioresources treatment do not appear to have been considered when selecting P removal process.</t>
  </si>
  <si>
    <t>Yorkshire Water sets out how it has produced efficient costs for the work it intends to deliver, giving specific examples of taking Ofwat produced benchmarks and putting forward costs significantly below those benchmark costs. There is also good evidence of using markets to produce efficient costs for many of the bioresources processes.</t>
  </si>
  <si>
    <t>The vast majority of the schemes which will produce additional sludge from P removal are "amber" schemes in the current WINEP programme. The company sets out (appendix 8m page 25) that if the WINEP programme is reduced to an extent that forecast sludge production falls below certain limits then elements of the investment will not be needed, and the value of the claim will therefore reduce. This is different to its proposed approach to unit cost reductions for WINEP unconfirmed schemes in wastewater network plus. However, Yorkshire Water does not set out the mechanism by which it will return money to customers if we make allowance for it in our determinations. Nor does it say how it will recalculate the forecast bioresources production to make it transparent when the investment will reduce, and customers are reliant on the company being honest about these forecasts when there is little incentive for them to not invest if the claim is accepted.
Yorkshire Water states that "In the event that the WINEP programme was such that our forecast sludge production falls below 14,048 (T)TDS we would no longer require any new digesters at Knostrop, reducing our investment needs by £25.31m". However, the total P removal sludge this claim and investment relates to is around 11,500 TDS so it will apparently never be the case that Yorkshire Water will trigger the need for no investment.
We also note the company's point that "..should our WINEP change significanlty by final decision, .." "..then we may have to revisit our proposals in this document to ensure that all key stakeholders are adequately protected...". 
We are therefore not able to agree to this expenditure in the IAP stage because this would give early indication of our acceptance of the scope and costs of this claim.</t>
  </si>
  <si>
    <t>Summary sheet - Yorkshire Water</t>
  </si>
  <si>
    <t>£m, 2017-18 prices</t>
  </si>
  <si>
    <t>Yorkshire Water claims that there is a higher number of properties with cellars than the national average in its supply region.  It claims that properties with cellars are at a higher risk of sewer flooding and thus its costs to reduce its current levels of flooding are higher compared to those companies.</t>
  </si>
  <si>
    <t>Yorkshrie Water presents the results from a survey undertaken by MORI in 1998 as evidence that there are a higher number of properties in their supply region with a cellar and/or basement (Ref 1.).  However, the MORI reports states that "the aim of the survey is to establish the consequences of recent water escapes (either flooding, a water or sewage escape or a damp patch)".  The company provided 110 unique customer details for the survey that were either the complainant, bill payer or spouse, i.e. customers that had experienced water escape.  The table on page 3 of the report shows that for the Yorkshire Water region 17% of the properties had a cellar and/or basement compared to a national average of 5%.  This is based on a survey sample of 19,656, i.e . Yorkshire's data made up 0.5% of the sample.  Based on this data the company claims it has 4.6 times more cellared properties than average (17% against 3.9% - Ref 2.).  The Report mentions an appendix setting out the statistical reliability of the survey but this is not provided.
YKY do not justify how the the survey results can be considered to be representative of their supply region, nor whether the data from the other companies are also representative of their region.  Indeed it appear that the survey shows that in 1998 of the properties that experience escape of water or waste 17% of these have cellars.  YKY are currently reporting that properties that flood either 69% have cellars (Ref 2.) or 63% have cellars (Ref 3. page 3.)  
On this basis the Need for Investment is not proven.</t>
  </si>
  <si>
    <t>YKY-WWN801001</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</si>
</sst>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00_);_(* \(#,##0.00\);_(* &quot;-&quot;??_);_(@_)"/>
    <numFmt numFmtId="165" formatCode="#,##0.0;[Red]\-#,##0.0;\-"/>
    <numFmt numFmtId="166" formatCode="#,##0_);\(#,##0\);&quot;-  &quot;;&quot; &quot;@&quot; &quot;"/>
    <numFmt numFmtId="167" formatCode="#,##0.000"/>
    <numFmt numFmtId="168" formatCode="0.000"/>
    <numFmt numFmtId="169" formatCode="0.0%"/>
    <numFmt numFmtId="170" formatCode="_(* #,##0.0_);_(* \(#,##0.0\);_(* &quot;-&quot;??_);_(@_)"/>
    <numFmt numFmtId="171" formatCode="_(* #,##0_);_(* \(#,##0\);_(* &quot;-&quot;??_);_(@_)"/>
    <numFmt numFmtId="172" formatCode="_(* #,##0.000_);_(* \(#,##0.000\);_(* &quot;-&quot;??_);_(@_)"/>
  </numFmts>
  <fonts count="28"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Calibri"/>
      <family val="2"/>
      <scheme val="minor"/>
    </font>
    <font>
      <sz val="10"/>
      <color theme="1"/>
      <name val="Gill Sans MT"/>
      <family val="2"/>
    </font>
    <font>
      <sz val="10"/>
      <color theme="1"/>
      <name val="Verdana"/>
      <family val="2"/>
    </font>
    <font>
      <b/>
      <sz val="10"/>
      <color theme="1"/>
      <name val="Gill Sans MT"/>
      <family val="2"/>
    </font>
    <font>
      <sz val="10"/>
      <name val="Arial"/>
      <family val="2"/>
    </font>
    <font>
      <b/>
      <sz val="10"/>
      <name val="Gill Sans MT"/>
      <family val="2"/>
    </font>
    <font>
      <sz val="10"/>
      <name val="Gill Sans MT"/>
      <family val="2"/>
    </font>
    <font>
      <sz val="9"/>
      <name val="Gill Sans MT"/>
      <family val="2"/>
    </font>
    <font>
      <b/>
      <sz val="14"/>
      <color theme="1"/>
      <name val="Gill Sans MT"/>
      <family val="2"/>
    </font>
    <font>
      <b/>
      <sz val="20"/>
      <color theme="3"/>
      <name val="Arial"/>
      <family val="2"/>
    </font>
    <font>
      <sz val="10"/>
      <color theme="5" tint="-0.24994659260841701"/>
      <name val="Arial"/>
      <family val="2"/>
    </font>
    <font>
      <b/>
      <sz val="10"/>
      <color theme="3"/>
      <name val="Arial"/>
      <family val="2"/>
    </font>
    <font>
      <b/>
      <i/>
      <sz val="10"/>
      <color theme="1"/>
      <name val="Gill Sans MT"/>
      <family val="2"/>
    </font>
    <font>
      <sz val="9.5"/>
      <color theme="6" tint="-0.249977111117893"/>
      <name val="Arial"/>
      <family val="2"/>
    </font>
    <font>
      <sz val="10"/>
      <color theme="6" tint="-0.249977111117893"/>
      <name val="Gill Sans MT"/>
      <family val="2"/>
    </font>
    <font>
      <sz val="9"/>
      <color theme="1"/>
      <name val="Arial"/>
      <family val="2"/>
    </font>
    <font>
      <i/>
      <sz val="10"/>
      <color theme="1"/>
      <name val="Gill Sans MT"/>
      <family val="2"/>
    </font>
    <font>
      <sz val="10"/>
      <color theme="1"/>
      <name val="Calibri"/>
      <family val="2"/>
      <scheme val="minor"/>
    </font>
    <font>
      <b/>
      <sz val="10"/>
      <color theme="1"/>
      <name val="Calibri"/>
      <family val="2"/>
      <scheme val="minor"/>
    </font>
    <font>
      <b/>
      <sz val="10"/>
      <name val="Calibri"/>
      <family val="2"/>
      <scheme val="minor"/>
    </font>
    <font>
      <sz val="10"/>
      <name val="Calibri"/>
      <family val="2"/>
      <scheme val="minor"/>
    </font>
    <font>
      <b/>
      <sz val="14"/>
      <color theme="3"/>
      <name val="Calibri"/>
      <family val="2"/>
      <scheme val="minor"/>
    </font>
    <font>
      <sz val="12"/>
      <color theme="3"/>
      <name val="Calibri"/>
      <family val="2"/>
      <scheme val="minor"/>
    </font>
  </fonts>
  <fills count="8">
    <fill>
      <patternFill patternType="none"/>
    </fill>
    <fill>
      <patternFill patternType="gray125"/>
    </fill>
    <fill>
      <patternFill patternType="solid">
        <fgColor theme="9"/>
        <bgColor indexed="64"/>
      </patternFill>
    </fill>
    <fill>
      <patternFill patternType="solid">
        <fgColor theme="0"/>
        <bgColor indexed="64"/>
      </patternFill>
    </fill>
    <fill>
      <patternFill patternType="solid">
        <fgColor theme="2" tint="-0.249977111117893"/>
        <bgColor indexed="64"/>
      </patternFill>
    </fill>
    <fill>
      <patternFill patternType="solid">
        <fgColor theme="5" tint="0.79998168889431442"/>
        <bgColor indexed="64"/>
      </patternFill>
    </fill>
    <fill>
      <patternFill patternType="solid">
        <fgColor theme="2" tint="-4.9989318521683403E-2"/>
        <bgColor indexed="64"/>
      </patternFill>
    </fill>
    <fill>
      <patternFill patternType="solid">
        <fgColor theme="4"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3"/>
      </bottom>
      <diagonal/>
    </border>
    <border>
      <left style="hair">
        <color indexed="57"/>
      </left>
      <right style="hair">
        <color indexed="57"/>
      </right>
      <top style="hair">
        <color indexed="57"/>
      </top>
      <bottom style="hair">
        <color indexed="57"/>
      </bottom>
      <diagonal/>
    </border>
    <border>
      <left/>
      <right/>
      <top/>
      <bottom style="thin">
        <color auto="1"/>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1">
    <xf numFmtId="0" fontId="0" fillId="0" borderId="0"/>
    <xf numFmtId="164" fontId="5" fillId="0" borderId="0" applyFont="0" applyFill="0" applyBorder="0" applyAlignment="0" applyProtection="0"/>
    <xf numFmtId="0" fontId="7" fillId="0" borderId="0"/>
    <xf numFmtId="0" fontId="9" fillId="0" borderId="0"/>
    <xf numFmtId="0" fontId="5" fillId="0" borderId="0"/>
    <xf numFmtId="0" fontId="9" fillId="0" borderId="0"/>
    <xf numFmtId="0" fontId="9" fillId="0" borderId="0"/>
    <xf numFmtId="0" fontId="7" fillId="0" borderId="0"/>
    <xf numFmtId="164" fontId="9" fillId="0" borderId="0" applyFont="0" applyFill="0" applyBorder="0" applyAlignment="0" applyProtection="0"/>
    <xf numFmtId="0" fontId="9" fillId="0" borderId="0">
      <alignment vertical="center"/>
    </xf>
    <xf numFmtId="0" fontId="14" fillId="0" borderId="5" applyNumberFormat="0" applyFill="0" applyAlignment="0" applyProtection="0"/>
    <xf numFmtId="0" fontId="15" fillId="0" borderId="0" applyNumberFormat="0" applyFill="0" applyBorder="0" applyProtection="0">
      <alignment vertical="top"/>
    </xf>
    <xf numFmtId="165" fontId="9" fillId="0" borderId="6" applyAlignment="0">
      <alignment vertical="center"/>
    </xf>
    <xf numFmtId="0" fontId="16" fillId="0" borderId="0" applyNumberFormat="0" applyFill="0" applyBorder="0" applyAlignment="0" applyProtection="0"/>
    <xf numFmtId="9" fontId="5" fillId="0" borderId="0" applyFont="0" applyFill="0" applyBorder="0" applyAlignment="0" applyProtection="0"/>
    <xf numFmtId="164" fontId="5" fillId="0" borderId="0" applyFont="0" applyFill="0" applyBorder="0" applyAlignment="0" applyProtection="0"/>
    <xf numFmtId="9" fontId="5" fillId="0" borderId="0" applyFont="0" applyFill="0" applyBorder="0" applyAlignment="0" applyProtection="0"/>
    <xf numFmtId="0" fontId="4" fillId="0" borderId="0"/>
    <xf numFmtId="166" fontId="3" fillId="0" borderId="0" applyFont="0" applyFill="0" applyBorder="0" applyProtection="0">
      <alignment vertical="top"/>
    </xf>
    <xf numFmtId="0" fontId="2" fillId="0" borderId="0"/>
    <xf numFmtId="0" fontId="1" fillId="0" borderId="0"/>
  </cellStyleXfs>
  <cellXfs count="86">
    <xf numFmtId="0" fontId="0" fillId="0" borderId="0" xfId="0"/>
    <xf numFmtId="0" fontId="6" fillId="0" borderId="0" xfId="0" applyFont="1"/>
    <xf numFmtId="0" fontId="11" fillId="0" borderId="0" xfId="5" applyFont="1"/>
    <xf numFmtId="0" fontId="11" fillId="0" borderId="0" xfId="0" applyFont="1"/>
    <xf numFmtId="0" fontId="10" fillId="0" borderId="0" xfId="0" applyFont="1"/>
    <xf numFmtId="164" fontId="6" fillId="0" borderId="1" xfId="1" applyFont="1" applyBorder="1"/>
    <xf numFmtId="0" fontId="6" fillId="0" borderId="1" xfId="0" applyFont="1" applyBorder="1"/>
    <xf numFmtId="0" fontId="11" fillId="0" borderId="0" xfId="6" applyFont="1"/>
    <xf numFmtId="0" fontId="8" fillId="0" borderId="0" xfId="7" applyFont="1"/>
    <xf numFmtId="0" fontId="13" fillId="2" borderId="2" xfId="4" applyFont="1" applyFill="1" applyBorder="1"/>
    <xf numFmtId="0" fontId="12" fillId="2" borderId="3" xfId="5" applyFont="1" applyFill="1" applyBorder="1"/>
    <xf numFmtId="0" fontId="11" fillId="2" borderId="4" xfId="5" applyFont="1" applyFill="1" applyBorder="1"/>
    <xf numFmtId="0" fontId="13" fillId="2" borderId="0" xfId="4" applyFont="1" applyFill="1" applyAlignment="1">
      <alignment vertical="center"/>
    </xf>
    <xf numFmtId="0" fontId="8" fillId="0" borderId="0" xfId="0" applyFont="1"/>
    <xf numFmtId="0" fontId="17" fillId="0" borderId="0" xfId="0" applyFont="1" applyAlignment="1">
      <alignment horizontal="left" indent="1"/>
    </xf>
    <xf numFmtId="0" fontId="6" fillId="0" borderId="1" xfId="0" applyFont="1" applyBorder="1" applyAlignment="1">
      <alignment vertical="top"/>
    </xf>
    <xf numFmtId="0" fontId="6" fillId="0" borderId="0" xfId="0" applyFont="1" applyAlignment="1">
      <alignment horizontal="left" wrapText="1"/>
    </xf>
    <xf numFmtId="0" fontId="0" fillId="3" borderId="0" xfId="0" applyFill="1" applyAlignment="1">
      <alignment horizontal="right"/>
    </xf>
    <xf numFmtId="14" fontId="18" fillId="0" borderId="0" xfId="0" applyNumberFormat="1" applyFont="1" applyAlignment="1" applyProtection="1">
      <alignment horizontal="left"/>
      <protection locked="0"/>
    </xf>
    <xf numFmtId="0" fontId="6" fillId="3" borderId="1" xfId="0" applyFont="1" applyFill="1" applyBorder="1" applyAlignment="1">
      <alignment horizontal="left"/>
    </xf>
    <xf numFmtId="0" fontId="13" fillId="0" borderId="0" xfId="4" applyFont="1" applyAlignment="1">
      <alignment vertical="center"/>
    </xf>
    <xf numFmtId="0" fontId="19" fillId="0" borderId="1" xfId="0" applyFont="1" applyBorder="1" applyAlignment="1" applyProtection="1">
      <alignment horizontal="left"/>
      <protection locked="0"/>
    </xf>
    <xf numFmtId="14" fontId="19" fillId="0" borderId="1" xfId="0" applyNumberFormat="1" applyFont="1" applyBorder="1" applyAlignment="1" applyProtection="1">
      <alignment horizontal="left"/>
      <protection locked="0"/>
    </xf>
    <xf numFmtId="0" fontId="6" fillId="0" borderId="1" xfId="0" applyFont="1" applyBorder="1" applyAlignment="1">
      <alignment horizontal="right"/>
    </xf>
    <xf numFmtId="0" fontId="6" fillId="0" borderId="0" xfId="0" applyFont="1" applyAlignment="1">
      <alignment vertical="top"/>
    </xf>
    <xf numFmtId="0" fontId="6" fillId="0" borderId="1" xfId="0" applyFont="1" applyBorder="1" applyAlignment="1">
      <alignment wrapText="1"/>
    </xf>
    <xf numFmtId="0" fontId="6" fillId="0" borderId="0" xfId="0" applyFont="1" applyBorder="1" applyAlignment="1">
      <alignment vertical="top"/>
    </xf>
    <xf numFmtId="0" fontId="6" fillId="0" borderId="0" xfId="0" applyFont="1" applyBorder="1"/>
    <xf numFmtId="0" fontId="6" fillId="0" borderId="9" xfId="0" applyFont="1" applyBorder="1" applyAlignment="1">
      <alignment vertical="top"/>
    </xf>
    <xf numFmtId="0" fontId="6" fillId="0" borderId="7" xfId="0" applyFont="1" applyBorder="1" applyAlignment="1">
      <alignment vertical="top"/>
    </xf>
    <xf numFmtId="0" fontId="6" fillId="0" borderId="0" xfId="0" applyFont="1" applyFill="1" applyBorder="1" applyAlignment="1">
      <alignment vertical="top"/>
    </xf>
    <xf numFmtId="0" fontId="20" fillId="0" borderId="1" xfId="0" applyFont="1" applyBorder="1" applyAlignment="1">
      <alignment vertical="top" wrapText="1"/>
    </xf>
    <xf numFmtId="169" fontId="6" fillId="0" borderId="1" xfId="16" applyNumberFormat="1" applyFont="1" applyBorder="1"/>
    <xf numFmtId="0" fontId="6" fillId="0" borderId="1" xfId="0" applyFont="1" applyBorder="1" applyAlignment="1">
      <alignment vertical="top" wrapText="1"/>
    </xf>
    <xf numFmtId="0" fontId="1" fillId="0" borderId="0" xfId="20"/>
    <xf numFmtId="167" fontId="1" fillId="0" borderId="0" xfId="20" applyNumberFormat="1"/>
    <xf numFmtId="0" fontId="1" fillId="4" borderId="0" xfId="20" applyFill="1"/>
    <xf numFmtId="167" fontId="1" fillId="4" borderId="0" xfId="20" applyNumberFormat="1" applyFill="1"/>
    <xf numFmtId="0" fontId="1" fillId="5" borderId="0" xfId="20" applyFill="1"/>
    <xf numFmtId="167" fontId="1" fillId="5" borderId="0" xfId="20" applyNumberFormat="1" applyFill="1"/>
    <xf numFmtId="0" fontId="6" fillId="0" borderId="0" xfId="0" applyFont="1" applyAlignment="1">
      <alignment wrapText="1"/>
    </xf>
    <xf numFmtId="0" fontId="6" fillId="0" borderId="0" xfId="0" applyFont="1" applyAlignment="1"/>
    <xf numFmtId="0" fontId="6" fillId="0" borderId="1" xfId="0" quotePrefix="1" applyFont="1" applyBorder="1" applyAlignment="1">
      <alignment vertical="top" wrapText="1"/>
    </xf>
    <xf numFmtId="0" fontId="21" fillId="0" borderId="1" xfId="0" quotePrefix="1" applyFont="1" applyBorder="1" applyAlignment="1">
      <alignment vertical="top" wrapText="1"/>
    </xf>
    <xf numFmtId="0" fontId="6" fillId="0" borderId="1" xfId="0" applyFont="1" applyBorder="1" applyAlignment="1">
      <alignment horizontal="left" wrapText="1"/>
    </xf>
    <xf numFmtId="0" fontId="6" fillId="0" borderId="1" xfId="0" applyFont="1" applyBorder="1" applyAlignment="1">
      <alignment horizontal="left" wrapText="1"/>
    </xf>
    <xf numFmtId="0" fontId="6" fillId="0" borderId="1" xfId="0" applyFont="1" applyFill="1" applyBorder="1"/>
    <xf numFmtId="0" fontId="6" fillId="0" borderId="8" xfId="0" applyFont="1" applyFill="1" applyBorder="1"/>
    <xf numFmtId="171" fontId="6" fillId="0" borderId="1" xfId="1" applyNumberFormat="1" applyFont="1" applyBorder="1"/>
    <xf numFmtId="0" fontId="6" fillId="0" borderId="0" xfId="0" applyFont="1" applyFill="1" applyBorder="1"/>
    <xf numFmtId="0" fontId="22" fillId="0" borderId="0" xfId="0" applyFont="1"/>
    <xf numFmtId="0" fontId="25" fillId="0" borderId="0" xfId="0" applyFont="1"/>
    <xf numFmtId="0" fontId="23" fillId="0" borderId="0" xfId="0" applyFont="1"/>
    <xf numFmtId="0" fontId="25" fillId="0" borderId="1" xfId="0" applyFont="1" applyBorder="1"/>
    <xf numFmtId="164" fontId="22" fillId="0" borderId="1" xfId="1" applyFont="1" applyBorder="1"/>
    <xf numFmtId="164" fontId="22" fillId="0" borderId="1" xfId="1" applyFont="1" applyFill="1" applyBorder="1"/>
    <xf numFmtId="0" fontId="24" fillId="0" borderId="0" xfId="0" applyFont="1"/>
    <xf numFmtId="0" fontId="22" fillId="0" borderId="1" xfId="0" applyFont="1" applyFill="1" applyBorder="1" applyAlignment="1">
      <alignment horizontal="center" vertical="center" wrapText="1"/>
    </xf>
    <xf numFmtId="0" fontId="22" fillId="6" borderId="1" xfId="0" applyFont="1" applyFill="1" applyBorder="1" applyAlignment="1">
      <alignment horizontal="center" vertical="center" wrapText="1"/>
    </xf>
    <xf numFmtId="0" fontId="22" fillId="0" borderId="1" xfId="0" applyFont="1" applyBorder="1" applyAlignment="1">
      <alignment horizontal="center"/>
    </xf>
    <xf numFmtId="0" fontId="25" fillId="0" borderId="1" xfId="0" applyFont="1" applyFill="1" applyBorder="1"/>
    <xf numFmtId="0" fontId="22" fillId="0" borderId="0" xfId="0" applyFont="1" applyFill="1"/>
    <xf numFmtId="0" fontId="26" fillId="7" borderId="0" xfId="4" applyFont="1" applyFill="1" applyAlignment="1">
      <alignment vertical="center"/>
    </xf>
    <xf numFmtId="0" fontId="23" fillId="7" borderId="0" xfId="4" applyFont="1" applyFill="1"/>
    <xf numFmtId="0" fontId="23" fillId="0" borderId="0" xfId="4" applyFont="1" applyFill="1"/>
    <xf numFmtId="0" fontId="27" fillId="7" borderId="0" xfId="0" applyFont="1" applyFill="1"/>
    <xf numFmtId="0" fontId="22" fillId="7" borderId="0" xfId="0" applyFont="1" applyFill="1"/>
    <xf numFmtId="164" fontId="22" fillId="0" borderId="1" xfId="1" applyFont="1" applyBorder="1" applyAlignment="1">
      <alignment wrapText="1"/>
    </xf>
    <xf numFmtId="0" fontId="23" fillId="0" borderId="1" xfId="0" applyFont="1" applyBorder="1" applyAlignment="1">
      <alignment horizontal="left" wrapText="1"/>
    </xf>
    <xf numFmtId="0" fontId="24" fillId="0" borderId="1" xfId="0" applyFont="1" applyBorder="1" applyAlignment="1">
      <alignment horizontal="left" wrapText="1"/>
    </xf>
    <xf numFmtId="0" fontId="25" fillId="0" borderId="1" xfId="0" applyFont="1" applyBorder="1" applyAlignment="1">
      <alignment wrapText="1"/>
    </xf>
    <xf numFmtId="170" fontId="25" fillId="0" borderId="1" xfId="1" applyNumberFormat="1" applyFont="1" applyBorder="1" applyAlignment="1">
      <alignment wrapText="1"/>
    </xf>
    <xf numFmtId="172" fontId="6" fillId="0" borderId="1" xfId="1" applyNumberFormat="1" applyFont="1" applyBorder="1"/>
    <xf numFmtId="168" fontId="6" fillId="0" borderId="1" xfId="1" applyNumberFormat="1" applyFont="1" applyBorder="1"/>
    <xf numFmtId="0" fontId="6" fillId="0" borderId="0" xfId="0" applyFont="1" applyAlignment="1">
      <alignment horizontal="left" wrapText="1"/>
    </xf>
    <xf numFmtId="0" fontId="6" fillId="0" borderId="1" xfId="0" applyFont="1" applyBorder="1" applyAlignment="1">
      <alignment horizontal="left" vertical="top" wrapText="1"/>
    </xf>
    <xf numFmtId="0" fontId="6" fillId="0" borderId="0" xfId="0" applyFont="1" applyAlignment="1">
      <alignment horizontal="left" wrapText="1"/>
    </xf>
    <xf numFmtId="0" fontId="6" fillId="3" borderId="1" xfId="0" applyFont="1" applyFill="1" applyBorder="1"/>
    <xf numFmtId="0" fontId="1" fillId="0" borderId="0" xfId="20" applyAlignment="1">
      <alignment wrapText="1"/>
    </xf>
    <xf numFmtId="0" fontId="6" fillId="0" borderId="2" xfId="0" applyFont="1" applyBorder="1" applyAlignment="1">
      <alignment horizontal="left" vertical="top" wrapText="1"/>
    </xf>
    <xf numFmtId="0" fontId="6" fillId="0" borderId="4" xfId="0" applyFont="1" applyBorder="1" applyAlignment="1">
      <alignment horizontal="left" vertical="top" wrapText="1"/>
    </xf>
    <xf numFmtId="0" fontId="6" fillId="0" borderId="8" xfId="0" applyFont="1" applyBorder="1" applyAlignment="1">
      <alignment horizontal="center" vertical="top" wrapText="1"/>
    </xf>
    <xf numFmtId="0" fontId="6" fillId="0" borderId="10" xfId="0" applyFont="1" applyBorder="1" applyAlignment="1">
      <alignment horizontal="center" vertical="top" wrapText="1"/>
    </xf>
    <xf numFmtId="0" fontId="6" fillId="0" borderId="11" xfId="0" applyFont="1" applyBorder="1" applyAlignment="1">
      <alignment horizontal="center" vertical="top" wrapText="1"/>
    </xf>
    <xf numFmtId="0" fontId="6" fillId="0" borderId="1" xfId="0" applyFont="1" applyBorder="1" applyAlignment="1">
      <alignment horizontal="left" vertical="top" wrapText="1"/>
    </xf>
    <xf numFmtId="0" fontId="6" fillId="0" borderId="0" xfId="0" applyFont="1" applyAlignment="1">
      <alignment horizontal="left" wrapText="1"/>
    </xf>
  </cellXfs>
  <cellStyles count="21">
    <cellStyle name="Calculation 2" xfId="12"/>
    <cellStyle name="Comma" xfId="1" builtinId="3"/>
    <cellStyle name="Comma 2" xfId="8"/>
    <cellStyle name="Comma 2 2" xfId="15"/>
    <cellStyle name="Heading 1 2" xfId="10"/>
    <cellStyle name="Heading 4 2" xfId="13"/>
    <cellStyle name="Normal" xfId="0" builtinId="0"/>
    <cellStyle name="Normal 2" xfId="5"/>
    <cellStyle name="Normal 2 2 2" xfId="4"/>
    <cellStyle name="Normal 20" xfId="18"/>
    <cellStyle name="Normal 3" xfId="7"/>
    <cellStyle name="Normal 3 2" xfId="3"/>
    <cellStyle name="Normal 4" xfId="6"/>
    <cellStyle name="Normal 5" xfId="2"/>
    <cellStyle name="Normal 6" xfId="9"/>
    <cellStyle name="Normal 7" xfId="17"/>
    <cellStyle name="Normal 8" xfId="19"/>
    <cellStyle name="Normal 9" xfId="20"/>
    <cellStyle name="Note 2" xfId="11"/>
    <cellStyle name="Percent" xfId="16" builtinId="5"/>
    <cellStyle name="Percent 2" xfId="14"/>
  </cellStyles>
  <dxfs count="8">
    <dxf>
      <fill>
        <patternFill>
          <bgColor theme="4"/>
        </patternFill>
      </fill>
    </dxf>
    <dxf>
      <fill>
        <patternFill>
          <bgColor theme="7"/>
        </patternFill>
      </fill>
    </dxf>
    <dxf>
      <fill>
        <patternFill>
          <bgColor theme="6"/>
        </patternFill>
      </fill>
    </dxf>
    <dxf>
      <fill>
        <patternFill>
          <bgColor theme="9"/>
        </patternFill>
      </fill>
    </dxf>
    <dxf>
      <font>
        <color theme="6"/>
      </font>
    </dxf>
    <dxf>
      <font>
        <color theme="5"/>
      </font>
    </dxf>
    <dxf>
      <font>
        <color theme="6"/>
      </font>
    </dxf>
    <dxf>
      <font>
        <color theme="5"/>
      </font>
    </dxf>
  </dxfs>
  <tableStyles count="0" defaultTableStyle="TableStyleMedium2" defaultPivotStyle="PivotStyleMedium9"/>
  <colors>
    <mruColors>
      <color rgb="FFD1FF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352424</xdr:colOff>
      <xdr:row>2</xdr:row>
      <xdr:rowOff>128587</xdr:rowOff>
    </xdr:from>
    <xdr:to>
      <xdr:col>12</xdr:col>
      <xdr:colOff>290512</xdr:colOff>
      <xdr:row>18</xdr:row>
      <xdr:rowOff>123825</xdr:rowOff>
    </xdr:to>
    <xdr:sp macro="" textlink="">
      <xdr:nvSpPr>
        <xdr:cNvPr id="3" name="TextBox 2"/>
        <xdr:cNvSpPr txBox="1"/>
      </xdr:nvSpPr>
      <xdr:spPr>
        <a:xfrm>
          <a:off x="485774" y="504825"/>
          <a:ext cx="7186613" cy="311943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i="0" u="sng">
              <a:solidFill>
                <a:schemeClr val="dk1"/>
              </a:solidFill>
              <a:effectLst/>
              <a:latin typeface="+mn-lt"/>
              <a:ea typeface="+mn-ea"/>
              <a:cs typeface="+mn-cs"/>
            </a:rPr>
            <a:t>Cost adjustment claims feeder model</a:t>
          </a:r>
          <a:endParaRPr lang="en-GB">
            <a:effectLst/>
          </a:endParaRPr>
        </a:p>
        <a:p>
          <a:r>
            <a:rPr lang="en-GB" sz="1100" b="1" baseline="0">
              <a:solidFill>
                <a:schemeClr val="dk1"/>
              </a:solidFill>
              <a:effectLst/>
              <a:latin typeface="+mn-lt"/>
              <a:ea typeface="+mn-ea"/>
              <a:cs typeface="+mn-cs"/>
            </a:rPr>
            <a:t>Objective</a:t>
          </a:r>
          <a:endParaRPr lang="en-GB">
            <a:effectLst/>
          </a:endParaRPr>
        </a:p>
        <a:p>
          <a:r>
            <a:rPr lang="en-GB" sz="1100">
              <a:solidFill>
                <a:schemeClr val="dk1"/>
              </a:solidFill>
              <a:effectLst/>
              <a:latin typeface="+mn-lt"/>
              <a:ea typeface="+mn-ea"/>
              <a:cs typeface="+mn-cs"/>
            </a:rPr>
            <a:t>This workbook contains all the company's cost adjustment claims, our assessment of the claims and our adjustment decisions. Further detail on the approach is included in the document 'Securing cost efficiency – our approach for setting efficient cost baselines at the IAP'.</a:t>
          </a:r>
        </a:p>
        <a:p>
          <a:endParaRPr lang="en-GB">
            <a:effectLst/>
          </a:endParaRPr>
        </a:p>
        <a:p>
          <a:r>
            <a:rPr lang="en-GB" sz="1100" b="1" baseline="0">
              <a:solidFill>
                <a:schemeClr val="dk1"/>
              </a:solidFill>
              <a:effectLst/>
              <a:latin typeface="+mn-lt"/>
              <a:ea typeface="+mn-ea"/>
              <a:cs typeface="+mn-cs"/>
            </a:rPr>
            <a:t>Guide to the model</a:t>
          </a:r>
          <a:endParaRPr lang="en-GB">
            <a:effectLst/>
          </a:endParaRPr>
        </a:p>
        <a:p>
          <a:r>
            <a:rPr lang="en-GB" sz="1100" u="sng" baseline="0">
              <a:solidFill>
                <a:schemeClr val="dk1"/>
              </a:solidFill>
              <a:effectLst/>
              <a:latin typeface="+mn-lt"/>
              <a:ea typeface="+mn-ea"/>
              <a:cs typeface="+mn-cs"/>
            </a:rPr>
            <a:t>F_inputs tab</a:t>
          </a:r>
          <a:endParaRPr lang="en-GB">
            <a:effectLst/>
          </a:endParaRPr>
        </a:p>
        <a:p>
          <a:r>
            <a:rPr lang="en-GB" sz="1100">
              <a:solidFill>
                <a:schemeClr val="dk1"/>
              </a:solidFill>
              <a:effectLst/>
              <a:latin typeface="+mn-lt"/>
              <a:ea typeface="+mn-ea"/>
              <a:cs typeface="+mn-cs"/>
            </a:rPr>
            <a:t>Contains the relevant cost data for assessing the cost adjustment claims from the company's business plan tables. This data is reported from fountain, our data storage and reporting system</a:t>
          </a:r>
          <a:endParaRPr lang="en-GB">
            <a:effectLst/>
          </a:endParaRPr>
        </a:p>
        <a:p>
          <a:pPr eaLnBrk="1" fontAlgn="auto" latinLnBrk="0" hangingPunct="1"/>
          <a:r>
            <a:rPr lang="en-GB" sz="1100" u="sng" baseline="0">
              <a:solidFill>
                <a:schemeClr val="dk1"/>
              </a:solidFill>
              <a:effectLst/>
              <a:latin typeface="+mn-lt"/>
              <a:ea typeface="+mn-ea"/>
              <a:cs typeface="+mn-cs"/>
            </a:rPr>
            <a:t>YKY-WWN801001 to YKY-BIO701001</a:t>
          </a:r>
          <a:endParaRPr lang="en-GB">
            <a:effectLst/>
          </a:endParaRPr>
        </a:p>
        <a:p>
          <a:pPr eaLnBrk="1" fontAlgn="auto" latinLnBrk="0" hangingPunct="1"/>
          <a:r>
            <a:rPr lang="en-GB" sz="1100">
              <a:solidFill>
                <a:schemeClr val="dk1"/>
              </a:solidFill>
              <a:effectLst/>
              <a:latin typeface="+mn-lt"/>
              <a:ea typeface="+mn-ea"/>
              <a:cs typeface="+mn-cs"/>
            </a:rPr>
            <a:t>Each tab named 'XXX-xx', where XXX stands for the company's acronym and xx stands for the claim number, includes a short description of the claim, our assessment of the claim and our adjustment decision for the claim.</a:t>
          </a:r>
          <a:endParaRPr lang="en-GB">
            <a:effectLst/>
          </a:endParaRPr>
        </a:p>
        <a:p>
          <a:pPr eaLnBrk="1" fontAlgn="auto" latinLnBrk="0" hangingPunct="1"/>
          <a:r>
            <a:rPr lang="en-GB" sz="1100" u="sng">
              <a:solidFill>
                <a:schemeClr val="dk1"/>
              </a:solidFill>
              <a:effectLst/>
              <a:latin typeface="+mn-lt"/>
              <a:ea typeface="+mn-ea"/>
              <a:cs typeface="+mn-cs"/>
            </a:rPr>
            <a:t>Summary tab</a:t>
          </a:r>
          <a:endParaRPr lang="en-GB">
            <a:effectLst/>
          </a:endParaRPr>
        </a:p>
        <a:p>
          <a:r>
            <a:rPr lang="en-GB" sz="1100" baseline="0">
              <a:solidFill>
                <a:schemeClr val="dk1"/>
              </a:solidFill>
              <a:effectLst/>
              <a:latin typeface="+mn-lt"/>
              <a:ea typeface="+mn-ea"/>
              <a:cs typeface="+mn-cs"/>
            </a:rPr>
            <a:t>It includes a summary of all our adjustments, including the overall assessment result, allowance and an assessment of the quality of the claim submitted.</a:t>
          </a:r>
          <a:endParaRPr lang="en-GB">
            <a:effectLst/>
          </a:endParaRPr>
        </a:p>
        <a:p>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3</xdr:col>
      <xdr:colOff>1571624</xdr:colOff>
      <xdr:row>28</xdr:row>
      <xdr:rowOff>178593</xdr:rowOff>
    </xdr:from>
    <xdr:ext cx="5224861" cy="953466"/>
    <xdr:sp macro="" textlink="">
      <xdr:nvSpPr>
        <xdr:cNvPr id="2" name="TextBox 1">
          <a:extLst>
            <a:ext uri="{FF2B5EF4-FFF2-40B4-BE49-F238E27FC236}">
              <a16:creationId xmlns="" xmlns:a16="http://schemas.microsoft.com/office/drawing/2014/main" id="{00000000-0008-0000-0400-000002000000}"/>
            </a:ext>
          </a:extLst>
        </xdr:cNvPr>
        <xdr:cNvSpPr txBox="1"/>
      </xdr:nvSpPr>
      <xdr:spPr>
        <a:xfrm>
          <a:off x="5262562" y="6727031"/>
          <a:ext cx="5224861" cy="953466"/>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GB" sz="1100" b="1"/>
            <a:t>Implicit allowance</a:t>
          </a:r>
        </a:p>
        <a:p>
          <a:endParaRPr lang="en-GB" sz="1100"/>
        </a:p>
        <a:p>
          <a:pPr eaLnBrk="1" fontAlgn="auto" latinLnBrk="0" hangingPunct="1"/>
          <a:r>
            <a:rPr lang="en-GB" sz="1100" baseline="0">
              <a:solidFill>
                <a:schemeClr val="dk1"/>
              </a:solidFill>
              <a:effectLst/>
              <a:latin typeface="+mn-lt"/>
              <a:ea typeface="+mn-ea"/>
              <a:cs typeface="+mn-cs"/>
            </a:rPr>
            <a:t>We have not calculated an implicit allowance for this claim. However our assessment response describes why we consider the modelled allowance to be sufficient for this need.</a:t>
          </a:r>
          <a:endParaRPr lang="en-GB">
            <a:effectLst/>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3</xdr:col>
      <xdr:colOff>1480344</xdr:colOff>
      <xdr:row>29</xdr:row>
      <xdr:rowOff>67466</xdr:rowOff>
    </xdr:from>
    <xdr:ext cx="3103561" cy="953466"/>
    <xdr:sp macro="" textlink="">
      <xdr:nvSpPr>
        <xdr:cNvPr id="2" name="TextBox 1">
          <a:extLst>
            <a:ext uri="{FF2B5EF4-FFF2-40B4-BE49-F238E27FC236}">
              <a16:creationId xmlns="" xmlns:a16="http://schemas.microsoft.com/office/drawing/2014/main" id="{00000000-0008-0000-0400-000002000000}"/>
            </a:ext>
          </a:extLst>
        </xdr:cNvPr>
        <xdr:cNvSpPr txBox="1"/>
      </xdr:nvSpPr>
      <xdr:spPr>
        <a:xfrm>
          <a:off x="5087938" y="7973216"/>
          <a:ext cx="3103561" cy="953466"/>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GB" sz="1100" b="1"/>
            <a:t>Implicit allowance</a:t>
          </a:r>
        </a:p>
        <a:p>
          <a:r>
            <a:rPr lang="en-GB" sz="1100">
              <a:solidFill>
                <a:schemeClr val="dk1"/>
              </a:solidFill>
              <a:effectLst/>
              <a:latin typeface="+mn-lt"/>
              <a:ea typeface="+mn-ea"/>
              <a:cs typeface="+mn-cs"/>
            </a:rPr>
            <a:t>We have not calculated an implicit allowance for this claim. However our assessment response describes why we consider the modelled allowance to be sufficient for this need.</a:t>
          </a:r>
          <a:endParaRPr lang="en-GB">
            <a:effectLst/>
          </a:endParaRPr>
        </a:p>
      </xdr:txBody>
    </xdr:sp>
    <xdr:clientData/>
  </xdr:oneCellAnchor>
  <xdr:oneCellAnchor>
    <xdr:from>
      <xdr:col>1</xdr:col>
      <xdr:colOff>1768078</xdr:colOff>
      <xdr:row>45</xdr:row>
      <xdr:rowOff>184545</xdr:rowOff>
    </xdr:from>
    <xdr:ext cx="2976563" cy="482203"/>
    <xdr:sp macro="" textlink="">
      <xdr:nvSpPr>
        <xdr:cNvPr id="3" name="TextBox 2">
          <a:extLst>
            <a:ext uri="{FF2B5EF4-FFF2-40B4-BE49-F238E27FC236}">
              <a16:creationId xmlns="" xmlns:a16="http://schemas.microsoft.com/office/drawing/2014/main" id="{00000000-0008-0000-0400-000003000000}"/>
            </a:ext>
          </a:extLst>
        </xdr:cNvPr>
        <xdr:cNvSpPr txBox="1"/>
      </xdr:nvSpPr>
      <xdr:spPr>
        <a:xfrm>
          <a:off x="1914128" y="10071495"/>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3</xdr:col>
      <xdr:colOff>112569</xdr:colOff>
      <xdr:row>28</xdr:row>
      <xdr:rowOff>141069</xdr:rowOff>
    </xdr:from>
    <xdr:ext cx="7013864" cy="1157794"/>
    <xdr:sp macro="" textlink="">
      <xdr:nvSpPr>
        <xdr:cNvPr id="2" name="TextBox 1">
          <a:extLst>
            <a:ext uri="{FF2B5EF4-FFF2-40B4-BE49-F238E27FC236}">
              <a16:creationId xmlns="" xmlns:a16="http://schemas.microsoft.com/office/drawing/2014/main" id="{00000000-0008-0000-0400-000002000000}"/>
            </a:ext>
          </a:extLst>
        </xdr:cNvPr>
        <xdr:cNvSpPr txBox="1"/>
      </xdr:nvSpPr>
      <xdr:spPr>
        <a:xfrm>
          <a:off x="3939887" y="6782592"/>
          <a:ext cx="7013864" cy="1157794"/>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GB" sz="1100" b="1"/>
            <a:t>Implicit allowance</a:t>
          </a:r>
          <a:endParaRPr lang="en-GB" sz="1100"/>
        </a:p>
        <a:p>
          <a:r>
            <a:rPr lang="en-GB" sz="1100"/>
            <a:t>YKY states that the claim value excludes base maintenance, therefore no maintenance implicit</a:t>
          </a:r>
          <a:r>
            <a:rPr lang="en-GB" sz="1100" baseline="0"/>
            <a:t> allowance </a:t>
          </a:r>
          <a:r>
            <a:rPr lang="en-GB" sz="1100"/>
            <a:t>is required.</a:t>
          </a:r>
        </a:p>
        <a:p>
          <a:r>
            <a:rPr lang="en-GB" sz="1100"/>
            <a:t>YKY claims that some of its historically incurred operational costs will be avoided through this investment. It states on page 20 of its Appendix 8m that total operating costs will be around £37m lower than in its pre-WINEP plan. It could be assumed therefore that this extra £37m of operating costs are within our modelled base allowance, meaning an implicit allowance of £37m is appropriate for this claim.</a:t>
          </a:r>
        </a:p>
      </xdr:txBody>
    </xdr:sp>
    <xdr:clientData/>
  </xdr:oneCellAnchor>
  <xdr:oneCellAnchor>
    <xdr:from>
      <xdr:col>1</xdr:col>
      <xdr:colOff>1768078</xdr:colOff>
      <xdr:row>45</xdr:row>
      <xdr:rowOff>184545</xdr:rowOff>
    </xdr:from>
    <xdr:ext cx="2976563" cy="482203"/>
    <xdr:sp macro="" textlink="">
      <xdr:nvSpPr>
        <xdr:cNvPr id="3" name="TextBox 2">
          <a:extLst>
            <a:ext uri="{FF2B5EF4-FFF2-40B4-BE49-F238E27FC236}">
              <a16:creationId xmlns="" xmlns:a16="http://schemas.microsoft.com/office/drawing/2014/main" id="{00000000-0008-0000-0400-000003000000}"/>
            </a:ext>
          </a:extLst>
        </xdr:cNvPr>
        <xdr:cNvSpPr txBox="1"/>
      </xdr:nvSpPr>
      <xdr:spPr>
        <a:xfrm>
          <a:off x="1914128" y="10071495"/>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2"/>
  <sheetViews>
    <sheetView tabSelected="1" workbookViewId="0"/>
  </sheetViews>
  <sheetFormatPr defaultColWidth="9.08984375" defaultRowHeight="16" x14ac:dyDescent="0.5"/>
  <cols>
    <col min="1" max="1" width="1.81640625" style="2" customWidth="1"/>
    <col min="2" max="2" width="9.08984375" style="2" customWidth="1"/>
    <col min="3" max="3" width="9.08984375" style="2"/>
    <col min="4" max="5" width="9.08984375" style="2" customWidth="1"/>
    <col min="6" max="8" width="9.08984375" style="2"/>
    <col min="9" max="9" width="3.08984375" style="2" customWidth="1"/>
    <col min="10" max="10" width="9.08984375" style="2"/>
    <col min="11" max="11" width="16.08984375" style="2" bestFit="1" customWidth="1"/>
    <col min="12" max="12" width="9.08984375" style="2" customWidth="1"/>
    <col min="13" max="13" width="11.81640625" style="2" bestFit="1" customWidth="1"/>
    <col min="14" max="16384" width="9.08984375" style="2"/>
  </cols>
  <sheetData>
    <row r="1" spans="1:11" ht="21" x14ac:dyDescent="0.6">
      <c r="A1" s="7"/>
      <c r="B1" s="9" t="s">
        <v>0</v>
      </c>
      <c r="C1" s="10"/>
      <c r="D1" s="11"/>
      <c r="K1" s="8"/>
    </row>
    <row r="2" spans="1:11" ht="8.65" customHeight="1" x14ac:dyDescent="0.5"/>
  </sheetData>
  <conditionalFormatting sqref="L11:L15">
    <cfRule type="expression" dxfId="7" priority="3">
      <formula>L11="Error"</formula>
    </cfRule>
    <cfRule type="expression" dxfId="6" priority="4">
      <formula>L11="Ok"</formula>
    </cfRule>
  </conditionalFormatting>
  <conditionalFormatting sqref="L11:L15">
    <cfRule type="expression" dxfId="5" priority="1">
      <formula>$CO$6="Error"</formula>
    </cfRule>
    <cfRule type="expression" dxfId="4" priority="2">
      <formula>$CO$6="Ok"</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U211"/>
  <sheetViews>
    <sheetView workbookViewId="0"/>
  </sheetViews>
  <sheetFormatPr defaultColWidth="8.7265625" defaultRowHeight="14" x14ac:dyDescent="0.3"/>
  <cols>
    <col min="1" max="1" width="4.7265625" style="34" customWidth="1"/>
    <col min="2" max="2" width="14.7265625" style="34" bestFit="1" customWidth="1"/>
    <col min="3" max="3" width="92.6328125" style="34" bestFit="1" customWidth="1"/>
    <col min="4" max="4" width="6.81640625" style="34" customWidth="1"/>
    <col min="5" max="5" width="20.7265625" style="34" customWidth="1"/>
    <col min="6" max="14" width="9.6328125" style="34" customWidth="1"/>
    <col min="15" max="21" width="11.08984375" style="34" customWidth="1"/>
    <col min="22" max="16384" width="8.7265625" style="34"/>
  </cols>
  <sheetData>
    <row r="1" spans="1:21" x14ac:dyDescent="0.3">
      <c r="C1" s="34" t="s">
        <v>322</v>
      </c>
    </row>
    <row r="2" spans="1:21" x14ac:dyDescent="0.3">
      <c r="A2" s="34" t="s">
        <v>321</v>
      </c>
      <c r="B2" s="34" t="s">
        <v>320</v>
      </c>
      <c r="C2" s="34" t="s">
        <v>319</v>
      </c>
      <c r="D2" s="34" t="s">
        <v>2</v>
      </c>
      <c r="E2" s="34" t="s">
        <v>318</v>
      </c>
      <c r="F2" s="34" t="s">
        <v>317</v>
      </c>
      <c r="G2" s="34" t="s">
        <v>3</v>
      </c>
      <c r="H2" s="34" t="s">
        <v>4</v>
      </c>
      <c r="I2" s="34" t="s">
        <v>5</v>
      </c>
      <c r="J2" s="34" t="s">
        <v>6</v>
      </c>
      <c r="K2" s="34" t="s">
        <v>7</v>
      </c>
      <c r="L2" s="34" t="s">
        <v>8</v>
      </c>
      <c r="M2" s="34" t="s">
        <v>9</v>
      </c>
      <c r="N2" s="34" t="s">
        <v>10</v>
      </c>
      <c r="O2" s="34" t="s">
        <v>11</v>
      </c>
      <c r="P2" s="34" t="s">
        <v>12</v>
      </c>
      <c r="Q2" s="34" t="s">
        <v>13</v>
      </c>
      <c r="R2" s="34" t="s">
        <v>14</v>
      </c>
      <c r="S2" s="34" t="s">
        <v>15</v>
      </c>
      <c r="T2" s="34" t="s">
        <v>16</v>
      </c>
      <c r="U2" s="34" t="s">
        <v>17</v>
      </c>
    </row>
    <row r="4" spans="1:21" s="78" customFormat="1" ht="42" x14ac:dyDescent="0.3">
      <c r="F4" s="78" t="s">
        <v>59</v>
      </c>
      <c r="G4" s="78" t="s">
        <v>59</v>
      </c>
      <c r="H4" s="78" t="s">
        <v>59</v>
      </c>
      <c r="I4" s="78" t="s">
        <v>59</v>
      </c>
      <c r="J4" s="78" t="s">
        <v>59</v>
      </c>
      <c r="K4" s="78" t="s">
        <v>59</v>
      </c>
      <c r="L4" s="78" t="s">
        <v>59</v>
      </c>
      <c r="M4" s="78" t="s">
        <v>59</v>
      </c>
      <c r="N4" s="78" t="s">
        <v>59</v>
      </c>
      <c r="O4" s="78" t="s">
        <v>59</v>
      </c>
      <c r="P4" s="78" t="s">
        <v>59</v>
      </c>
      <c r="Q4" s="78" t="s">
        <v>59</v>
      </c>
      <c r="R4" s="78" t="s">
        <v>59</v>
      </c>
      <c r="S4" s="78" t="s">
        <v>59</v>
      </c>
      <c r="T4" s="78" t="s">
        <v>59</v>
      </c>
      <c r="U4" s="78" t="s">
        <v>59</v>
      </c>
    </row>
    <row r="5" spans="1:21" s="78" customFormat="1" ht="70" x14ac:dyDescent="0.3">
      <c r="F5" s="78" t="s">
        <v>316</v>
      </c>
      <c r="G5" s="78" t="s">
        <v>316</v>
      </c>
      <c r="H5" s="78" t="s">
        <v>316</v>
      </c>
      <c r="I5" s="78" t="s">
        <v>316</v>
      </c>
      <c r="J5" s="78" t="s">
        <v>316</v>
      </c>
      <c r="K5" s="78" t="s">
        <v>316</v>
      </c>
      <c r="L5" s="78" t="s">
        <v>316</v>
      </c>
      <c r="M5" s="78" t="s">
        <v>316</v>
      </c>
      <c r="N5" s="78" t="s">
        <v>316</v>
      </c>
      <c r="O5" s="78" t="s">
        <v>316</v>
      </c>
      <c r="P5" s="78" t="s">
        <v>316</v>
      </c>
      <c r="Q5" s="78" t="s">
        <v>316</v>
      </c>
      <c r="R5" s="78" t="s">
        <v>316</v>
      </c>
      <c r="S5" s="78" t="s">
        <v>316</v>
      </c>
      <c r="T5" s="78" t="s">
        <v>316</v>
      </c>
      <c r="U5" s="78" t="s">
        <v>316</v>
      </c>
    </row>
    <row r="6" spans="1:21" s="78" customFormat="1" x14ac:dyDescent="0.3">
      <c r="F6" s="78" t="s">
        <v>315</v>
      </c>
      <c r="G6" s="78" t="s">
        <v>315</v>
      </c>
      <c r="H6" s="78" t="s">
        <v>315</v>
      </c>
      <c r="I6" s="78" t="s">
        <v>315</v>
      </c>
      <c r="J6" s="78" t="s">
        <v>315</v>
      </c>
      <c r="K6" s="78" t="s">
        <v>315</v>
      </c>
      <c r="L6" s="78" t="s">
        <v>315</v>
      </c>
      <c r="M6" s="78" t="s">
        <v>315</v>
      </c>
      <c r="N6" s="78" t="s">
        <v>315</v>
      </c>
      <c r="O6" s="78" t="s">
        <v>315</v>
      </c>
      <c r="P6" s="78" t="s">
        <v>315</v>
      </c>
      <c r="Q6" s="78" t="s">
        <v>315</v>
      </c>
      <c r="R6" s="78" t="s">
        <v>315</v>
      </c>
      <c r="S6" s="78" t="s">
        <v>315</v>
      </c>
      <c r="T6" s="78" t="s">
        <v>315</v>
      </c>
      <c r="U6" s="78" t="s">
        <v>315</v>
      </c>
    </row>
    <row r="7" spans="1:21" x14ac:dyDescent="0.3">
      <c r="A7" s="34" t="s">
        <v>51</v>
      </c>
      <c r="B7" s="34" t="s">
        <v>314</v>
      </c>
      <c r="C7" s="34" t="s">
        <v>148</v>
      </c>
      <c r="D7" s="34" t="s">
        <v>89</v>
      </c>
      <c r="E7" s="34" t="s">
        <v>59</v>
      </c>
      <c r="F7" s="34">
        <v>0</v>
      </c>
    </row>
    <row r="8" spans="1:21" x14ac:dyDescent="0.3">
      <c r="A8" s="34" t="s">
        <v>51</v>
      </c>
      <c r="B8" s="34" t="s">
        <v>313</v>
      </c>
      <c r="C8" s="34" t="s">
        <v>146</v>
      </c>
      <c r="D8" s="34" t="s">
        <v>89</v>
      </c>
      <c r="E8" s="34" t="s">
        <v>59</v>
      </c>
      <c r="F8" s="34">
        <v>0</v>
      </c>
    </row>
    <row r="9" spans="1:21" x14ac:dyDescent="0.3">
      <c r="A9" s="34" t="s">
        <v>51</v>
      </c>
      <c r="B9" s="34" t="s">
        <v>312</v>
      </c>
      <c r="C9" s="34" t="s">
        <v>144</v>
      </c>
      <c r="D9" s="34" t="s">
        <v>60</v>
      </c>
      <c r="E9" s="34" t="s">
        <v>59</v>
      </c>
      <c r="F9" s="35"/>
      <c r="G9" s="35"/>
      <c r="H9" s="35"/>
      <c r="I9" s="35"/>
      <c r="J9" s="35"/>
      <c r="K9" s="35"/>
      <c r="L9" s="35"/>
      <c r="M9" s="35"/>
      <c r="N9" s="35"/>
      <c r="O9" s="35">
        <v>0</v>
      </c>
      <c r="P9" s="35">
        <v>0</v>
      </c>
      <c r="Q9" s="35">
        <v>0</v>
      </c>
      <c r="R9" s="35">
        <v>0</v>
      </c>
      <c r="S9" s="35">
        <v>0</v>
      </c>
      <c r="T9" s="35">
        <v>0</v>
      </c>
      <c r="U9" s="35">
        <v>0</v>
      </c>
    </row>
    <row r="10" spans="1:21" x14ac:dyDescent="0.3">
      <c r="A10" s="34" t="s">
        <v>51</v>
      </c>
      <c r="B10" s="34" t="s">
        <v>311</v>
      </c>
      <c r="C10" s="34" t="s">
        <v>142</v>
      </c>
      <c r="D10" s="34" t="s">
        <v>60</v>
      </c>
      <c r="E10" s="34" t="s">
        <v>59</v>
      </c>
      <c r="F10" s="35"/>
      <c r="G10" s="35">
        <v>0</v>
      </c>
      <c r="H10" s="35">
        <v>0</v>
      </c>
      <c r="I10" s="35">
        <v>0</v>
      </c>
      <c r="J10" s="35">
        <v>0</v>
      </c>
      <c r="K10" s="35">
        <v>0</v>
      </c>
      <c r="L10" s="35">
        <v>0</v>
      </c>
      <c r="M10" s="35">
        <v>0</v>
      </c>
      <c r="N10" s="35">
        <v>0</v>
      </c>
      <c r="O10" s="35"/>
      <c r="P10" s="35"/>
      <c r="Q10" s="35"/>
      <c r="R10" s="35"/>
      <c r="S10" s="35"/>
      <c r="T10" s="35"/>
      <c r="U10" s="35"/>
    </row>
    <row r="11" spans="1:21" x14ac:dyDescent="0.3">
      <c r="A11" s="34" t="s">
        <v>51</v>
      </c>
      <c r="B11" s="34" t="s">
        <v>310</v>
      </c>
      <c r="C11" s="34" t="s">
        <v>140</v>
      </c>
      <c r="D11" s="34" t="s">
        <v>89</v>
      </c>
      <c r="E11" s="34" t="s">
        <v>59</v>
      </c>
      <c r="F11" s="34">
        <v>0</v>
      </c>
    </row>
    <row r="12" spans="1:21" x14ac:dyDescent="0.3">
      <c r="A12" s="34" t="s">
        <v>51</v>
      </c>
      <c r="B12" s="34" t="s">
        <v>309</v>
      </c>
      <c r="C12" s="34" t="s">
        <v>138</v>
      </c>
      <c r="D12" s="34" t="s">
        <v>89</v>
      </c>
      <c r="E12" s="34" t="s">
        <v>59</v>
      </c>
      <c r="F12" s="34">
        <v>0</v>
      </c>
    </row>
    <row r="13" spans="1:21" x14ac:dyDescent="0.3">
      <c r="A13" s="34" t="s">
        <v>51</v>
      </c>
      <c r="B13" s="34" t="s">
        <v>308</v>
      </c>
      <c r="C13" s="34" t="s">
        <v>136</v>
      </c>
      <c r="D13" s="34" t="s">
        <v>60</v>
      </c>
      <c r="E13" s="34" t="s">
        <v>59</v>
      </c>
      <c r="F13" s="35"/>
      <c r="G13" s="35"/>
      <c r="H13" s="35"/>
      <c r="I13" s="35"/>
      <c r="J13" s="35"/>
      <c r="K13" s="35"/>
      <c r="L13" s="35"/>
      <c r="M13" s="35"/>
      <c r="N13" s="35"/>
      <c r="O13" s="35">
        <v>0</v>
      </c>
      <c r="P13" s="35">
        <v>0</v>
      </c>
      <c r="Q13" s="35">
        <v>0</v>
      </c>
      <c r="R13" s="35">
        <v>0</v>
      </c>
      <c r="S13" s="35">
        <v>0</v>
      </c>
      <c r="T13" s="35">
        <v>0</v>
      </c>
      <c r="U13" s="35">
        <v>0</v>
      </c>
    </row>
    <row r="14" spans="1:21" x14ac:dyDescent="0.3">
      <c r="A14" s="34" t="s">
        <v>51</v>
      </c>
      <c r="B14" s="34" t="s">
        <v>307</v>
      </c>
      <c r="C14" s="34" t="s">
        <v>134</v>
      </c>
      <c r="D14" s="34" t="s">
        <v>60</v>
      </c>
      <c r="E14" s="34" t="s">
        <v>59</v>
      </c>
      <c r="F14" s="35"/>
      <c r="G14" s="35">
        <v>0</v>
      </c>
      <c r="H14" s="35">
        <v>0</v>
      </c>
      <c r="I14" s="35">
        <v>0</v>
      </c>
      <c r="J14" s="35">
        <v>0</v>
      </c>
      <c r="K14" s="35">
        <v>0</v>
      </c>
      <c r="L14" s="35">
        <v>0</v>
      </c>
      <c r="M14" s="35">
        <v>0</v>
      </c>
      <c r="N14" s="35">
        <v>0</v>
      </c>
      <c r="O14" s="35"/>
      <c r="P14" s="35"/>
      <c r="Q14" s="35"/>
      <c r="R14" s="35"/>
      <c r="S14" s="35"/>
      <c r="T14" s="35"/>
      <c r="U14" s="35"/>
    </row>
    <row r="15" spans="1:21" x14ac:dyDescent="0.3">
      <c r="A15" s="34" t="s">
        <v>51</v>
      </c>
      <c r="B15" s="34" t="s">
        <v>306</v>
      </c>
      <c r="C15" s="34" t="s">
        <v>132</v>
      </c>
      <c r="D15" s="34" t="s">
        <v>89</v>
      </c>
      <c r="E15" s="34" t="s">
        <v>59</v>
      </c>
      <c r="F15" s="34">
        <v>0</v>
      </c>
    </row>
    <row r="16" spans="1:21" x14ac:dyDescent="0.3">
      <c r="A16" s="34" t="s">
        <v>51</v>
      </c>
      <c r="B16" s="34" t="s">
        <v>305</v>
      </c>
      <c r="C16" s="34" t="s">
        <v>130</v>
      </c>
      <c r="D16" s="34" t="s">
        <v>89</v>
      </c>
      <c r="E16" s="34" t="s">
        <v>59</v>
      </c>
      <c r="F16" s="34">
        <v>0</v>
      </c>
    </row>
    <row r="17" spans="1:21" x14ac:dyDescent="0.3">
      <c r="A17" s="34" t="s">
        <v>51</v>
      </c>
      <c r="B17" s="34" t="s">
        <v>304</v>
      </c>
      <c r="C17" s="34" t="s">
        <v>128</v>
      </c>
      <c r="D17" s="34" t="s">
        <v>60</v>
      </c>
      <c r="E17" s="34" t="s">
        <v>59</v>
      </c>
      <c r="F17" s="35"/>
      <c r="G17" s="35"/>
      <c r="H17" s="35"/>
      <c r="I17" s="35"/>
      <c r="J17" s="35"/>
      <c r="K17" s="35"/>
      <c r="L17" s="35"/>
      <c r="M17" s="35"/>
      <c r="N17" s="35"/>
      <c r="O17" s="35">
        <v>0</v>
      </c>
      <c r="P17" s="35">
        <v>0</v>
      </c>
      <c r="Q17" s="35">
        <v>0</v>
      </c>
      <c r="R17" s="35">
        <v>0</v>
      </c>
      <c r="S17" s="35">
        <v>0</v>
      </c>
      <c r="T17" s="35">
        <v>0</v>
      </c>
      <c r="U17" s="35">
        <v>0</v>
      </c>
    </row>
    <row r="18" spans="1:21" x14ac:dyDescent="0.3">
      <c r="A18" s="34" t="s">
        <v>51</v>
      </c>
      <c r="B18" s="34" t="s">
        <v>303</v>
      </c>
      <c r="C18" s="34" t="s">
        <v>126</v>
      </c>
      <c r="D18" s="34" t="s">
        <v>60</v>
      </c>
      <c r="E18" s="34" t="s">
        <v>59</v>
      </c>
      <c r="F18" s="35"/>
      <c r="G18" s="35">
        <v>0</v>
      </c>
      <c r="H18" s="35">
        <v>0</v>
      </c>
      <c r="I18" s="35">
        <v>0</v>
      </c>
      <c r="J18" s="35">
        <v>0</v>
      </c>
      <c r="K18" s="35">
        <v>0</v>
      </c>
      <c r="L18" s="35">
        <v>0</v>
      </c>
      <c r="M18" s="35">
        <v>0</v>
      </c>
      <c r="N18" s="35">
        <v>0</v>
      </c>
      <c r="O18" s="35"/>
      <c r="P18" s="35"/>
      <c r="Q18" s="35"/>
      <c r="R18" s="35"/>
      <c r="S18" s="35"/>
      <c r="T18" s="35"/>
      <c r="U18" s="35"/>
    </row>
    <row r="19" spans="1:21" x14ac:dyDescent="0.3">
      <c r="A19" s="34" t="s">
        <v>51</v>
      </c>
      <c r="B19" s="34" t="s">
        <v>302</v>
      </c>
      <c r="C19" s="34" t="s">
        <v>124</v>
      </c>
      <c r="D19" s="34" t="s">
        <v>89</v>
      </c>
      <c r="E19" s="34" t="s">
        <v>59</v>
      </c>
      <c r="F19" s="34">
        <v>0</v>
      </c>
    </row>
    <row r="20" spans="1:21" x14ac:dyDescent="0.3">
      <c r="A20" s="34" t="s">
        <v>51</v>
      </c>
      <c r="B20" s="34" t="s">
        <v>301</v>
      </c>
      <c r="C20" s="34" t="s">
        <v>122</v>
      </c>
      <c r="D20" s="34" t="s">
        <v>89</v>
      </c>
      <c r="E20" s="34" t="s">
        <v>59</v>
      </c>
      <c r="F20" s="34">
        <v>0</v>
      </c>
    </row>
    <row r="21" spans="1:21" x14ac:dyDescent="0.3">
      <c r="A21" s="34" t="s">
        <v>51</v>
      </c>
      <c r="B21" s="34" t="s">
        <v>300</v>
      </c>
      <c r="C21" s="34" t="s">
        <v>120</v>
      </c>
      <c r="D21" s="34" t="s">
        <v>60</v>
      </c>
      <c r="E21" s="34" t="s">
        <v>59</v>
      </c>
      <c r="F21" s="35"/>
      <c r="G21" s="35"/>
      <c r="H21" s="35"/>
      <c r="I21" s="35"/>
      <c r="J21" s="35"/>
      <c r="K21" s="35"/>
      <c r="L21" s="35"/>
      <c r="M21" s="35"/>
      <c r="N21" s="35"/>
      <c r="O21" s="35">
        <v>0</v>
      </c>
      <c r="P21" s="35">
        <v>0</v>
      </c>
      <c r="Q21" s="35">
        <v>0</v>
      </c>
      <c r="R21" s="35">
        <v>0</v>
      </c>
      <c r="S21" s="35">
        <v>0</v>
      </c>
      <c r="T21" s="35">
        <v>0</v>
      </c>
      <c r="U21" s="35">
        <v>0</v>
      </c>
    </row>
    <row r="22" spans="1:21" x14ac:dyDescent="0.3">
      <c r="A22" s="34" t="s">
        <v>51</v>
      </c>
      <c r="B22" s="34" t="s">
        <v>299</v>
      </c>
      <c r="C22" s="34" t="s">
        <v>118</v>
      </c>
      <c r="D22" s="34" t="s">
        <v>60</v>
      </c>
      <c r="E22" s="34" t="s">
        <v>59</v>
      </c>
      <c r="F22" s="35"/>
      <c r="G22" s="35">
        <v>0</v>
      </c>
      <c r="H22" s="35">
        <v>0</v>
      </c>
      <c r="I22" s="35">
        <v>0</v>
      </c>
      <c r="J22" s="35">
        <v>0</v>
      </c>
      <c r="K22" s="35">
        <v>0</v>
      </c>
      <c r="L22" s="35">
        <v>0</v>
      </c>
      <c r="M22" s="35">
        <v>0</v>
      </c>
      <c r="N22" s="35">
        <v>0</v>
      </c>
      <c r="O22" s="35"/>
      <c r="P22" s="35"/>
      <c r="Q22" s="35"/>
      <c r="R22" s="35"/>
      <c r="S22" s="35"/>
      <c r="T22" s="35"/>
      <c r="U22" s="35"/>
    </row>
    <row r="23" spans="1:21" x14ac:dyDescent="0.3">
      <c r="A23" s="34" t="s">
        <v>51</v>
      </c>
      <c r="B23" s="34" t="s">
        <v>298</v>
      </c>
      <c r="C23" s="34" t="s">
        <v>116</v>
      </c>
      <c r="D23" s="34" t="s">
        <v>89</v>
      </c>
      <c r="E23" s="34" t="s">
        <v>59</v>
      </c>
      <c r="F23" s="34">
        <v>0</v>
      </c>
    </row>
    <row r="24" spans="1:21" x14ac:dyDescent="0.3">
      <c r="A24" s="34" t="s">
        <v>51</v>
      </c>
      <c r="B24" s="34" t="s">
        <v>297</v>
      </c>
      <c r="C24" s="34" t="s">
        <v>114</v>
      </c>
      <c r="D24" s="34" t="s">
        <v>89</v>
      </c>
      <c r="E24" s="34" t="s">
        <v>59</v>
      </c>
      <c r="F24" s="34">
        <v>0</v>
      </c>
    </row>
    <row r="25" spans="1:21" x14ac:dyDescent="0.3">
      <c r="A25" s="34" t="s">
        <v>51</v>
      </c>
      <c r="B25" s="34" t="s">
        <v>296</v>
      </c>
      <c r="C25" s="34" t="s">
        <v>112</v>
      </c>
      <c r="D25" s="34" t="s">
        <v>60</v>
      </c>
      <c r="E25" s="34" t="s">
        <v>59</v>
      </c>
      <c r="F25" s="35"/>
      <c r="G25" s="35"/>
      <c r="H25" s="35"/>
      <c r="I25" s="35"/>
      <c r="J25" s="35"/>
      <c r="K25" s="35"/>
      <c r="L25" s="35"/>
      <c r="M25" s="35"/>
      <c r="N25" s="35"/>
      <c r="O25" s="35">
        <v>0</v>
      </c>
      <c r="P25" s="35">
        <v>0</v>
      </c>
      <c r="Q25" s="35">
        <v>0</v>
      </c>
      <c r="R25" s="35">
        <v>0</v>
      </c>
      <c r="S25" s="35">
        <v>0</v>
      </c>
      <c r="T25" s="35">
        <v>0</v>
      </c>
      <c r="U25" s="35">
        <v>0</v>
      </c>
    </row>
    <row r="26" spans="1:21" x14ac:dyDescent="0.3">
      <c r="A26" s="34" t="s">
        <v>51</v>
      </c>
      <c r="B26" s="34" t="s">
        <v>295</v>
      </c>
      <c r="C26" s="34" t="s">
        <v>110</v>
      </c>
      <c r="D26" s="34" t="s">
        <v>60</v>
      </c>
      <c r="E26" s="34" t="s">
        <v>59</v>
      </c>
      <c r="F26" s="35"/>
      <c r="G26" s="35">
        <v>0</v>
      </c>
      <c r="H26" s="35">
        <v>0</v>
      </c>
      <c r="I26" s="35">
        <v>0</v>
      </c>
      <c r="J26" s="35">
        <v>0</v>
      </c>
      <c r="K26" s="35">
        <v>0</v>
      </c>
      <c r="L26" s="35">
        <v>0</v>
      </c>
      <c r="M26" s="35">
        <v>0</v>
      </c>
      <c r="N26" s="35">
        <v>0</v>
      </c>
      <c r="O26" s="35"/>
      <c r="P26" s="35"/>
      <c r="Q26" s="35"/>
      <c r="R26" s="35"/>
      <c r="S26" s="35"/>
      <c r="T26" s="35"/>
      <c r="U26" s="35"/>
    </row>
    <row r="27" spans="1:21" x14ac:dyDescent="0.3">
      <c r="A27" s="34" t="s">
        <v>51</v>
      </c>
      <c r="B27" s="34" t="s">
        <v>294</v>
      </c>
      <c r="C27" s="34" t="s">
        <v>108</v>
      </c>
      <c r="D27" s="34" t="s">
        <v>89</v>
      </c>
      <c r="E27" s="34" t="s">
        <v>59</v>
      </c>
      <c r="F27" s="34">
        <v>0</v>
      </c>
    </row>
    <row r="28" spans="1:21" x14ac:dyDescent="0.3">
      <c r="A28" s="34" t="s">
        <v>51</v>
      </c>
      <c r="B28" s="34" t="s">
        <v>293</v>
      </c>
      <c r="C28" s="34" t="s">
        <v>106</v>
      </c>
      <c r="D28" s="34" t="s">
        <v>89</v>
      </c>
      <c r="E28" s="34" t="s">
        <v>59</v>
      </c>
      <c r="F28" s="34">
        <v>0</v>
      </c>
    </row>
    <row r="29" spans="1:21" x14ac:dyDescent="0.3">
      <c r="A29" s="34" t="s">
        <v>51</v>
      </c>
      <c r="B29" s="34" t="s">
        <v>292</v>
      </c>
      <c r="C29" s="34" t="s">
        <v>104</v>
      </c>
      <c r="D29" s="34" t="s">
        <v>60</v>
      </c>
      <c r="E29" s="34" t="s">
        <v>59</v>
      </c>
      <c r="F29" s="35"/>
      <c r="G29" s="35"/>
      <c r="H29" s="35"/>
      <c r="I29" s="35"/>
      <c r="J29" s="35"/>
      <c r="K29" s="35"/>
      <c r="L29" s="35"/>
      <c r="M29" s="35"/>
      <c r="N29" s="35"/>
      <c r="O29" s="35">
        <v>0</v>
      </c>
      <c r="P29" s="35">
        <v>0</v>
      </c>
      <c r="Q29" s="35">
        <v>0</v>
      </c>
      <c r="R29" s="35">
        <v>0</v>
      </c>
      <c r="S29" s="35">
        <v>0</v>
      </c>
      <c r="T29" s="35">
        <v>0</v>
      </c>
      <c r="U29" s="35">
        <v>0</v>
      </c>
    </row>
    <row r="30" spans="1:21" x14ac:dyDescent="0.3">
      <c r="A30" s="34" t="s">
        <v>51</v>
      </c>
      <c r="B30" s="34" t="s">
        <v>291</v>
      </c>
      <c r="C30" s="34" t="s">
        <v>102</v>
      </c>
      <c r="D30" s="34" t="s">
        <v>60</v>
      </c>
      <c r="E30" s="34" t="s">
        <v>59</v>
      </c>
      <c r="F30" s="35"/>
      <c r="G30" s="35">
        <v>0</v>
      </c>
      <c r="H30" s="35">
        <v>0</v>
      </c>
      <c r="I30" s="35">
        <v>0</v>
      </c>
      <c r="J30" s="35">
        <v>0</v>
      </c>
      <c r="K30" s="35">
        <v>0</v>
      </c>
      <c r="L30" s="35">
        <v>0</v>
      </c>
      <c r="M30" s="35">
        <v>0</v>
      </c>
      <c r="N30" s="35">
        <v>0</v>
      </c>
      <c r="O30" s="35"/>
      <c r="P30" s="35"/>
      <c r="Q30" s="35"/>
      <c r="R30" s="35"/>
      <c r="S30" s="35"/>
      <c r="T30" s="35"/>
      <c r="U30" s="35"/>
    </row>
    <row r="31" spans="1:21" x14ac:dyDescent="0.3">
      <c r="A31" s="34" t="s">
        <v>51</v>
      </c>
      <c r="B31" s="34" t="s">
        <v>290</v>
      </c>
      <c r="C31" s="34" t="s">
        <v>100</v>
      </c>
      <c r="D31" s="34" t="s">
        <v>89</v>
      </c>
      <c r="E31" s="34" t="s">
        <v>59</v>
      </c>
      <c r="F31" s="34">
        <v>0</v>
      </c>
    </row>
    <row r="32" spans="1:21" x14ac:dyDescent="0.3">
      <c r="A32" s="34" t="s">
        <v>51</v>
      </c>
      <c r="B32" s="34" t="s">
        <v>289</v>
      </c>
      <c r="C32" s="34" t="s">
        <v>98</v>
      </c>
      <c r="D32" s="34" t="s">
        <v>89</v>
      </c>
      <c r="E32" s="34" t="s">
        <v>59</v>
      </c>
      <c r="F32" s="34">
        <v>0</v>
      </c>
    </row>
    <row r="33" spans="1:21" x14ac:dyDescent="0.3">
      <c r="A33" s="34" t="s">
        <v>51</v>
      </c>
      <c r="B33" s="34" t="s">
        <v>288</v>
      </c>
      <c r="C33" s="34" t="s">
        <v>96</v>
      </c>
      <c r="D33" s="34" t="s">
        <v>60</v>
      </c>
      <c r="E33" s="34" t="s">
        <v>59</v>
      </c>
      <c r="F33" s="35"/>
      <c r="G33" s="35"/>
      <c r="H33" s="35"/>
      <c r="I33" s="35"/>
      <c r="J33" s="35"/>
      <c r="K33" s="35"/>
      <c r="L33" s="35"/>
      <c r="M33" s="35"/>
      <c r="N33" s="35"/>
      <c r="O33" s="35">
        <v>0</v>
      </c>
      <c r="P33" s="35">
        <v>0</v>
      </c>
      <c r="Q33" s="35">
        <v>0</v>
      </c>
      <c r="R33" s="35">
        <v>0</v>
      </c>
      <c r="S33" s="35">
        <v>0</v>
      </c>
      <c r="T33" s="35">
        <v>0</v>
      </c>
      <c r="U33" s="35">
        <v>0</v>
      </c>
    </row>
    <row r="34" spans="1:21" x14ac:dyDescent="0.3">
      <c r="A34" s="34" t="s">
        <v>51</v>
      </c>
      <c r="B34" s="34" t="s">
        <v>287</v>
      </c>
      <c r="C34" s="34" t="s">
        <v>94</v>
      </c>
      <c r="D34" s="34" t="s">
        <v>60</v>
      </c>
      <c r="E34" s="34" t="s">
        <v>59</v>
      </c>
      <c r="F34" s="35"/>
      <c r="G34" s="35">
        <v>0</v>
      </c>
      <c r="H34" s="35">
        <v>0</v>
      </c>
      <c r="I34" s="35">
        <v>0</v>
      </c>
      <c r="J34" s="35">
        <v>0</v>
      </c>
      <c r="K34" s="35">
        <v>0</v>
      </c>
      <c r="L34" s="35">
        <v>0</v>
      </c>
      <c r="M34" s="35">
        <v>0</v>
      </c>
      <c r="N34" s="35">
        <v>0</v>
      </c>
      <c r="O34" s="35"/>
      <c r="P34" s="35"/>
      <c r="Q34" s="35"/>
      <c r="R34" s="35"/>
      <c r="S34" s="35"/>
      <c r="T34" s="35"/>
      <c r="U34" s="35"/>
    </row>
    <row r="35" spans="1:21" x14ac:dyDescent="0.3">
      <c r="A35" s="34" t="s">
        <v>51</v>
      </c>
      <c r="B35" s="34" t="s">
        <v>286</v>
      </c>
      <c r="C35" s="34" t="s">
        <v>92</v>
      </c>
      <c r="D35" s="34" t="s">
        <v>89</v>
      </c>
      <c r="E35" s="34" t="s">
        <v>59</v>
      </c>
      <c r="F35" s="34">
        <v>0</v>
      </c>
    </row>
    <row r="36" spans="1:21" x14ac:dyDescent="0.3">
      <c r="A36" s="34" t="s">
        <v>51</v>
      </c>
      <c r="B36" s="34" t="s">
        <v>285</v>
      </c>
      <c r="C36" s="34" t="s">
        <v>90</v>
      </c>
      <c r="D36" s="34" t="s">
        <v>89</v>
      </c>
      <c r="E36" s="34" t="s">
        <v>59</v>
      </c>
      <c r="F36" s="34">
        <v>0</v>
      </c>
    </row>
    <row r="37" spans="1:21" x14ac:dyDescent="0.3">
      <c r="A37" s="34" t="s">
        <v>51</v>
      </c>
      <c r="B37" s="34" t="s">
        <v>284</v>
      </c>
      <c r="C37" s="34" t="s">
        <v>87</v>
      </c>
      <c r="D37" s="34" t="s">
        <v>60</v>
      </c>
      <c r="E37" s="34" t="s">
        <v>59</v>
      </c>
      <c r="F37" s="35"/>
      <c r="G37" s="35"/>
      <c r="H37" s="35"/>
      <c r="I37" s="35"/>
      <c r="J37" s="35"/>
      <c r="K37" s="35"/>
      <c r="L37" s="35"/>
      <c r="M37" s="35"/>
      <c r="N37" s="35"/>
      <c r="O37" s="35">
        <v>0</v>
      </c>
      <c r="P37" s="35">
        <v>0</v>
      </c>
      <c r="Q37" s="35">
        <v>0</v>
      </c>
      <c r="R37" s="35">
        <v>0</v>
      </c>
      <c r="S37" s="35">
        <v>0</v>
      </c>
      <c r="T37" s="35">
        <v>0</v>
      </c>
      <c r="U37" s="35">
        <v>0</v>
      </c>
    </row>
    <row r="38" spans="1:21" x14ac:dyDescent="0.3">
      <c r="A38" s="34" t="s">
        <v>51</v>
      </c>
      <c r="B38" s="34" t="s">
        <v>283</v>
      </c>
      <c r="C38" s="34" t="s">
        <v>85</v>
      </c>
      <c r="D38" s="34" t="s">
        <v>60</v>
      </c>
      <c r="E38" s="34" t="s">
        <v>59</v>
      </c>
      <c r="F38" s="35"/>
      <c r="G38" s="35">
        <v>0</v>
      </c>
      <c r="H38" s="35">
        <v>0</v>
      </c>
      <c r="I38" s="35">
        <v>0</v>
      </c>
      <c r="J38" s="35">
        <v>0</v>
      </c>
      <c r="K38" s="35">
        <v>0</v>
      </c>
      <c r="L38" s="35">
        <v>0</v>
      </c>
      <c r="M38" s="35">
        <v>0</v>
      </c>
      <c r="N38" s="35">
        <v>0</v>
      </c>
      <c r="O38" s="35"/>
      <c r="P38" s="35"/>
      <c r="Q38" s="35"/>
      <c r="R38" s="35"/>
      <c r="S38" s="35"/>
      <c r="T38" s="35"/>
      <c r="U38" s="35"/>
    </row>
    <row r="39" spans="1:21" x14ac:dyDescent="0.3">
      <c r="A39" s="34" t="s">
        <v>51</v>
      </c>
      <c r="B39" s="34" t="s">
        <v>282</v>
      </c>
      <c r="C39" s="34" t="s">
        <v>148</v>
      </c>
      <c r="D39" s="34" t="s">
        <v>89</v>
      </c>
      <c r="E39" s="34" t="s">
        <v>59</v>
      </c>
      <c r="F39" s="34">
        <v>0</v>
      </c>
    </row>
    <row r="40" spans="1:21" x14ac:dyDescent="0.3">
      <c r="A40" s="34" t="s">
        <v>51</v>
      </c>
      <c r="B40" s="34" t="s">
        <v>281</v>
      </c>
      <c r="C40" s="34" t="s">
        <v>146</v>
      </c>
      <c r="D40" s="34" t="s">
        <v>89</v>
      </c>
      <c r="E40" s="34" t="s">
        <v>59</v>
      </c>
      <c r="F40" s="34">
        <v>0</v>
      </c>
    </row>
    <row r="41" spans="1:21" x14ac:dyDescent="0.3">
      <c r="A41" s="34" t="s">
        <v>51</v>
      </c>
      <c r="B41" s="34" t="s">
        <v>280</v>
      </c>
      <c r="C41" s="34" t="s">
        <v>144</v>
      </c>
      <c r="D41" s="34" t="s">
        <v>60</v>
      </c>
      <c r="E41" s="34" t="s">
        <v>59</v>
      </c>
      <c r="F41" s="35"/>
      <c r="G41" s="35"/>
      <c r="H41" s="35"/>
      <c r="I41" s="35"/>
      <c r="J41" s="35"/>
      <c r="K41" s="35"/>
      <c r="L41" s="35"/>
      <c r="M41" s="35"/>
      <c r="N41" s="35"/>
      <c r="O41" s="35">
        <v>0</v>
      </c>
      <c r="P41" s="35">
        <v>0</v>
      </c>
      <c r="Q41" s="35">
        <v>0</v>
      </c>
      <c r="R41" s="35">
        <v>0</v>
      </c>
      <c r="S41" s="35">
        <v>0</v>
      </c>
      <c r="T41" s="35">
        <v>0</v>
      </c>
      <c r="U41" s="35">
        <v>0</v>
      </c>
    </row>
    <row r="42" spans="1:21" x14ac:dyDescent="0.3">
      <c r="A42" s="34" t="s">
        <v>51</v>
      </c>
      <c r="B42" s="34" t="s">
        <v>279</v>
      </c>
      <c r="C42" s="34" t="s">
        <v>142</v>
      </c>
      <c r="D42" s="34" t="s">
        <v>60</v>
      </c>
      <c r="E42" s="34" t="s">
        <v>59</v>
      </c>
      <c r="F42" s="35"/>
      <c r="G42" s="35">
        <v>0</v>
      </c>
      <c r="H42" s="35">
        <v>0</v>
      </c>
      <c r="I42" s="35">
        <v>0</v>
      </c>
      <c r="J42" s="35">
        <v>0</v>
      </c>
      <c r="K42" s="35">
        <v>0</v>
      </c>
      <c r="L42" s="35">
        <v>0</v>
      </c>
      <c r="M42" s="35">
        <v>0</v>
      </c>
      <c r="N42" s="35">
        <v>0</v>
      </c>
      <c r="O42" s="35"/>
      <c r="P42" s="35"/>
      <c r="Q42" s="35"/>
      <c r="R42" s="35"/>
      <c r="S42" s="35"/>
      <c r="T42" s="35"/>
      <c r="U42" s="35"/>
    </row>
    <row r="43" spans="1:21" x14ac:dyDescent="0.3">
      <c r="A43" s="34" t="s">
        <v>51</v>
      </c>
      <c r="B43" s="34" t="s">
        <v>278</v>
      </c>
      <c r="C43" s="34" t="s">
        <v>140</v>
      </c>
      <c r="D43" s="34" t="s">
        <v>89</v>
      </c>
      <c r="E43" s="34" t="s">
        <v>59</v>
      </c>
      <c r="F43" s="34">
        <v>0</v>
      </c>
    </row>
    <row r="44" spans="1:21" x14ac:dyDescent="0.3">
      <c r="A44" s="34" t="s">
        <v>51</v>
      </c>
      <c r="B44" s="34" t="s">
        <v>277</v>
      </c>
      <c r="C44" s="34" t="s">
        <v>138</v>
      </c>
      <c r="D44" s="34" t="s">
        <v>89</v>
      </c>
      <c r="E44" s="34" t="s">
        <v>59</v>
      </c>
      <c r="F44" s="34">
        <v>0</v>
      </c>
    </row>
    <row r="45" spans="1:21" x14ac:dyDescent="0.3">
      <c r="A45" s="34" t="s">
        <v>51</v>
      </c>
      <c r="B45" s="34" t="s">
        <v>276</v>
      </c>
      <c r="C45" s="34" t="s">
        <v>136</v>
      </c>
      <c r="D45" s="34" t="s">
        <v>60</v>
      </c>
      <c r="E45" s="34" t="s">
        <v>59</v>
      </c>
      <c r="F45" s="35"/>
      <c r="G45" s="35"/>
      <c r="H45" s="35"/>
      <c r="I45" s="35"/>
      <c r="J45" s="35"/>
      <c r="K45" s="35"/>
      <c r="L45" s="35"/>
      <c r="M45" s="35"/>
      <c r="N45" s="35"/>
      <c r="O45" s="35">
        <v>0</v>
      </c>
      <c r="P45" s="35">
        <v>0</v>
      </c>
      <c r="Q45" s="35">
        <v>0</v>
      </c>
      <c r="R45" s="35">
        <v>0</v>
      </c>
      <c r="S45" s="35">
        <v>0</v>
      </c>
      <c r="T45" s="35">
        <v>0</v>
      </c>
      <c r="U45" s="35">
        <v>0</v>
      </c>
    </row>
    <row r="46" spans="1:21" x14ac:dyDescent="0.3">
      <c r="A46" s="34" t="s">
        <v>51</v>
      </c>
      <c r="B46" s="34" t="s">
        <v>275</v>
      </c>
      <c r="C46" s="34" t="s">
        <v>134</v>
      </c>
      <c r="D46" s="34" t="s">
        <v>60</v>
      </c>
      <c r="E46" s="34" t="s">
        <v>59</v>
      </c>
      <c r="F46" s="35"/>
      <c r="G46" s="35">
        <v>0</v>
      </c>
      <c r="H46" s="35">
        <v>0</v>
      </c>
      <c r="I46" s="35">
        <v>0</v>
      </c>
      <c r="J46" s="35">
        <v>0</v>
      </c>
      <c r="K46" s="35">
        <v>0</v>
      </c>
      <c r="L46" s="35">
        <v>0</v>
      </c>
      <c r="M46" s="35">
        <v>0</v>
      </c>
      <c r="N46" s="35">
        <v>0</v>
      </c>
      <c r="O46" s="35"/>
      <c r="P46" s="35"/>
      <c r="Q46" s="35"/>
      <c r="R46" s="35"/>
      <c r="S46" s="35"/>
      <c r="T46" s="35"/>
      <c r="U46" s="35"/>
    </row>
    <row r="47" spans="1:21" x14ac:dyDescent="0.3">
      <c r="A47" s="34" t="s">
        <v>51</v>
      </c>
      <c r="B47" s="34" t="s">
        <v>274</v>
      </c>
      <c r="C47" s="34" t="s">
        <v>132</v>
      </c>
      <c r="D47" s="34" t="s">
        <v>89</v>
      </c>
      <c r="E47" s="34" t="s">
        <v>59</v>
      </c>
      <c r="F47" s="34">
        <v>0</v>
      </c>
    </row>
    <row r="48" spans="1:21" x14ac:dyDescent="0.3">
      <c r="A48" s="34" t="s">
        <v>51</v>
      </c>
      <c r="B48" s="34" t="s">
        <v>273</v>
      </c>
      <c r="C48" s="34" t="s">
        <v>130</v>
      </c>
      <c r="D48" s="34" t="s">
        <v>89</v>
      </c>
      <c r="E48" s="34" t="s">
        <v>59</v>
      </c>
      <c r="F48" s="34">
        <v>0</v>
      </c>
    </row>
    <row r="49" spans="1:21" x14ac:dyDescent="0.3">
      <c r="A49" s="34" t="s">
        <v>51</v>
      </c>
      <c r="B49" s="34" t="s">
        <v>272</v>
      </c>
      <c r="C49" s="34" t="s">
        <v>128</v>
      </c>
      <c r="D49" s="34" t="s">
        <v>60</v>
      </c>
      <c r="E49" s="34" t="s">
        <v>59</v>
      </c>
      <c r="F49" s="35"/>
      <c r="G49" s="35"/>
      <c r="H49" s="35"/>
      <c r="I49" s="35"/>
      <c r="J49" s="35"/>
      <c r="K49" s="35"/>
      <c r="L49" s="35"/>
      <c r="M49" s="35"/>
      <c r="N49" s="35"/>
      <c r="O49" s="35">
        <v>0</v>
      </c>
      <c r="P49" s="35">
        <v>0</v>
      </c>
      <c r="Q49" s="35">
        <v>0</v>
      </c>
      <c r="R49" s="35">
        <v>0</v>
      </c>
      <c r="S49" s="35">
        <v>0</v>
      </c>
      <c r="T49" s="35">
        <v>0</v>
      </c>
      <c r="U49" s="35">
        <v>0</v>
      </c>
    </row>
    <row r="50" spans="1:21" x14ac:dyDescent="0.3">
      <c r="A50" s="34" t="s">
        <v>51</v>
      </c>
      <c r="B50" s="34" t="s">
        <v>271</v>
      </c>
      <c r="C50" s="34" t="s">
        <v>126</v>
      </c>
      <c r="D50" s="34" t="s">
        <v>60</v>
      </c>
      <c r="E50" s="34" t="s">
        <v>59</v>
      </c>
      <c r="F50" s="35"/>
      <c r="G50" s="35">
        <v>0</v>
      </c>
      <c r="H50" s="35">
        <v>0</v>
      </c>
      <c r="I50" s="35">
        <v>0</v>
      </c>
      <c r="J50" s="35">
        <v>0</v>
      </c>
      <c r="K50" s="35">
        <v>0</v>
      </c>
      <c r="L50" s="35">
        <v>0</v>
      </c>
      <c r="M50" s="35">
        <v>0</v>
      </c>
      <c r="N50" s="35">
        <v>0</v>
      </c>
      <c r="O50" s="35"/>
      <c r="P50" s="35"/>
      <c r="Q50" s="35"/>
      <c r="R50" s="35"/>
      <c r="S50" s="35"/>
      <c r="T50" s="35"/>
      <c r="U50" s="35"/>
    </row>
    <row r="51" spans="1:21" x14ac:dyDescent="0.3">
      <c r="A51" s="34" t="s">
        <v>51</v>
      </c>
      <c r="B51" s="34" t="s">
        <v>270</v>
      </c>
      <c r="C51" s="34" t="s">
        <v>124</v>
      </c>
      <c r="D51" s="34" t="s">
        <v>89</v>
      </c>
      <c r="E51" s="34" t="s">
        <v>59</v>
      </c>
      <c r="F51" s="34">
        <v>0</v>
      </c>
    </row>
    <row r="52" spans="1:21" x14ac:dyDescent="0.3">
      <c r="A52" s="34" t="s">
        <v>51</v>
      </c>
      <c r="B52" s="34" t="s">
        <v>269</v>
      </c>
      <c r="C52" s="34" t="s">
        <v>122</v>
      </c>
      <c r="D52" s="34" t="s">
        <v>89</v>
      </c>
      <c r="E52" s="34" t="s">
        <v>59</v>
      </c>
      <c r="F52" s="34">
        <v>0</v>
      </c>
    </row>
    <row r="53" spans="1:21" x14ac:dyDescent="0.3">
      <c r="A53" s="34" t="s">
        <v>51</v>
      </c>
      <c r="B53" s="34" t="s">
        <v>268</v>
      </c>
      <c r="C53" s="34" t="s">
        <v>120</v>
      </c>
      <c r="D53" s="34" t="s">
        <v>60</v>
      </c>
      <c r="E53" s="34" t="s">
        <v>59</v>
      </c>
      <c r="F53" s="35"/>
      <c r="G53" s="35"/>
      <c r="H53" s="35"/>
      <c r="I53" s="35"/>
      <c r="J53" s="35"/>
      <c r="K53" s="35"/>
      <c r="L53" s="35"/>
      <c r="M53" s="35"/>
      <c r="N53" s="35"/>
      <c r="O53" s="35">
        <v>0</v>
      </c>
      <c r="P53" s="35">
        <v>0</v>
      </c>
      <c r="Q53" s="35">
        <v>0</v>
      </c>
      <c r="R53" s="35">
        <v>0</v>
      </c>
      <c r="S53" s="35">
        <v>0</v>
      </c>
      <c r="T53" s="35">
        <v>0</v>
      </c>
      <c r="U53" s="35">
        <v>0</v>
      </c>
    </row>
    <row r="54" spans="1:21" x14ac:dyDescent="0.3">
      <c r="A54" s="34" t="s">
        <v>51</v>
      </c>
      <c r="B54" s="34" t="s">
        <v>267</v>
      </c>
      <c r="C54" s="34" t="s">
        <v>118</v>
      </c>
      <c r="D54" s="34" t="s">
        <v>60</v>
      </c>
      <c r="E54" s="34" t="s">
        <v>59</v>
      </c>
      <c r="F54" s="35"/>
      <c r="G54" s="35">
        <v>0</v>
      </c>
      <c r="H54" s="35">
        <v>0</v>
      </c>
      <c r="I54" s="35">
        <v>0</v>
      </c>
      <c r="J54" s="35">
        <v>0</v>
      </c>
      <c r="K54" s="35">
        <v>0</v>
      </c>
      <c r="L54" s="35">
        <v>0</v>
      </c>
      <c r="M54" s="35">
        <v>0</v>
      </c>
      <c r="N54" s="35">
        <v>0</v>
      </c>
      <c r="O54" s="35"/>
      <c r="P54" s="35"/>
      <c r="Q54" s="35"/>
      <c r="R54" s="35"/>
      <c r="S54" s="35"/>
      <c r="T54" s="35"/>
      <c r="U54" s="35"/>
    </row>
    <row r="55" spans="1:21" x14ac:dyDescent="0.3">
      <c r="A55" s="34" t="s">
        <v>51</v>
      </c>
      <c r="B55" s="34" t="s">
        <v>266</v>
      </c>
      <c r="C55" s="34" t="s">
        <v>116</v>
      </c>
      <c r="D55" s="34" t="s">
        <v>89</v>
      </c>
      <c r="E55" s="34" t="s">
        <v>59</v>
      </c>
      <c r="F55" s="34">
        <v>0</v>
      </c>
    </row>
    <row r="56" spans="1:21" x14ac:dyDescent="0.3">
      <c r="A56" s="34" t="s">
        <v>51</v>
      </c>
      <c r="B56" s="34" t="s">
        <v>265</v>
      </c>
      <c r="C56" s="34" t="s">
        <v>114</v>
      </c>
      <c r="D56" s="34" t="s">
        <v>89</v>
      </c>
      <c r="E56" s="34" t="s">
        <v>59</v>
      </c>
      <c r="F56" s="34">
        <v>0</v>
      </c>
    </row>
    <row r="57" spans="1:21" x14ac:dyDescent="0.3">
      <c r="A57" s="34" t="s">
        <v>51</v>
      </c>
      <c r="B57" s="34" t="s">
        <v>264</v>
      </c>
      <c r="C57" s="34" t="s">
        <v>112</v>
      </c>
      <c r="D57" s="34" t="s">
        <v>60</v>
      </c>
      <c r="E57" s="34" t="s">
        <v>59</v>
      </c>
      <c r="F57" s="35"/>
      <c r="G57" s="35"/>
      <c r="H57" s="35"/>
      <c r="I57" s="35"/>
      <c r="J57" s="35"/>
      <c r="K57" s="35"/>
      <c r="L57" s="35"/>
      <c r="M57" s="35"/>
      <c r="N57" s="35"/>
      <c r="O57" s="35">
        <v>0</v>
      </c>
      <c r="P57" s="35">
        <v>0</v>
      </c>
      <c r="Q57" s="35">
        <v>0</v>
      </c>
      <c r="R57" s="35">
        <v>0</v>
      </c>
      <c r="S57" s="35">
        <v>0</v>
      </c>
      <c r="T57" s="35">
        <v>0</v>
      </c>
      <c r="U57" s="35">
        <v>0</v>
      </c>
    </row>
    <row r="58" spans="1:21" x14ac:dyDescent="0.3">
      <c r="A58" s="34" t="s">
        <v>51</v>
      </c>
      <c r="B58" s="34" t="s">
        <v>263</v>
      </c>
      <c r="C58" s="34" t="s">
        <v>110</v>
      </c>
      <c r="D58" s="34" t="s">
        <v>60</v>
      </c>
      <c r="E58" s="34" t="s">
        <v>59</v>
      </c>
      <c r="F58" s="35"/>
      <c r="G58" s="35">
        <v>0</v>
      </c>
      <c r="H58" s="35">
        <v>0</v>
      </c>
      <c r="I58" s="35">
        <v>0</v>
      </c>
      <c r="J58" s="35">
        <v>0</v>
      </c>
      <c r="K58" s="35">
        <v>0</v>
      </c>
      <c r="L58" s="35">
        <v>0</v>
      </c>
      <c r="M58" s="35">
        <v>0</v>
      </c>
      <c r="N58" s="35">
        <v>0</v>
      </c>
      <c r="O58" s="35"/>
      <c r="P58" s="35"/>
      <c r="Q58" s="35"/>
      <c r="R58" s="35"/>
      <c r="S58" s="35"/>
      <c r="T58" s="35"/>
      <c r="U58" s="35"/>
    </row>
    <row r="59" spans="1:21" x14ac:dyDescent="0.3">
      <c r="A59" s="34" t="s">
        <v>51</v>
      </c>
      <c r="B59" s="34" t="s">
        <v>262</v>
      </c>
      <c r="C59" s="34" t="s">
        <v>108</v>
      </c>
      <c r="D59" s="34" t="s">
        <v>89</v>
      </c>
      <c r="E59" s="34" t="s">
        <v>59</v>
      </c>
      <c r="F59" s="34">
        <v>0</v>
      </c>
    </row>
    <row r="60" spans="1:21" x14ac:dyDescent="0.3">
      <c r="A60" s="34" t="s">
        <v>51</v>
      </c>
      <c r="B60" s="34" t="s">
        <v>261</v>
      </c>
      <c r="C60" s="34" t="s">
        <v>106</v>
      </c>
      <c r="D60" s="34" t="s">
        <v>89</v>
      </c>
      <c r="E60" s="34" t="s">
        <v>59</v>
      </c>
      <c r="F60" s="34">
        <v>0</v>
      </c>
    </row>
    <row r="61" spans="1:21" x14ac:dyDescent="0.3">
      <c r="A61" s="34" t="s">
        <v>51</v>
      </c>
      <c r="B61" s="34" t="s">
        <v>260</v>
      </c>
      <c r="C61" s="34" t="s">
        <v>104</v>
      </c>
      <c r="D61" s="34" t="s">
        <v>60</v>
      </c>
      <c r="E61" s="34" t="s">
        <v>59</v>
      </c>
      <c r="F61" s="35"/>
      <c r="G61" s="35"/>
      <c r="H61" s="35"/>
      <c r="I61" s="35"/>
      <c r="J61" s="35"/>
      <c r="K61" s="35"/>
      <c r="L61" s="35"/>
      <c r="M61" s="35"/>
      <c r="N61" s="35"/>
      <c r="O61" s="35">
        <v>0</v>
      </c>
      <c r="P61" s="35">
        <v>0</v>
      </c>
      <c r="Q61" s="35">
        <v>0</v>
      </c>
      <c r="R61" s="35">
        <v>0</v>
      </c>
      <c r="S61" s="35">
        <v>0</v>
      </c>
      <c r="T61" s="35">
        <v>0</v>
      </c>
      <c r="U61" s="35">
        <v>0</v>
      </c>
    </row>
    <row r="62" spans="1:21" x14ac:dyDescent="0.3">
      <c r="A62" s="34" t="s">
        <v>51</v>
      </c>
      <c r="B62" s="34" t="s">
        <v>259</v>
      </c>
      <c r="C62" s="34" t="s">
        <v>102</v>
      </c>
      <c r="D62" s="34" t="s">
        <v>60</v>
      </c>
      <c r="E62" s="34" t="s">
        <v>59</v>
      </c>
      <c r="F62" s="35"/>
      <c r="G62" s="35">
        <v>0</v>
      </c>
      <c r="H62" s="35">
        <v>0</v>
      </c>
      <c r="I62" s="35">
        <v>0</v>
      </c>
      <c r="J62" s="35">
        <v>0</v>
      </c>
      <c r="K62" s="35">
        <v>0</v>
      </c>
      <c r="L62" s="35">
        <v>0</v>
      </c>
      <c r="M62" s="35">
        <v>0</v>
      </c>
      <c r="N62" s="35">
        <v>0</v>
      </c>
      <c r="O62" s="35"/>
      <c r="P62" s="35"/>
      <c r="Q62" s="35"/>
      <c r="R62" s="35"/>
      <c r="S62" s="35"/>
      <c r="T62" s="35"/>
      <c r="U62" s="35"/>
    </row>
    <row r="63" spans="1:21" x14ac:dyDescent="0.3">
      <c r="A63" s="34" t="s">
        <v>51</v>
      </c>
      <c r="B63" s="34" t="s">
        <v>258</v>
      </c>
      <c r="C63" s="34" t="s">
        <v>100</v>
      </c>
      <c r="D63" s="34" t="s">
        <v>89</v>
      </c>
      <c r="E63" s="34" t="s">
        <v>59</v>
      </c>
      <c r="F63" s="34">
        <v>0</v>
      </c>
    </row>
    <row r="64" spans="1:21" x14ac:dyDescent="0.3">
      <c r="A64" s="34" t="s">
        <v>51</v>
      </c>
      <c r="B64" s="34" t="s">
        <v>257</v>
      </c>
      <c r="C64" s="34" t="s">
        <v>98</v>
      </c>
      <c r="D64" s="34" t="s">
        <v>89</v>
      </c>
      <c r="E64" s="34" t="s">
        <v>59</v>
      </c>
      <c r="F64" s="34">
        <v>0</v>
      </c>
    </row>
    <row r="65" spans="1:21" x14ac:dyDescent="0.3">
      <c r="A65" s="34" t="s">
        <v>51</v>
      </c>
      <c r="B65" s="34" t="s">
        <v>256</v>
      </c>
      <c r="C65" s="34" t="s">
        <v>96</v>
      </c>
      <c r="D65" s="34" t="s">
        <v>60</v>
      </c>
      <c r="E65" s="34" t="s">
        <v>59</v>
      </c>
      <c r="F65" s="35"/>
      <c r="G65" s="35"/>
      <c r="H65" s="35"/>
      <c r="I65" s="35"/>
      <c r="J65" s="35"/>
      <c r="K65" s="35"/>
      <c r="L65" s="35"/>
      <c r="M65" s="35"/>
      <c r="N65" s="35"/>
      <c r="O65" s="35">
        <v>0</v>
      </c>
      <c r="P65" s="35">
        <v>0</v>
      </c>
      <c r="Q65" s="35">
        <v>0</v>
      </c>
      <c r="R65" s="35">
        <v>0</v>
      </c>
      <c r="S65" s="35">
        <v>0</v>
      </c>
      <c r="T65" s="35">
        <v>0</v>
      </c>
      <c r="U65" s="35">
        <v>0</v>
      </c>
    </row>
    <row r="66" spans="1:21" x14ac:dyDescent="0.3">
      <c r="A66" s="34" t="s">
        <v>51</v>
      </c>
      <c r="B66" s="34" t="s">
        <v>255</v>
      </c>
      <c r="C66" s="34" t="s">
        <v>94</v>
      </c>
      <c r="D66" s="34" t="s">
        <v>60</v>
      </c>
      <c r="E66" s="34" t="s">
        <v>59</v>
      </c>
      <c r="F66" s="35"/>
      <c r="G66" s="35">
        <v>0</v>
      </c>
      <c r="H66" s="35">
        <v>0</v>
      </c>
      <c r="I66" s="35">
        <v>0</v>
      </c>
      <c r="J66" s="35">
        <v>0</v>
      </c>
      <c r="K66" s="35">
        <v>0</v>
      </c>
      <c r="L66" s="35">
        <v>0</v>
      </c>
      <c r="M66" s="35">
        <v>0</v>
      </c>
      <c r="N66" s="35">
        <v>0</v>
      </c>
      <c r="O66" s="35"/>
      <c r="P66" s="35"/>
      <c r="Q66" s="35"/>
      <c r="R66" s="35"/>
      <c r="S66" s="35"/>
      <c r="T66" s="35"/>
      <c r="U66" s="35"/>
    </row>
    <row r="67" spans="1:21" x14ac:dyDescent="0.3">
      <c r="A67" s="34" t="s">
        <v>51</v>
      </c>
      <c r="B67" s="34" t="s">
        <v>254</v>
      </c>
      <c r="C67" s="34" t="s">
        <v>92</v>
      </c>
      <c r="D67" s="34" t="s">
        <v>89</v>
      </c>
      <c r="E67" s="34" t="s">
        <v>59</v>
      </c>
      <c r="F67" s="34">
        <v>0</v>
      </c>
    </row>
    <row r="68" spans="1:21" x14ac:dyDescent="0.3">
      <c r="A68" s="34" t="s">
        <v>51</v>
      </c>
      <c r="B68" s="34" t="s">
        <v>253</v>
      </c>
      <c r="C68" s="34" t="s">
        <v>90</v>
      </c>
      <c r="D68" s="34" t="s">
        <v>89</v>
      </c>
      <c r="E68" s="34" t="s">
        <v>59</v>
      </c>
      <c r="F68" s="34">
        <v>0</v>
      </c>
    </row>
    <row r="69" spans="1:21" x14ac:dyDescent="0.3">
      <c r="A69" s="34" t="s">
        <v>51</v>
      </c>
      <c r="B69" s="34" t="s">
        <v>252</v>
      </c>
      <c r="C69" s="34" t="s">
        <v>87</v>
      </c>
      <c r="D69" s="34" t="s">
        <v>60</v>
      </c>
      <c r="E69" s="34" t="s">
        <v>59</v>
      </c>
      <c r="F69" s="35"/>
      <c r="G69" s="35"/>
      <c r="H69" s="35"/>
      <c r="I69" s="35"/>
      <c r="J69" s="35"/>
      <c r="K69" s="35"/>
      <c r="L69" s="35"/>
      <c r="M69" s="35"/>
      <c r="N69" s="35"/>
      <c r="O69" s="35">
        <v>0</v>
      </c>
      <c r="P69" s="35">
        <v>0</v>
      </c>
      <c r="Q69" s="35">
        <v>0</v>
      </c>
      <c r="R69" s="35">
        <v>0</v>
      </c>
      <c r="S69" s="35">
        <v>0</v>
      </c>
      <c r="T69" s="35">
        <v>0</v>
      </c>
      <c r="U69" s="35">
        <v>0</v>
      </c>
    </row>
    <row r="70" spans="1:21" x14ac:dyDescent="0.3">
      <c r="A70" s="34" t="s">
        <v>51</v>
      </c>
      <c r="B70" s="34" t="s">
        <v>251</v>
      </c>
      <c r="C70" s="34" t="s">
        <v>85</v>
      </c>
      <c r="D70" s="34" t="s">
        <v>60</v>
      </c>
      <c r="E70" s="34" t="s">
        <v>59</v>
      </c>
      <c r="F70" s="35"/>
      <c r="G70" s="35">
        <v>0</v>
      </c>
      <c r="H70" s="35">
        <v>0</v>
      </c>
      <c r="I70" s="35">
        <v>0</v>
      </c>
      <c r="J70" s="35">
        <v>0</v>
      </c>
      <c r="K70" s="35">
        <v>0</v>
      </c>
      <c r="L70" s="35">
        <v>0</v>
      </c>
      <c r="M70" s="35">
        <v>0</v>
      </c>
      <c r="N70" s="35">
        <v>0</v>
      </c>
      <c r="O70" s="35"/>
      <c r="P70" s="35"/>
      <c r="Q70" s="35"/>
      <c r="R70" s="35"/>
      <c r="S70" s="35"/>
      <c r="T70" s="35"/>
      <c r="U70" s="35"/>
    </row>
    <row r="71" spans="1:21" x14ac:dyDescent="0.3">
      <c r="A71" s="38" t="s">
        <v>51</v>
      </c>
      <c r="B71" s="38" t="s">
        <v>250</v>
      </c>
      <c r="C71" s="38" t="s">
        <v>148</v>
      </c>
      <c r="D71" s="38" t="s">
        <v>89</v>
      </c>
      <c r="E71" s="38" t="s">
        <v>59</v>
      </c>
      <c r="F71" s="38" t="s">
        <v>249</v>
      </c>
      <c r="G71" s="38"/>
      <c r="H71" s="38"/>
      <c r="I71" s="38"/>
      <c r="J71" s="38"/>
      <c r="K71" s="38"/>
      <c r="L71" s="38"/>
      <c r="M71" s="38"/>
      <c r="N71" s="38"/>
      <c r="O71" s="38"/>
      <c r="P71" s="38"/>
      <c r="Q71" s="38"/>
      <c r="R71" s="38"/>
      <c r="S71" s="38"/>
      <c r="T71" s="38"/>
      <c r="U71" s="38"/>
    </row>
    <row r="72" spans="1:21" x14ac:dyDescent="0.3">
      <c r="A72" s="38" t="s">
        <v>51</v>
      </c>
      <c r="B72" s="38" t="s">
        <v>248</v>
      </c>
      <c r="C72" s="38" t="s">
        <v>146</v>
      </c>
      <c r="D72" s="38" t="s">
        <v>89</v>
      </c>
      <c r="E72" s="38" t="s">
        <v>59</v>
      </c>
      <c r="F72" s="38" t="s">
        <v>247</v>
      </c>
      <c r="G72" s="38"/>
      <c r="H72" s="38"/>
      <c r="I72" s="38"/>
      <c r="J72" s="38"/>
      <c r="K72" s="38"/>
      <c r="L72" s="38"/>
      <c r="M72" s="38"/>
      <c r="N72" s="38"/>
      <c r="O72" s="38"/>
      <c r="P72" s="38"/>
      <c r="Q72" s="38"/>
      <c r="R72" s="38"/>
      <c r="S72" s="38"/>
      <c r="T72" s="38"/>
      <c r="U72" s="38"/>
    </row>
    <row r="73" spans="1:21" x14ac:dyDescent="0.3">
      <c r="A73" s="38" t="s">
        <v>51</v>
      </c>
      <c r="B73" s="38" t="s">
        <v>246</v>
      </c>
      <c r="C73" s="38" t="s">
        <v>144</v>
      </c>
      <c r="D73" s="38" t="s">
        <v>60</v>
      </c>
      <c r="E73" s="38" t="s">
        <v>59</v>
      </c>
      <c r="F73" s="39"/>
      <c r="G73" s="39"/>
      <c r="H73" s="39"/>
      <c r="I73" s="39"/>
      <c r="J73" s="39"/>
      <c r="K73" s="39"/>
      <c r="L73" s="39"/>
      <c r="M73" s="39"/>
      <c r="N73" s="39"/>
      <c r="O73" s="39">
        <v>23.823</v>
      </c>
      <c r="P73" s="39">
        <v>24.196000000000002</v>
      </c>
      <c r="Q73" s="39">
        <v>29.227</v>
      </c>
      <c r="R73" s="39">
        <v>19.059999999999999</v>
      </c>
      <c r="S73" s="39">
        <v>18.89</v>
      </c>
      <c r="T73" s="39">
        <v>19.015000000000001</v>
      </c>
      <c r="U73" s="39">
        <v>19.739000000000001</v>
      </c>
    </row>
    <row r="74" spans="1:21" x14ac:dyDescent="0.3">
      <c r="A74" s="38" t="s">
        <v>51</v>
      </c>
      <c r="B74" s="38" t="s">
        <v>245</v>
      </c>
      <c r="C74" s="38" t="s">
        <v>142</v>
      </c>
      <c r="D74" s="38" t="s">
        <v>60</v>
      </c>
      <c r="E74" s="38" t="s">
        <v>59</v>
      </c>
      <c r="F74" s="39"/>
      <c r="G74" s="39">
        <v>15.276999999999999</v>
      </c>
      <c r="H74" s="39">
        <v>19.323</v>
      </c>
      <c r="I74" s="39">
        <v>15.803000000000001</v>
      </c>
      <c r="J74" s="39">
        <v>18.776</v>
      </c>
      <c r="K74" s="39">
        <v>15.734999999999999</v>
      </c>
      <c r="L74" s="39">
        <v>15.065</v>
      </c>
      <c r="M74" s="39">
        <v>15.349</v>
      </c>
      <c r="N74" s="39">
        <v>15.271000000000001</v>
      </c>
      <c r="O74" s="39"/>
      <c r="P74" s="39"/>
      <c r="Q74" s="39"/>
      <c r="R74" s="39"/>
      <c r="S74" s="39"/>
      <c r="T74" s="39"/>
      <c r="U74" s="39"/>
    </row>
    <row r="75" spans="1:21" x14ac:dyDescent="0.3">
      <c r="A75" s="38" t="s">
        <v>51</v>
      </c>
      <c r="B75" s="38" t="s">
        <v>244</v>
      </c>
      <c r="C75" s="38" t="s">
        <v>140</v>
      </c>
      <c r="D75" s="38" t="s">
        <v>89</v>
      </c>
      <c r="E75" s="38" t="s">
        <v>59</v>
      </c>
      <c r="F75" s="38" t="s">
        <v>243</v>
      </c>
      <c r="G75" s="38"/>
      <c r="H75" s="38"/>
      <c r="I75" s="38"/>
      <c r="J75" s="38"/>
      <c r="K75" s="38"/>
      <c r="L75" s="38"/>
      <c r="M75" s="38"/>
      <c r="N75" s="38"/>
      <c r="O75" s="38"/>
      <c r="P75" s="38"/>
      <c r="Q75" s="38"/>
      <c r="R75" s="38"/>
      <c r="S75" s="38"/>
      <c r="T75" s="38"/>
      <c r="U75" s="38"/>
    </row>
    <row r="76" spans="1:21" x14ac:dyDescent="0.3">
      <c r="A76" s="38" t="s">
        <v>51</v>
      </c>
      <c r="B76" s="38" t="s">
        <v>242</v>
      </c>
      <c r="C76" s="38" t="s">
        <v>138</v>
      </c>
      <c r="D76" s="38" t="s">
        <v>89</v>
      </c>
      <c r="E76" s="38" t="s">
        <v>59</v>
      </c>
      <c r="F76" s="38" t="s">
        <v>212</v>
      </c>
      <c r="G76" s="38"/>
      <c r="H76" s="38"/>
      <c r="I76" s="38"/>
      <c r="J76" s="38"/>
      <c r="K76" s="38"/>
      <c r="L76" s="38"/>
      <c r="M76" s="38"/>
      <c r="N76" s="38"/>
      <c r="O76" s="38"/>
      <c r="P76" s="38"/>
      <c r="Q76" s="38"/>
      <c r="R76" s="38"/>
      <c r="S76" s="38"/>
      <c r="T76" s="38"/>
      <c r="U76" s="38"/>
    </row>
    <row r="77" spans="1:21" x14ac:dyDescent="0.3">
      <c r="A77" s="38" t="s">
        <v>51</v>
      </c>
      <c r="B77" s="38" t="s">
        <v>241</v>
      </c>
      <c r="C77" s="38" t="s">
        <v>136</v>
      </c>
      <c r="D77" s="38" t="s">
        <v>60</v>
      </c>
      <c r="E77" s="38" t="s">
        <v>59</v>
      </c>
      <c r="F77" s="39"/>
      <c r="G77" s="39"/>
      <c r="H77" s="39"/>
      <c r="I77" s="39"/>
      <c r="J77" s="39"/>
      <c r="K77" s="39"/>
      <c r="L77" s="39"/>
      <c r="M77" s="39"/>
      <c r="N77" s="39"/>
      <c r="O77" s="39">
        <v>0</v>
      </c>
      <c r="P77" s="39">
        <v>0</v>
      </c>
      <c r="Q77" s="39">
        <v>14.599</v>
      </c>
      <c r="R77" s="39">
        <v>17.132000000000001</v>
      </c>
      <c r="S77" s="39">
        <v>13.609</v>
      </c>
      <c r="T77" s="39">
        <v>7.8369999999999997</v>
      </c>
      <c r="U77" s="39">
        <v>2.1339999999999999</v>
      </c>
    </row>
    <row r="78" spans="1:21" x14ac:dyDescent="0.3">
      <c r="A78" s="38" t="s">
        <v>51</v>
      </c>
      <c r="B78" s="38" t="s">
        <v>240</v>
      </c>
      <c r="C78" s="38" t="s">
        <v>134</v>
      </c>
      <c r="D78" s="38" t="s">
        <v>60</v>
      </c>
      <c r="E78" s="38" t="s">
        <v>59</v>
      </c>
      <c r="F78" s="39"/>
      <c r="G78" s="39">
        <v>0</v>
      </c>
      <c r="H78" s="39">
        <v>0</v>
      </c>
      <c r="I78" s="39">
        <v>0</v>
      </c>
      <c r="J78" s="39">
        <v>0</v>
      </c>
      <c r="K78" s="39">
        <v>0</v>
      </c>
      <c r="L78" s="39">
        <v>0</v>
      </c>
      <c r="M78" s="39">
        <v>0</v>
      </c>
      <c r="N78" s="39">
        <v>0</v>
      </c>
      <c r="O78" s="39"/>
      <c r="P78" s="39"/>
      <c r="Q78" s="39"/>
      <c r="R78" s="39"/>
      <c r="S78" s="39"/>
      <c r="T78" s="39"/>
      <c r="U78" s="39"/>
    </row>
    <row r="79" spans="1:21" x14ac:dyDescent="0.3">
      <c r="A79" s="34" t="s">
        <v>51</v>
      </c>
      <c r="B79" s="34" t="s">
        <v>239</v>
      </c>
      <c r="C79" s="34" t="s">
        <v>132</v>
      </c>
      <c r="D79" s="34" t="s">
        <v>89</v>
      </c>
      <c r="E79" s="34" t="s">
        <v>59</v>
      </c>
      <c r="F79" s="34">
        <v>0</v>
      </c>
    </row>
    <row r="80" spans="1:21" x14ac:dyDescent="0.3">
      <c r="A80" s="34" t="s">
        <v>51</v>
      </c>
      <c r="B80" s="34" t="s">
        <v>238</v>
      </c>
      <c r="C80" s="34" t="s">
        <v>130</v>
      </c>
      <c r="D80" s="34" t="s">
        <v>89</v>
      </c>
      <c r="E80" s="34" t="s">
        <v>59</v>
      </c>
      <c r="F80" s="34">
        <v>0</v>
      </c>
    </row>
    <row r="81" spans="1:21" x14ac:dyDescent="0.3">
      <c r="A81" s="34" t="s">
        <v>51</v>
      </c>
      <c r="B81" s="34" t="s">
        <v>237</v>
      </c>
      <c r="C81" s="34" t="s">
        <v>128</v>
      </c>
      <c r="D81" s="34" t="s">
        <v>60</v>
      </c>
      <c r="E81" s="34" t="s">
        <v>59</v>
      </c>
      <c r="F81" s="35"/>
      <c r="G81" s="35"/>
      <c r="H81" s="35"/>
      <c r="I81" s="35"/>
      <c r="J81" s="35"/>
      <c r="K81" s="35"/>
      <c r="L81" s="35"/>
      <c r="M81" s="35"/>
      <c r="N81" s="35"/>
      <c r="O81" s="35">
        <v>0</v>
      </c>
      <c r="P81" s="35">
        <v>0</v>
      </c>
      <c r="Q81" s="35">
        <v>0</v>
      </c>
      <c r="R81" s="35">
        <v>0</v>
      </c>
      <c r="S81" s="35">
        <v>0</v>
      </c>
      <c r="T81" s="35">
        <v>0</v>
      </c>
      <c r="U81" s="35">
        <v>0</v>
      </c>
    </row>
    <row r="82" spans="1:21" x14ac:dyDescent="0.3">
      <c r="A82" s="34" t="s">
        <v>51</v>
      </c>
      <c r="B82" s="34" t="s">
        <v>236</v>
      </c>
      <c r="C82" s="34" t="s">
        <v>126</v>
      </c>
      <c r="D82" s="34" t="s">
        <v>60</v>
      </c>
      <c r="E82" s="34" t="s">
        <v>59</v>
      </c>
      <c r="F82" s="35"/>
      <c r="G82" s="35">
        <v>0</v>
      </c>
      <c r="H82" s="35">
        <v>0</v>
      </c>
      <c r="I82" s="35">
        <v>0</v>
      </c>
      <c r="J82" s="35">
        <v>0</v>
      </c>
      <c r="K82" s="35">
        <v>0</v>
      </c>
      <c r="L82" s="35">
        <v>0</v>
      </c>
      <c r="M82" s="35">
        <v>0</v>
      </c>
      <c r="N82" s="35">
        <v>0</v>
      </c>
      <c r="O82" s="35"/>
      <c r="P82" s="35"/>
      <c r="Q82" s="35"/>
      <c r="R82" s="35"/>
      <c r="S82" s="35"/>
      <c r="T82" s="35"/>
      <c r="U82" s="35"/>
    </row>
    <row r="83" spans="1:21" x14ac:dyDescent="0.3">
      <c r="A83" s="34" t="s">
        <v>51</v>
      </c>
      <c r="B83" s="34" t="s">
        <v>235</v>
      </c>
      <c r="C83" s="34" t="s">
        <v>124</v>
      </c>
      <c r="D83" s="34" t="s">
        <v>89</v>
      </c>
      <c r="E83" s="34" t="s">
        <v>59</v>
      </c>
      <c r="F83" s="34">
        <v>0</v>
      </c>
    </row>
    <row r="84" spans="1:21" x14ac:dyDescent="0.3">
      <c r="A84" s="34" t="s">
        <v>51</v>
      </c>
      <c r="B84" s="34" t="s">
        <v>234</v>
      </c>
      <c r="C84" s="34" t="s">
        <v>122</v>
      </c>
      <c r="D84" s="34" t="s">
        <v>89</v>
      </c>
      <c r="E84" s="34" t="s">
        <v>59</v>
      </c>
      <c r="F84" s="34">
        <v>0</v>
      </c>
    </row>
    <row r="85" spans="1:21" x14ac:dyDescent="0.3">
      <c r="A85" s="34" t="s">
        <v>51</v>
      </c>
      <c r="B85" s="34" t="s">
        <v>233</v>
      </c>
      <c r="C85" s="34" t="s">
        <v>120</v>
      </c>
      <c r="D85" s="34" t="s">
        <v>60</v>
      </c>
      <c r="E85" s="34" t="s">
        <v>59</v>
      </c>
      <c r="F85" s="35"/>
      <c r="G85" s="35"/>
      <c r="H85" s="35"/>
      <c r="I85" s="35"/>
      <c r="J85" s="35"/>
      <c r="K85" s="35"/>
      <c r="L85" s="35"/>
      <c r="M85" s="35"/>
      <c r="N85" s="35"/>
      <c r="O85" s="35">
        <v>0</v>
      </c>
      <c r="P85" s="35">
        <v>0</v>
      </c>
      <c r="Q85" s="35">
        <v>0</v>
      </c>
      <c r="R85" s="35">
        <v>0</v>
      </c>
      <c r="S85" s="35">
        <v>0</v>
      </c>
      <c r="T85" s="35">
        <v>0</v>
      </c>
      <c r="U85" s="35">
        <v>0</v>
      </c>
    </row>
    <row r="86" spans="1:21" x14ac:dyDescent="0.3">
      <c r="A86" s="34" t="s">
        <v>51</v>
      </c>
      <c r="B86" s="34" t="s">
        <v>232</v>
      </c>
      <c r="C86" s="34" t="s">
        <v>118</v>
      </c>
      <c r="D86" s="34" t="s">
        <v>60</v>
      </c>
      <c r="E86" s="34" t="s">
        <v>59</v>
      </c>
      <c r="F86" s="35"/>
      <c r="G86" s="35">
        <v>0</v>
      </c>
      <c r="H86" s="35">
        <v>0</v>
      </c>
      <c r="I86" s="35">
        <v>0</v>
      </c>
      <c r="J86" s="35">
        <v>0</v>
      </c>
      <c r="K86" s="35">
        <v>0</v>
      </c>
      <c r="L86" s="35">
        <v>0</v>
      </c>
      <c r="M86" s="35">
        <v>0</v>
      </c>
      <c r="N86" s="35">
        <v>0</v>
      </c>
      <c r="O86" s="35"/>
      <c r="P86" s="35"/>
      <c r="Q86" s="35"/>
      <c r="R86" s="35"/>
      <c r="S86" s="35"/>
      <c r="T86" s="35"/>
      <c r="U86" s="35"/>
    </row>
    <row r="87" spans="1:21" x14ac:dyDescent="0.3">
      <c r="A87" s="34" t="s">
        <v>51</v>
      </c>
      <c r="B87" s="34" t="s">
        <v>231</v>
      </c>
      <c r="C87" s="34" t="s">
        <v>116</v>
      </c>
      <c r="D87" s="34" t="s">
        <v>89</v>
      </c>
      <c r="E87" s="34" t="s">
        <v>59</v>
      </c>
      <c r="F87" s="34">
        <v>0</v>
      </c>
    </row>
    <row r="88" spans="1:21" x14ac:dyDescent="0.3">
      <c r="A88" s="34" t="s">
        <v>51</v>
      </c>
      <c r="B88" s="34" t="s">
        <v>230</v>
      </c>
      <c r="C88" s="34" t="s">
        <v>114</v>
      </c>
      <c r="D88" s="34" t="s">
        <v>89</v>
      </c>
      <c r="E88" s="34" t="s">
        <v>59</v>
      </c>
      <c r="F88" s="34">
        <v>0</v>
      </c>
    </row>
    <row r="89" spans="1:21" x14ac:dyDescent="0.3">
      <c r="A89" s="34" t="s">
        <v>51</v>
      </c>
      <c r="B89" s="34" t="s">
        <v>229</v>
      </c>
      <c r="C89" s="34" t="s">
        <v>112</v>
      </c>
      <c r="D89" s="34" t="s">
        <v>60</v>
      </c>
      <c r="E89" s="34" t="s">
        <v>59</v>
      </c>
      <c r="F89" s="35"/>
      <c r="G89" s="35"/>
      <c r="H89" s="35"/>
      <c r="I89" s="35"/>
      <c r="J89" s="35"/>
      <c r="K89" s="35"/>
      <c r="L89" s="35"/>
      <c r="M89" s="35"/>
      <c r="N89" s="35"/>
      <c r="O89" s="35">
        <v>0</v>
      </c>
      <c r="P89" s="35">
        <v>0</v>
      </c>
      <c r="Q89" s="35">
        <v>0</v>
      </c>
      <c r="R89" s="35">
        <v>0</v>
      </c>
      <c r="S89" s="35">
        <v>0</v>
      </c>
      <c r="T89" s="35">
        <v>0</v>
      </c>
      <c r="U89" s="35">
        <v>0</v>
      </c>
    </row>
    <row r="90" spans="1:21" x14ac:dyDescent="0.3">
      <c r="A90" s="34" t="s">
        <v>51</v>
      </c>
      <c r="B90" s="34" t="s">
        <v>228</v>
      </c>
      <c r="C90" s="34" t="s">
        <v>110</v>
      </c>
      <c r="D90" s="34" t="s">
        <v>60</v>
      </c>
      <c r="E90" s="34" t="s">
        <v>59</v>
      </c>
      <c r="F90" s="35"/>
      <c r="G90" s="35">
        <v>0</v>
      </c>
      <c r="H90" s="35">
        <v>0</v>
      </c>
      <c r="I90" s="35">
        <v>0</v>
      </c>
      <c r="J90" s="35">
        <v>0</v>
      </c>
      <c r="K90" s="35">
        <v>0</v>
      </c>
      <c r="L90" s="35">
        <v>0</v>
      </c>
      <c r="M90" s="35">
        <v>0</v>
      </c>
      <c r="N90" s="35">
        <v>0</v>
      </c>
      <c r="O90" s="35"/>
      <c r="P90" s="35"/>
      <c r="Q90" s="35"/>
      <c r="R90" s="35"/>
      <c r="S90" s="35"/>
      <c r="T90" s="35"/>
      <c r="U90" s="35"/>
    </row>
    <row r="91" spans="1:21" x14ac:dyDescent="0.3">
      <c r="A91" s="34" t="s">
        <v>51</v>
      </c>
      <c r="B91" s="34" t="s">
        <v>227</v>
      </c>
      <c r="C91" s="34" t="s">
        <v>108</v>
      </c>
      <c r="D91" s="34" t="s">
        <v>89</v>
      </c>
      <c r="E91" s="34" t="s">
        <v>59</v>
      </c>
      <c r="F91" s="34">
        <v>0</v>
      </c>
    </row>
    <row r="92" spans="1:21" x14ac:dyDescent="0.3">
      <c r="A92" s="34" t="s">
        <v>51</v>
      </c>
      <c r="B92" s="34" t="s">
        <v>226</v>
      </c>
      <c r="C92" s="34" t="s">
        <v>106</v>
      </c>
      <c r="D92" s="34" t="s">
        <v>89</v>
      </c>
      <c r="E92" s="34" t="s">
        <v>59</v>
      </c>
      <c r="F92" s="34">
        <v>0</v>
      </c>
    </row>
    <row r="93" spans="1:21" x14ac:dyDescent="0.3">
      <c r="A93" s="34" t="s">
        <v>51</v>
      </c>
      <c r="B93" s="34" t="s">
        <v>225</v>
      </c>
      <c r="C93" s="34" t="s">
        <v>104</v>
      </c>
      <c r="D93" s="34" t="s">
        <v>60</v>
      </c>
      <c r="E93" s="34" t="s">
        <v>59</v>
      </c>
      <c r="F93" s="35"/>
      <c r="G93" s="35"/>
      <c r="H93" s="35"/>
      <c r="I93" s="35"/>
      <c r="J93" s="35"/>
      <c r="K93" s="35"/>
      <c r="L93" s="35"/>
      <c r="M93" s="35"/>
      <c r="N93" s="35"/>
      <c r="O93" s="35">
        <v>0</v>
      </c>
      <c r="P93" s="35">
        <v>0</v>
      </c>
      <c r="Q93" s="35">
        <v>0</v>
      </c>
      <c r="R93" s="35">
        <v>0</v>
      </c>
      <c r="S93" s="35">
        <v>0</v>
      </c>
      <c r="T93" s="35">
        <v>0</v>
      </c>
      <c r="U93" s="35">
        <v>0</v>
      </c>
    </row>
    <row r="94" spans="1:21" x14ac:dyDescent="0.3">
      <c r="A94" s="34" t="s">
        <v>51</v>
      </c>
      <c r="B94" s="34" t="s">
        <v>224</v>
      </c>
      <c r="C94" s="34" t="s">
        <v>102</v>
      </c>
      <c r="D94" s="34" t="s">
        <v>60</v>
      </c>
      <c r="E94" s="34" t="s">
        <v>59</v>
      </c>
      <c r="F94" s="35"/>
      <c r="G94" s="35">
        <v>0</v>
      </c>
      <c r="H94" s="35">
        <v>0</v>
      </c>
      <c r="I94" s="35">
        <v>0</v>
      </c>
      <c r="J94" s="35">
        <v>0</v>
      </c>
      <c r="K94" s="35">
        <v>0</v>
      </c>
      <c r="L94" s="35">
        <v>0</v>
      </c>
      <c r="M94" s="35">
        <v>0</v>
      </c>
      <c r="N94" s="35">
        <v>0</v>
      </c>
      <c r="O94" s="35"/>
      <c r="P94" s="35"/>
      <c r="Q94" s="35"/>
      <c r="R94" s="35"/>
      <c r="S94" s="35"/>
      <c r="T94" s="35"/>
      <c r="U94" s="35"/>
    </row>
    <row r="95" spans="1:21" x14ac:dyDescent="0.3">
      <c r="A95" s="34" t="s">
        <v>51</v>
      </c>
      <c r="B95" s="34" t="s">
        <v>223</v>
      </c>
      <c r="C95" s="34" t="s">
        <v>100</v>
      </c>
      <c r="D95" s="34" t="s">
        <v>89</v>
      </c>
      <c r="E95" s="34" t="s">
        <v>59</v>
      </c>
      <c r="F95" s="34">
        <v>0</v>
      </c>
    </row>
    <row r="96" spans="1:21" x14ac:dyDescent="0.3">
      <c r="A96" s="34" t="s">
        <v>51</v>
      </c>
      <c r="B96" s="34" t="s">
        <v>222</v>
      </c>
      <c r="C96" s="34" t="s">
        <v>98</v>
      </c>
      <c r="D96" s="34" t="s">
        <v>89</v>
      </c>
      <c r="E96" s="34" t="s">
        <v>59</v>
      </c>
      <c r="F96" s="34">
        <v>0</v>
      </c>
    </row>
    <row r="97" spans="1:21" x14ac:dyDescent="0.3">
      <c r="A97" s="34" t="s">
        <v>51</v>
      </c>
      <c r="B97" s="34" t="s">
        <v>221</v>
      </c>
      <c r="C97" s="34" t="s">
        <v>96</v>
      </c>
      <c r="D97" s="34" t="s">
        <v>60</v>
      </c>
      <c r="E97" s="34" t="s">
        <v>59</v>
      </c>
      <c r="F97" s="35"/>
      <c r="G97" s="35"/>
      <c r="H97" s="35"/>
      <c r="I97" s="35"/>
      <c r="J97" s="35"/>
      <c r="K97" s="35"/>
      <c r="L97" s="35"/>
      <c r="M97" s="35"/>
      <c r="N97" s="35"/>
      <c r="O97" s="35">
        <v>0</v>
      </c>
      <c r="P97" s="35">
        <v>0</v>
      </c>
      <c r="Q97" s="35">
        <v>0</v>
      </c>
      <c r="R97" s="35">
        <v>0</v>
      </c>
      <c r="S97" s="35">
        <v>0</v>
      </c>
      <c r="T97" s="35">
        <v>0</v>
      </c>
      <c r="U97" s="35">
        <v>0</v>
      </c>
    </row>
    <row r="98" spans="1:21" x14ac:dyDescent="0.3">
      <c r="A98" s="34" t="s">
        <v>51</v>
      </c>
      <c r="B98" s="34" t="s">
        <v>220</v>
      </c>
      <c r="C98" s="34" t="s">
        <v>94</v>
      </c>
      <c r="D98" s="34" t="s">
        <v>60</v>
      </c>
      <c r="E98" s="34" t="s">
        <v>59</v>
      </c>
      <c r="F98" s="35"/>
      <c r="G98" s="35">
        <v>0</v>
      </c>
      <c r="H98" s="35">
        <v>0</v>
      </c>
      <c r="I98" s="35">
        <v>0</v>
      </c>
      <c r="J98" s="35">
        <v>0</v>
      </c>
      <c r="K98" s="35">
        <v>0</v>
      </c>
      <c r="L98" s="35">
        <v>0</v>
      </c>
      <c r="M98" s="35">
        <v>0</v>
      </c>
      <c r="N98" s="35">
        <v>0</v>
      </c>
      <c r="O98" s="35"/>
      <c r="P98" s="35"/>
      <c r="Q98" s="35"/>
      <c r="R98" s="35"/>
      <c r="S98" s="35"/>
      <c r="T98" s="35"/>
      <c r="U98" s="35"/>
    </row>
    <row r="99" spans="1:21" x14ac:dyDescent="0.3">
      <c r="A99" s="34" t="s">
        <v>51</v>
      </c>
      <c r="B99" s="34" t="s">
        <v>219</v>
      </c>
      <c r="C99" s="34" t="s">
        <v>92</v>
      </c>
      <c r="D99" s="34" t="s">
        <v>89</v>
      </c>
      <c r="E99" s="34" t="s">
        <v>59</v>
      </c>
      <c r="F99" s="34">
        <v>0</v>
      </c>
    </row>
    <row r="100" spans="1:21" x14ac:dyDescent="0.3">
      <c r="A100" s="34" t="s">
        <v>51</v>
      </c>
      <c r="B100" s="34" t="s">
        <v>218</v>
      </c>
      <c r="C100" s="34" t="s">
        <v>90</v>
      </c>
      <c r="D100" s="34" t="s">
        <v>89</v>
      </c>
      <c r="E100" s="34" t="s">
        <v>59</v>
      </c>
      <c r="F100" s="34">
        <v>0</v>
      </c>
    </row>
    <row r="101" spans="1:21" x14ac:dyDescent="0.3">
      <c r="A101" s="34" t="s">
        <v>51</v>
      </c>
      <c r="B101" s="34" t="s">
        <v>217</v>
      </c>
      <c r="C101" s="34" t="s">
        <v>87</v>
      </c>
      <c r="D101" s="34" t="s">
        <v>60</v>
      </c>
      <c r="E101" s="34" t="s">
        <v>59</v>
      </c>
      <c r="F101" s="35"/>
      <c r="G101" s="35"/>
      <c r="H101" s="35"/>
      <c r="I101" s="35"/>
      <c r="J101" s="35"/>
      <c r="K101" s="35"/>
      <c r="L101" s="35"/>
      <c r="M101" s="35"/>
      <c r="N101" s="35"/>
      <c r="O101" s="35">
        <v>0</v>
      </c>
      <c r="P101" s="35">
        <v>0</v>
      </c>
      <c r="Q101" s="35">
        <v>0</v>
      </c>
      <c r="R101" s="35">
        <v>0</v>
      </c>
      <c r="S101" s="35">
        <v>0</v>
      </c>
      <c r="T101" s="35">
        <v>0</v>
      </c>
      <c r="U101" s="35">
        <v>0</v>
      </c>
    </row>
    <row r="102" spans="1:21" x14ac:dyDescent="0.3">
      <c r="A102" s="34" t="s">
        <v>51</v>
      </c>
      <c r="B102" s="34" t="s">
        <v>216</v>
      </c>
      <c r="C102" s="34" t="s">
        <v>85</v>
      </c>
      <c r="D102" s="34" t="s">
        <v>60</v>
      </c>
      <c r="E102" s="34" t="s">
        <v>59</v>
      </c>
      <c r="F102" s="35"/>
      <c r="G102" s="35">
        <v>0</v>
      </c>
      <c r="H102" s="35">
        <v>0</v>
      </c>
      <c r="I102" s="35">
        <v>0</v>
      </c>
      <c r="J102" s="35">
        <v>0</v>
      </c>
      <c r="K102" s="35">
        <v>0</v>
      </c>
      <c r="L102" s="35">
        <v>0</v>
      </c>
      <c r="M102" s="35">
        <v>0</v>
      </c>
      <c r="N102" s="35">
        <v>0</v>
      </c>
      <c r="O102" s="35"/>
      <c r="P102" s="35"/>
      <c r="Q102" s="35"/>
      <c r="R102" s="35"/>
      <c r="S102" s="35"/>
      <c r="T102" s="35"/>
      <c r="U102" s="35"/>
    </row>
    <row r="103" spans="1:21" x14ac:dyDescent="0.3">
      <c r="A103" s="36" t="s">
        <v>51</v>
      </c>
      <c r="B103" s="36" t="s">
        <v>215</v>
      </c>
      <c r="C103" s="36" t="s">
        <v>148</v>
      </c>
      <c r="D103" s="36" t="s">
        <v>89</v>
      </c>
      <c r="E103" s="36" t="s">
        <v>59</v>
      </c>
      <c r="F103" s="36" t="s">
        <v>214</v>
      </c>
      <c r="G103" s="36"/>
      <c r="H103" s="36"/>
      <c r="I103" s="36"/>
      <c r="J103" s="36"/>
      <c r="K103" s="36"/>
      <c r="L103" s="36"/>
      <c r="M103" s="36"/>
      <c r="N103" s="36"/>
      <c r="O103" s="36"/>
      <c r="P103" s="36"/>
      <c r="Q103" s="36"/>
      <c r="R103" s="36"/>
      <c r="S103" s="36"/>
      <c r="T103" s="36"/>
      <c r="U103" s="36"/>
    </row>
    <row r="104" spans="1:21" x14ac:dyDescent="0.3">
      <c r="A104" s="36" t="s">
        <v>51</v>
      </c>
      <c r="B104" s="36" t="s">
        <v>213</v>
      </c>
      <c r="C104" s="36" t="s">
        <v>146</v>
      </c>
      <c r="D104" s="36" t="s">
        <v>89</v>
      </c>
      <c r="E104" s="36" t="s">
        <v>59</v>
      </c>
      <c r="F104" s="36" t="s">
        <v>212</v>
      </c>
      <c r="G104" s="36"/>
      <c r="H104" s="36"/>
      <c r="I104" s="36"/>
      <c r="J104" s="36"/>
      <c r="K104" s="36"/>
      <c r="L104" s="36"/>
      <c r="M104" s="36"/>
      <c r="N104" s="36"/>
      <c r="O104" s="36"/>
      <c r="P104" s="36"/>
      <c r="Q104" s="36"/>
      <c r="R104" s="36"/>
      <c r="S104" s="36"/>
      <c r="T104" s="36"/>
      <c r="U104" s="36"/>
    </row>
    <row r="105" spans="1:21" x14ac:dyDescent="0.3">
      <c r="A105" s="36" t="s">
        <v>51</v>
      </c>
      <c r="B105" s="36" t="s">
        <v>211</v>
      </c>
      <c r="C105" s="36" t="s">
        <v>144</v>
      </c>
      <c r="D105" s="36" t="s">
        <v>60</v>
      </c>
      <c r="E105" s="36" t="s">
        <v>59</v>
      </c>
      <c r="F105" s="37"/>
      <c r="G105" s="37"/>
      <c r="H105" s="37"/>
      <c r="I105" s="37"/>
      <c r="J105" s="37"/>
      <c r="K105" s="37"/>
      <c r="L105" s="37"/>
      <c r="M105" s="37"/>
      <c r="N105" s="37"/>
      <c r="O105" s="37">
        <v>2.5680000000000001</v>
      </c>
      <c r="P105" s="37">
        <v>2.839</v>
      </c>
      <c r="Q105" s="37">
        <v>17.103999999999999</v>
      </c>
      <c r="R105" s="37">
        <v>16.739000000000001</v>
      </c>
      <c r="S105" s="37">
        <v>14.206</v>
      </c>
      <c r="T105" s="37">
        <v>9.4209999999999994</v>
      </c>
      <c r="U105" s="37">
        <v>2.895</v>
      </c>
    </row>
    <row r="106" spans="1:21" x14ac:dyDescent="0.3">
      <c r="A106" s="36" t="s">
        <v>51</v>
      </c>
      <c r="B106" s="36" t="s">
        <v>210</v>
      </c>
      <c r="C106" s="36" t="s">
        <v>142</v>
      </c>
      <c r="D106" s="36" t="s">
        <v>60</v>
      </c>
      <c r="E106" s="36" t="s">
        <v>59</v>
      </c>
      <c r="F106" s="37"/>
      <c r="G106" s="37">
        <v>5.71</v>
      </c>
      <c r="H106" s="37">
        <v>3.62</v>
      </c>
      <c r="I106" s="37">
        <v>9.01</v>
      </c>
      <c r="J106" s="37">
        <v>3.2850000000000001</v>
      </c>
      <c r="K106" s="37">
        <v>1.71</v>
      </c>
      <c r="L106" s="37">
        <v>1.2999999999999999E-2</v>
      </c>
      <c r="M106" s="37">
        <v>-3.6999999999999998E-2</v>
      </c>
      <c r="N106" s="37">
        <v>1.5049999999999999</v>
      </c>
      <c r="O106" s="37"/>
      <c r="P106" s="37"/>
      <c r="Q106" s="37"/>
      <c r="R106" s="37"/>
      <c r="S106" s="37"/>
      <c r="T106" s="37"/>
      <c r="U106" s="37"/>
    </row>
    <row r="107" spans="1:21" x14ac:dyDescent="0.3">
      <c r="A107" s="34" t="s">
        <v>51</v>
      </c>
      <c r="B107" s="34" t="s">
        <v>209</v>
      </c>
      <c r="C107" s="34" t="s">
        <v>140</v>
      </c>
      <c r="D107" s="34" t="s">
        <v>89</v>
      </c>
      <c r="E107" s="34" t="s">
        <v>59</v>
      </c>
      <c r="F107" s="34">
        <v>0</v>
      </c>
    </row>
    <row r="108" spans="1:21" x14ac:dyDescent="0.3">
      <c r="A108" s="34" t="s">
        <v>51</v>
      </c>
      <c r="B108" s="34" t="s">
        <v>208</v>
      </c>
      <c r="C108" s="34" t="s">
        <v>138</v>
      </c>
      <c r="D108" s="34" t="s">
        <v>89</v>
      </c>
      <c r="E108" s="34" t="s">
        <v>59</v>
      </c>
      <c r="F108" s="34">
        <v>0</v>
      </c>
    </row>
    <row r="109" spans="1:21" x14ac:dyDescent="0.3">
      <c r="A109" s="34" t="s">
        <v>51</v>
      </c>
      <c r="B109" s="34" t="s">
        <v>207</v>
      </c>
      <c r="C109" s="34" t="s">
        <v>136</v>
      </c>
      <c r="D109" s="34" t="s">
        <v>60</v>
      </c>
      <c r="E109" s="34" t="s">
        <v>59</v>
      </c>
      <c r="F109" s="35"/>
      <c r="G109" s="35"/>
      <c r="H109" s="35"/>
      <c r="I109" s="35"/>
      <c r="J109" s="35"/>
      <c r="K109" s="35"/>
      <c r="L109" s="35"/>
      <c r="M109" s="35"/>
      <c r="N109" s="35"/>
      <c r="O109" s="35">
        <v>0</v>
      </c>
      <c r="P109" s="35">
        <v>0</v>
      </c>
      <c r="Q109" s="35">
        <v>0</v>
      </c>
      <c r="R109" s="35">
        <v>0</v>
      </c>
      <c r="S109" s="35">
        <v>0</v>
      </c>
      <c r="T109" s="35">
        <v>0</v>
      </c>
      <c r="U109" s="35">
        <v>0</v>
      </c>
    </row>
    <row r="110" spans="1:21" x14ac:dyDescent="0.3">
      <c r="A110" s="34" t="s">
        <v>51</v>
      </c>
      <c r="B110" s="34" t="s">
        <v>206</v>
      </c>
      <c r="C110" s="34" t="s">
        <v>134</v>
      </c>
      <c r="D110" s="34" t="s">
        <v>60</v>
      </c>
      <c r="E110" s="34" t="s">
        <v>59</v>
      </c>
      <c r="F110" s="35"/>
      <c r="G110" s="35">
        <v>0</v>
      </c>
      <c r="H110" s="35">
        <v>0</v>
      </c>
      <c r="I110" s="35">
        <v>0</v>
      </c>
      <c r="J110" s="35">
        <v>0</v>
      </c>
      <c r="K110" s="35">
        <v>0</v>
      </c>
      <c r="L110" s="35">
        <v>0</v>
      </c>
      <c r="M110" s="35">
        <v>0</v>
      </c>
      <c r="N110" s="35">
        <v>0</v>
      </c>
      <c r="O110" s="35"/>
      <c r="P110" s="35"/>
      <c r="Q110" s="35"/>
      <c r="R110" s="35"/>
      <c r="S110" s="35"/>
      <c r="T110" s="35"/>
      <c r="U110" s="35"/>
    </row>
    <row r="111" spans="1:21" x14ac:dyDescent="0.3">
      <c r="A111" s="34" t="s">
        <v>51</v>
      </c>
      <c r="B111" s="34" t="s">
        <v>205</v>
      </c>
      <c r="C111" s="34" t="s">
        <v>132</v>
      </c>
      <c r="D111" s="34" t="s">
        <v>89</v>
      </c>
      <c r="E111" s="34" t="s">
        <v>59</v>
      </c>
      <c r="F111" s="34">
        <v>0</v>
      </c>
    </row>
    <row r="112" spans="1:21" x14ac:dyDescent="0.3">
      <c r="A112" s="34" t="s">
        <v>51</v>
      </c>
      <c r="B112" s="34" t="s">
        <v>204</v>
      </c>
      <c r="C112" s="34" t="s">
        <v>130</v>
      </c>
      <c r="D112" s="34" t="s">
        <v>89</v>
      </c>
      <c r="E112" s="34" t="s">
        <v>59</v>
      </c>
      <c r="F112" s="34">
        <v>0</v>
      </c>
    </row>
    <row r="113" spans="1:21" x14ac:dyDescent="0.3">
      <c r="A113" s="34" t="s">
        <v>51</v>
      </c>
      <c r="B113" s="34" t="s">
        <v>203</v>
      </c>
      <c r="C113" s="34" t="s">
        <v>128</v>
      </c>
      <c r="D113" s="34" t="s">
        <v>60</v>
      </c>
      <c r="E113" s="34" t="s">
        <v>59</v>
      </c>
      <c r="F113" s="35"/>
      <c r="G113" s="35"/>
      <c r="H113" s="35"/>
      <c r="I113" s="35"/>
      <c r="J113" s="35"/>
      <c r="K113" s="35"/>
      <c r="L113" s="35"/>
      <c r="M113" s="35"/>
      <c r="N113" s="35"/>
      <c r="O113" s="35">
        <v>0</v>
      </c>
      <c r="P113" s="35">
        <v>0</v>
      </c>
      <c r="Q113" s="35">
        <v>0</v>
      </c>
      <c r="R113" s="35">
        <v>0</v>
      </c>
      <c r="S113" s="35">
        <v>0</v>
      </c>
      <c r="T113" s="35">
        <v>0</v>
      </c>
      <c r="U113" s="35">
        <v>0</v>
      </c>
    </row>
    <row r="114" spans="1:21" x14ac:dyDescent="0.3">
      <c r="A114" s="34" t="s">
        <v>51</v>
      </c>
      <c r="B114" s="34" t="s">
        <v>202</v>
      </c>
      <c r="C114" s="34" t="s">
        <v>126</v>
      </c>
      <c r="D114" s="34" t="s">
        <v>60</v>
      </c>
      <c r="E114" s="34" t="s">
        <v>59</v>
      </c>
      <c r="F114" s="35"/>
      <c r="G114" s="35">
        <v>0</v>
      </c>
      <c r="H114" s="35">
        <v>0</v>
      </c>
      <c r="I114" s="35">
        <v>0</v>
      </c>
      <c r="J114" s="35">
        <v>0</v>
      </c>
      <c r="K114" s="35">
        <v>0</v>
      </c>
      <c r="L114" s="35">
        <v>0</v>
      </c>
      <c r="M114" s="35">
        <v>0</v>
      </c>
      <c r="N114" s="35">
        <v>0</v>
      </c>
      <c r="O114" s="35"/>
      <c r="P114" s="35"/>
      <c r="Q114" s="35"/>
      <c r="R114" s="35"/>
      <c r="S114" s="35"/>
      <c r="T114" s="35"/>
      <c r="U114" s="35"/>
    </row>
    <row r="115" spans="1:21" x14ac:dyDescent="0.3">
      <c r="A115" s="34" t="s">
        <v>51</v>
      </c>
      <c r="B115" s="34" t="s">
        <v>201</v>
      </c>
      <c r="C115" s="34" t="s">
        <v>124</v>
      </c>
      <c r="D115" s="34" t="s">
        <v>89</v>
      </c>
      <c r="E115" s="34" t="s">
        <v>59</v>
      </c>
      <c r="F115" s="34">
        <v>0</v>
      </c>
    </row>
    <row r="116" spans="1:21" x14ac:dyDescent="0.3">
      <c r="A116" s="34" t="s">
        <v>51</v>
      </c>
      <c r="B116" s="34" t="s">
        <v>200</v>
      </c>
      <c r="C116" s="34" t="s">
        <v>122</v>
      </c>
      <c r="D116" s="34" t="s">
        <v>89</v>
      </c>
      <c r="E116" s="34" t="s">
        <v>59</v>
      </c>
      <c r="F116" s="34">
        <v>0</v>
      </c>
    </row>
    <row r="117" spans="1:21" x14ac:dyDescent="0.3">
      <c r="A117" s="34" t="s">
        <v>51</v>
      </c>
      <c r="B117" s="34" t="s">
        <v>199</v>
      </c>
      <c r="C117" s="34" t="s">
        <v>120</v>
      </c>
      <c r="D117" s="34" t="s">
        <v>60</v>
      </c>
      <c r="E117" s="34" t="s">
        <v>59</v>
      </c>
      <c r="F117" s="35"/>
      <c r="G117" s="35"/>
      <c r="H117" s="35"/>
      <c r="I117" s="35"/>
      <c r="J117" s="35"/>
      <c r="K117" s="35"/>
      <c r="L117" s="35"/>
      <c r="M117" s="35"/>
      <c r="N117" s="35"/>
      <c r="O117" s="35">
        <v>0</v>
      </c>
      <c r="P117" s="35">
        <v>0</v>
      </c>
      <c r="Q117" s="35">
        <v>0</v>
      </c>
      <c r="R117" s="35">
        <v>0</v>
      </c>
      <c r="S117" s="35">
        <v>0</v>
      </c>
      <c r="T117" s="35">
        <v>0</v>
      </c>
      <c r="U117" s="35">
        <v>0</v>
      </c>
    </row>
    <row r="118" spans="1:21" x14ac:dyDescent="0.3">
      <c r="A118" s="34" t="s">
        <v>51</v>
      </c>
      <c r="B118" s="34" t="s">
        <v>198</v>
      </c>
      <c r="C118" s="34" t="s">
        <v>118</v>
      </c>
      <c r="D118" s="34" t="s">
        <v>60</v>
      </c>
      <c r="E118" s="34" t="s">
        <v>59</v>
      </c>
      <c r="F118" s="35"/>
      <c r="G118" s="35">
        <v>0</v>
      </c>
      <c r="H118" s="35">
        <v>0</v>
      </c>
      <c r="I118" s="35">
        <v>0</v>
      </c>
      <c r="J118" s="35">
        <v>0</v>
      </c>
      <c r="K118" s="35">
        <v>0</v>
      </c>
      <c r="L118" s="35">
        <v>0</v>
      </c>
      <c r="M118" s="35">
        <v>0</v>
      </c>
      <c r="N118" s="35">
        <v>0</v>
      </c>
      <c r="O118" s="35"/>
      <c r="P118" s="35"/>
      <c r="Q118" s="35"/>
      <c r="R118" s="35"/>
      <c r="S118" s="35"/>
      <c r="T118" s="35"/>
      <c r="U118" s="35"/>
    </row>
    <row r="119" spans="1:21" x14ac:dyDescent="0.3">
      <c r="A119" s="34" t="s">
        <v>51</v>
      </c>
      <c r="B119" s="34" t="s">
        <v>197</v>
      </c>
      <c r="C119" s="34" t="s">
        <v>116</v>
      </c>
      <c r="D119" s="34" t="s">
        <v>89</v>
      </c>
      <c r="E119" s="34" t="s">
        <v>59</v>
      </c>
      <c r="F119" s="34">
        <v>0</v>
      </c>
    </row>
    <row r="120" spans="1:21" x14ac:dyDescent="0.3">
      <c r="A120" s="34" t="s">
        <v>51</v>
      </c>
      <c r="B120" s="34" t="s">
        <v>196</v>
      </c>
      <c r="C120" s="34" t="s">
        <v>114</v>
      </c>
      <c r="D120" s="34" t="s">
        <v>89</v>
      </c>
      <c r="E120" s="34" t="s">
        <v>59</v>
      </c>
      <c r="F120" s="34">
        <v>0</v>
      </c>
    </row>
    <row r="121" spans="1:21" x14ac:dyDescent="0.3">
      <c r="A121" s="34" t="s">
        <v>51</v>
      </c>
      <c r="B121" s="34" t="s">
        <v>195</v>
      </c>
      <c r="C121" s="34" t="s">
        <v>112</v>
      </c>
      <c r="D121" s="34" t="s">
        <v>60</v>
      </c>
      <c r="E121" s="34" t="s">
        <v>59</v>
      </c>
      <c r="F121" s="35"/>
      <c r="G121" s="35"/>
      <c r="H121" s="35"/>
      <c r="I121" s="35"/>
      <c r="J121" s="35"/>
      <c r="K121" s="35"/>
      <c r="L121" s="35"/>
      <c r="M121" s="35"/>
      <c r="N121" s="35"/>
      <c r="O121" s="35">
        <v>0</v>
      </c>
      <c r="P121" s="35">
        <v>0</v>
      </c>
      <c r="Q121" s="35">
        <v>0</v>
      </c>
      <c r="R121" s="35">
        <v>0</v>
      </c>
      <c r="S121" s="35">
        <v>0</v>
      </c>
      <c r="T121" s="35">
        <v>0</v>
      </c>
      <c r="U121" s="35">
        <v>0</v>
      </c>
    </row>
    <row r="122" spans="1:21" x14ac:dyDescent="0.3">
      <c r="A122" s="34" t="s">
        <v>51</v>
      </c>
      <c r="B122" s="34" t="s">
        <v>194</v>
      </c>
      <c r="C122" s="34" t="s">
        <v>110</v>
      </c>
      <c r="D122" s="34" t="s">
        <v>60</v>
      </c>
      <c r="E122" s="34" t="s">
        <v>59</v>
      </c>
      <c r="F122" s="35"/>
      <c r="G122" s="35">
        <v>0</v>
      </c>
      <c r="H122" s="35">
        <v>0</v>
      </c>
      <c r="I122" s="35">
        <v>0</v>
      </c>
      <c r="J122" s="35">
        <v>0</v>
      </c>
      <c r="K122" s="35">
        <v>0</v>
      </c>
      <c r="L122" s="35">
        <v>0</v>
      </c>
      <c r="M122" s="35">
        <v>0</v>
      </c>
      <c r="N122" s="35">
        <v>0</v>
      </c>
      <c r="O122" s="35"/>
      <c r="P122" s="35"/>
      <c r="Q122" s="35"/>
      <c r="R122" s="35"/>
      <c r="S122" s="35"/>
      <c r="T122" s="35"/>
      <c r="U122" s="35"/>
    </row>
    <row r="123" spans="1:21" x14ac:dyDescent="0.3">
      <c r="A123" s="34" t="s">
        <v>51</v>
      </c>
      <c r="B123" s="34" t="s">
        <v>193</v>
      </c>
      <c r="C123" s="34" t="s">
        <v>108</v>
      </c>
      <c r="D123" s="34" t="s">
        <v>89</v>
      </c>
      <c r="E123" s="34" t="s">
        <v>59</v>
      </c>
      <c r="F123" s="34">
        <v>0</v>
      </c>
    </row>
    <row r="124" spans="1:21" x14ac:dyDescent="0.3">
      <c r="A124" s="34" t="s">
        <v>51</v>
      </c>
      <c r="B124" s="34" t="s">
        <v>192</v>
      </c>
      <c r="C124" s="34" t="s">
        <v>106</v>
      </c>
      <c r="D124" s="34" t="s">
        <v>89</v>
      </c>
      <c r="E124" s="34" t="s">
        <v>59</v>
      </c>
      <c r="F124" s="34">
        <v>0</v>
      </c>
    </row>
    <row r="125" spans="1:21" x14ac:dyDescent="0.3">
      <c r="A125" s="34" t="s">
        <v>51</v>
      </c>
      <c r="B125" s="34" t="s">
        <v>191</v>
      </c>
      <c r="C125" s="34" t="s">
        <v>104</v>
      </c>
      <c r="D125" s="34" t="s">
        <v>60</v>
      </c>
      <c r="E125" s="34" t="s">
        <v>59</v>
      </c>
      <c r="F125" s="35"/>
      <c r="G125" s="35"/>
      <c r="H125" s="35"/>
      <c r="I125" s="35"/>
      <c r="J125" s="35"/>
      <c r="K125" s="35"/>
      <c r="L125" s="35"/>
      <c r="M125" s="35"/>
      <c r="N125" s="35"/>
      <c r="O125" s="35">
        <v>0</v>
      </c>
      <c r="P125" s="35">
        <v>0</v>
      </c>
      <c r="Q125" s="35">
        <v>0</v>
      </c>
      <c r="R125" s="35">
        <v>0</v>
      </c>
      <c r="S125" s="35">
        <v>0</v>
      </c>
      <c r="T125" s="35">
        <v>0</v>
      </c>
      <c r="U125" s="35">
        <v>0</v>
      </c>
    </row>
    <row r="126" spans="1:21" x14ac:dyDescent="0.3">
      <c r="A126" s="34" t="s">
        <v>51</v>
      </c>
      <c r="B126" s="34" t="s">
        <v>190</v>
      </c>
      <c r="C126" s="34" t="s">
        <v>102</v>
      </c>
      <c r="D126" s="34" t="s">
        <v>60</v>
      </c>
      <c r="E126" s="34" t="s">
        <v>59</v>
      </c>
      <c r="F126" s="35"/>
      <c r="G126" s="35">
        <v>0</v>
      </c>
      <c r="H126" s="35">
        <v>0</v>
      </c>
      <c r="I126" s="35">
        <v>0</v>
      </c>
      <c r="J126" s="35">
        <v>0</v>
      </c>
      <c r="K126" s="35">
        <v>0</v>
      </c>
      <c r="L126" s="35">
        <v>0</v>
      </c>
      <c r="M126" s="35">
        <v>0</v>
      </c>
      <c r="N126" s="35">
        <v>0</v>
      </c>
      <c r="O126" s="35"/>
      <c r="P126" s="35"/>
      <c r="Q126" s="35"/>
      <c r="R126" s="35"/>
      <c r="S126" s="35"/>
      <c r="T126" s="35"/>
      <c r="U126" s="35"/>
    </row>
    <row r="127" spans="1:21" x14ac:dyDescent="0.3">
      <c r="A127" s="34" t="s">
        <v>51</v>
      </c>
      <c r="B127" s="34" t="s">
        <v>189</v>
      </c>
      <c r="C127" s="34" t="s">
        <v>100</v>
      </c>
      <c r="D127" s="34" t="s">
        <v>89</v>
      </c>
      <c r="E127" s="34" t="s">
        <v>59</v>
      </c>
      <c r="F127" s="34">
        <v>0</v>
      </c>
    </row>
    <row r="128" spans="1:21" x14ac:dyDescent="0.3">
      <c r="A128" s="34" t="s">
        <v>51</v>
      </c>
      <c r="B128" s="34" t="s">
        <v>188</v>
      </c>
      <c r="C128" s="34" t="s">
        <v>98</v>
      </c>
      <c r="D128" s="34" t="s">
        <v>89</v>
      </c>
      <c r="E128" s="34" t="s">
        <v>59</v>
      </c>
      <c r="F128" s="34">
        <v>0</v>
      </c>
    </row>
    <row r="129" spans="1:21" x14ac:dyDescent="0.3">
      <c r="A129" s="34" t="s">
        <v>51</v>
      </c>
      <c r="B129" s="34" t="s">
        <v>187</v>
      </c>
      <c r="C129" s="34" t="s">
        <v>96</v>
      </c>
      <c r="D129" s="34" t="s">
        <v>60</v>
      </c>
      <c r="E129" s="34" t="s">
        <v>59</v>
      </c>
      <c r="F129" s="35"/>
      <c r="G129" s="35"/>
      <c r="H129" s="35"/>
      <c r="I129" s="35"/>
      <c r="J129" s="35"/>
      <c r="K129" s="35"/>
      <c r="L129" s="35"/>
      <c r="M129" s="35"/>
      <c r="N129" s="35"/>
      <c r="O129" s="35">
        <v>0</v>
      </c>
      <c r="P129" s="35">
        <v>0</v>
      </c>
      <c r="Q129" s="35">
        <v>0</v>
      </c>
      <c r="R129" s="35">
        <v>0</v>
      </c>
      <c r="S129" s="35">
        <v>0</v>
      </c>
      <c r="T129" s="35">
        <v>0</v>
      </c>
      <c r="U129" s="35">
        <v>0</v>
      </c>
    </row>
    <row r="130" spans="1:21" x14ac:dyDescent="0.3">
      <c r="A130" s="34" t="s">
        <v>51</v>
      </c>
      <c r="B130" s="34" t="s">
        <v>186</v>
      </c>
      <c r="C130" s="34" t="s">
        <v>94</v>
      </c>
      <c r="D130" s="34" t="s">
        <v>60</v>
      </c>
      <c r="E130" s="34" t="s">
        <v>59</v>
      </c>
      <c r="F130" s="35"/>
      <c r="G130" s="35">
        <v>0</v>
      </c>
      <c r="H130" s="35">
        <v>0</v>
      </c>
      <c r="I130" s="35">
        <v>0</v>
      </c>
      <c r="J130" s="35">
        <v>0</v>
      </c>
      <c r="K130" s="35">
        <v>0</v>
      </c>
      <c r="L130" s="35">
        <v>0</v>
      </c>
      <c r="M130" s="35">
        <v>0</v>
      </c>
      <c r="N130" s="35">
        <v>0</v>
      </c>
      <c r="O130" s="35"/>
      <c r="P130" s="35"/>
      <c r="Q130" s="35"/>
      <c r="R130" s="35"/>
      <c r="S130" s="35"/>
      <c r="T130" s="35"/>
      <c r="U130" s="35"/>
    </row>
    <row r="131" spans="1:21" x14ac:dyDescent="0.3">
      <c r="A131" s="34" t="s">
        <v>51</v>
      </c>
      <c r="B131" s="34" t="s">
        <v>185</v>
      </c>
      <c r="C131" s="34" t="s">
        <v>92</v>
      </c>
      <c r="D131" s="34" t="s">
        <v>89</v>
      </c>
      <c r="E131" s="34" t="s">
        <v>59</v>
      </c>
      <c r="F131" s="34">
        <v>0</v>
      </c>
    </row>
    <row r="132" spans="1:21" x14ac:dyDescent="0.3">
      <c r="A132" s="34" t="s">
        <v>51</v>
      </c>
      <c r="B132" s="34" t="s">
        <v>184</v>
      </c>
      <c r="C132" s="34" t="s">
        <v>90</v>
      </c>
      <c r="D132" s="34" t="s">
        <v>89</v>
      </c>
      <c r="E132" s="34" t="s">
        <v>59</v>
      </c>
      <c r="F132" s="34">
        <v>0</v>
      </c>
    </row>
    <row r="133" spans="1:21" x14ac:dyDescent="0.3">
      <c r="A133" s="34" t="s">
        <v>51</v>
      </c>
      <c r="B133" s="34" t="s">
        <v>183</v>
      </c>
      <c r="C133" s="34" t="s">
        <v>87</v>
      </c>
      <c r="D133" s="34" t="s">
        <v>60</v>
      </c>
      <c r="E133" s="34" t="s">
        <v>59</v>
      </c>
      <c r="F133" s="35"/>
      <c r="G133" s="35"/>
      <c r="H133" s="35"/>
      <c r="I133" s="35"/>
      <c r="J133" s="35"/>
      <c r="K133" s="35"/>
      <c r="L133" s="35"/>
      <c r="M133" s="35"/>
      <c r="N133" s="35"/>
      <c r="O133" s="35">
        <v>0</v>
      </c>
      <c r="P133" s="35">
        <v>0</v>
      </c>
      <c r="Q133" s="35">
        <v>0</v>
      </c>
      <c r="R133" s="35">
        <v>0</v>
      </c>
      <c r="S133" s="35">
        <v>0</v>
      </c>
      <c r="T133" s="35">
        <v>0</v>
      </c>
      <c r="U133" s="35">
        <v>0</v>
      </c>
    </row>
    <row r="134" spans="1:21" x14ac:dyDescent="0.3">
      <c r="A134" s="34" t="s">
        <v>51</v>
      </c>
      <c r="B134" s="34" t="s">
        <v>182</v>
      </c>
      <c r="C134" s="34" t="s">
        <v>85</v>
      </c>
      <c r="D134" s="34" t="s">
        <v>60</v>
      </c>
      <c r="E134" s="34" t="s">
        <v>59</v>
      </c>
      <c r="F134" s="35"/>
      <c r="G134" s="35">
        <v>0</v>
      </c>
      <c r="H134" s="35">
        <v>0</v>
      </c>
      <c r="I134" s="35">
        <v>0</v>
      </c>
      <c r="J134" s="35">
        <v>0</v>
      </c>
      <c r="K134" s="35">
        <v>0</v>
      </c>
      <c r="L134" s="35">
        <v>0</v>
      </c>
      <c r="M134" s="35">
        <v>0</v>
      </c>
      <c r="N134" s="35">
        <v>0</v>
      </c>
      <c r="O134" s="35"/>
      <c r="P134" s="35"/>
      <c r="Q134" s="35"/>
      <c r="R134" s="35"/>
      <c r="S134" s="35"/>
      <c r="T134" s="35"/>
      <c r="U134" s="35"/>
    </row>
    <row r="135" spans="1:21" x14ac:dyDescent="0.3">
      <c r="A135" s="34" t="s">
        <v>51</v>
      </c>
      <c r="B135" s="34" t="s">
        <v>181</v>
      </c>
      <c r="C135" s="34" t="s">
        <v>148</v>
      </c>
      <c r="D135" s="34" t="s">
        <v>89</v>
      </c>
      <c r="E135" s="34" t="s">
        <v>59</v>
      </c>
      <c r="F135" s="34">
        <v>0</v>
      </c>
    </row>
    <row r="136" spans="1:21" x14ac:dyDescent="0.3">
      <c r="A136" s="34" t="s">
        <v>51</v>
      </c>
      <c r="B136" s="34" t="s">
        <v>180</v>
      </c>
      <c r="C136" s="34" t="s">
        <v>146</v>
      </c>
      <c r="D136" s="34" t="s">
        <v>89</v>
      </c>
      <c r="E136" s="34" t="s">
        <v>59</v>
      </c>
      <c r="F136" s="34">
        <v>0</v>
      </c>
    </row>
    <row r="137" spans="1:21" x14ac:dyDescent="0.3">
      <c r="A137" s="34" t="s">
        <v>51</v>
      </c>
      <c r="B137" s="34" t="s">
        <v>179</v>
      </c>
      <c r="C137" s="34" t="s">
        <v>144</v>
      </c>
      <c r="D137" s="34" t="s">
        <v>60</v>
      </c>
      <c r="E137" s="34" t="s">
        <v>59</v>
      </c>
      <c r="F137" s="35"/>
      <c r="G137" s="35"/>
      <c r="H137" s="35"/>
      <c r="I137" s="35"/>
      <c r="J137" s="35"/>
      <c r="K137" s="35"/>
      <c r="L137" s="35"/>
      <c r="M137" s="35"/>
      <c r="N137" s="35"/>
      <c r="O137" s="35">
        <v>0</v>
      </c>
      <c r="P137" s="35">
        <v>0</v>
      </c>
      <c r="Q137" s="35">
        <v>0</v>
      </c>
      <c r="R137" s="35">
        <v>0</v>
      </c>
      <c r="S137" s="35">
        <v>0</v>
      </c>
      <c r="T137" s="35">
        <v>0</v>
      </c>
      <c r="U137" s="35">
        <v>0</v>
      </c>
    </row>
    <row r="138" spans="1:21" x14ac:dyDescent="0.3">
      <c r="A138" s="34" t="s">
        <v>51</v>
      </c>
      <c r="B138" s="34" t="s">
        <v>178</v>
      </c>
      <c r="C138" s="34" t="s">
        <v>142</v>
      </c>
      <c r="D138" s="34" t="s">
        <v>60</v>
      </c>
      <c r="E138" s="34" t="s">
        <v>59</v>
      </c>
      <c r="F138" s="35"/>
      <c r="G138" s="35"/>
      <c r="H138" s="35"/>
      <c r="I138" s="35">
        <v>0</v>
      </c>
      <c r="J138" s="35">
        <v>0</v>
      </c>
      <c r="K138" s="35">
        <v>0</v>
      </c>
      <c r="L138" s="35">
        <v>0</v>
      </c>
      <c r="M138" s="35">
        <v>0</v>
      </c>
      <c r="N138" s="35">
        <v>0</v>
      </c>
      <c r="O138" s="35"/>
      <c r="P138" s="35"/>
      <c r="Q138" s="35"/>
      <c r="R138" s="35"/>
      <c r="S138" s="35"/>
      <c r="T138" s="35"/>
      <c r="U138" s="35"/>
    </row>
    <row r="139" spans="1:21" x14ac:dyDescent="0.3">
      <c r="A139" s="34" t="s">
        <v>51</v>
      </c>
      <c r="B139" s="34" t="s">
        <v>177</v>
      </c>
      <c r="C139" s="34" t="s">
        <v>140</v>
      </c>
      <c r="D139" s="34" t="s">
        <v>89</v>
      </c>
      <c r="E139" s="34" t="s">
        <v>59</v>
      </c>
      <c r="F139" s="34">
        <v>0</v>
      </c>
    </row>
    <row r="140" spans="1:21" x14ac:dyDescent="0.3">
      <c r="A140" s="34" t="s">
        <v>51</v>
      </c>
      <c r="B140" s="34" t="s">
        <v>176</v>
      </c>
      <c r="C140" s="34" t="s">
        <v>138</v>
      </c>
      <c r="D140" s="34" t="s">
        <v>89</v>
      </c>
      <c r="E140" s="34" t="s">
        <v>59</v>
      </c>
      <c r="F140" s="34">
        <v>0</v>
      </c>
    </row>
    <row r="141" spans="1:21" x14ac:dyDescent="0.3">
      <c r="A141" s="34" t="s">
        <v>51</v>
      </c>
      <c r="B141" s="34" t="s">
        <v>175</v>
      </c>
      <c r="C141" s="34" t="s">
        <v>136</v>
      </c>
      <c r="D141" s="34" t="s">
        <v>60</v>
      </c>
      <c r="E141" s="34" t="s">
        <v>59</v>
      </c>
      <c r="F141" s="35"/>
      <c r="G141" s="35"/>
      <c r="H141" s="35"/>
      <c r="I141" s="35"/>
      <c r="J141" s="35"/>
      <c r="K141" s="35"/>
      <c r="L141" s="35"/>
      <c r="M141" s="35"/>
      <c r="N141" s="35"/>
      <c r="O141" s="35">
        <v>0</v>
      </c>
      <c r="P141" s="35">
        <v>0</v>
      </c>
      <c r="Q141" s="35">
        <v>0</v>
      </c>
      <c r="R141" s="35">
        <v>0</v>
      </c>
      <c r="S141" s="35">
        <v>0</v>
      </c>
      <c r="T141" s="35">
        <v>0</v>
      </c>
      <c r="U141" s="35">
        <v>0</v>
      </c>
    </row>
    <row r="142" spans="1:21" x14ac:dyDescent="0.3">
      <c r="A142" s="34" t="s">
        <v>51</v>
      </c>
      <c r="B142" s="34" t="s">
        <v>174</v>
      </c>
      <c r="C142" s="34" t="s">
        <v>134</v>
      </c>
      <c r="D142" s="34" t="s">
        <v>60</v>
      </c>
      <c r="E142" s="34" t="s">
        <v>59</v>
      </c>
      <c r="F142" s="35"/>
      <c r="G142" s="35"/>
      <c r="H142" s="35"/>
      <c r="I142" s="35">
        <v>0</v>
      </c>
      <c r="J142" s="35">
        <v>0</v>
      </c>
      <c r="K142" s="35">
        <v>0</v>
      </c>
      <c r="L142" s="35">
        <v>0</v>
      </c>
      <c r="M142" s="35">
        <v>0</v>
      </c>
      <c r="N142" s="35">
        <v>0</v>
      </c>
      <c r="O142" s="35"/>
      <c r="P142" s="35"/>
      <c r="Q142" s="35"/>
      <c r="R142" s="35"/>
      <c r="S142" s="35"/>
      <c r="T142" s="35"/>
      <c r="U142" s="35"/>
    </row>
    <row r="143" spans="1:21" x14ac:dyDescent="0.3">
      <c r="A143" s="34" t="s">
        <v>51</v>
      </c>
      <c r="B143" s="34" t="s">
        <v>173</v>
      </c>
      <c r="C143" s="34" t="s">
        <v>132</v>
      </c>
      <c r="D143" s="34" t="s">
        <v>89</v>
      </c>
      <c r="E143" s="34" t="s">
        <v>59</v>
      </c>
      <c r="F143" s="34">
        <v>0</v>
      </c>
    </row>
    <row r="144" spans="1:21" x14ac:dyDescent="0.3">
      <c r="A144" s="34" t="s">
        <v>51</v>
      </c>
      <c r="B144" s="34" t="s">
        <v>172</v>
      </c>
      <c r="C144" s="34" t="s">
        <v>130</v>
      </c>
      <c r="D144" s="34" t="s">
        <v>89</v>
      </c>
      <c r="E144" s="34" t="s">
        <v>59</v>
      </c>
      <c r="F144" s="34">
        <v>0</v>
      </c>
    </row>
    <row r="145" spans="1:21" x14ac:dyDescent="0.3">
      <c r="A145" s="34" t="s">
        <v>51</v>
      </c>
      <c r="B145" s="34" t="s">
        <v>171</v>
      </c>
      <c r="C145" s="34" t="s">
        <v>128</v>
      </c>
      <c r="D145" s="34" t="s">
        <v>60</v>
      </c>
      <c r="E145" s="34" t="s">
        <v>59</v>
      </c>
      <c r="F145" s="35"/>
      <c r="G145" s="35"/>
      <c r="H145" s="35"/>
      <c r="I145" s="35"/>
      <c r="J145" s="35"/>
      <c r="K145" s="35"/>
      <c r="L145" s="35"/>
      <c r="M145" s="35"/>
      <c r="N145" s="35"/>
      <c r="O145" s="35">
        <v>0</v>
      </c>
      <c r="P145" s="35">
        <v>0</v>
      </c>
      <c r="Q145" s="35">
        <v>0</v>
      </c>
      <c r="R145" s="35">
        <v>0</v>
      </c>
      <c r="S145" s="35">
        <v>0</v>
      </c>
      <c r="T145" s="35">
        <v>0</v>
      </c>
      <c r="U145" s="35">
        <v>0</v>
      </c>
    </row>
    <row r="146" spans="1:21" x14ac:dyDescent="0.3">
      <c r="A146" s="34" t="s">
        <v>51</v>
      </c>
      <c r="B146" s="34" t="s">
        <v>170</v>
      </c>
      <c r="C146" s="34" t="s">
        <v>126</v>
      </c>
      <c r="D146" s="34" t="s">
        <v>60</v>
      </c>
      <c r="E146" s="34" t="s">
        <v>59</v>
      </c>
      <c r="F146" s="35"/>
      <c r="G146" s="35"/>
      <c r="H146" s="35"/>
      <c r="I146" s="35">
        <v>0</v>
      </c>
      <c r="J146" s="35">
        <v>0</v>
      </c>
      <c r="K146" s="35">
        <v>0</v>
      </c>
      <c r="L146" s="35">
        <v>0</v>
      </c>
      <c r="M146" s="35">
        <v>0</v>
      </c>
      <c r="N146" s="35">
        <v>0</v>
      </c>
      <c r="O146" s="35"/>
      <c r="P146" s="35"/>
      <c r="Q146" s="35"/>
      <c r="R146" s="35"/>
      <c r="S146" s="35"/>
      <c r="T146" s="35"/>
      <c r="U146" s="35"/>
    </row>
    <row r="147" spans="1:21" x14ac:dyDescent="0.3">
      <c r="A147" s="34" t="s">
        <v>51</v>
      </c>
      <c r="B147" s="34" t="s">
        <v>169</v>
      </c>
      <c r="C147" s="34" t="s">
        <v>124</v>
      </c>
      <c r="D147" s="34" t="s">
        <v>89</v>
      </c>
      <c r="E147" s="34" t="s">
        <v>59</v>
      </c>
      <c r="F147" s="34">
        <v>0</v>
      </c>
    </row>
    <row r="148" spans="1:21" x14ac:dyDescent="0.3">
      <c r="A148" s="34" t="s">
        <v>51</v>
      </c>
      <c r="B148" s="34" t="s">
        <v>168</v>
      </c>
      <c r="C148" s="34" t="s">
        <v>122</v>
      </c>
      <c r="D148" s="34" t="s">
        <v>89</v>
      </c>
      <c r="E148" s="34" t="s">
        <v>59</v>
      </c>
      <c r="F148" s="34">
        <v>0</v>
      </c>
    </row>
    <row r="149" spans="1:21" x14ac:dyDescent="0.3">
      <c r="A149" s="34" t="s">
        <v>51</v>
      </c>
      <c r="B149" s="34" t="s">
        <v>167</v>
      </c>
      <c r="C149" s="34" t="s">
        <v>120</v>
      </c>
      <c r="D149" s="34" t="s">
        <v>60</v>
      </c>
      <c r="E149" s="34" t="s">
        <v>59</v>
      </c>
      <c r="F149" s="35"/>
      <c r="G149" s="35"/>
      <c r="H149" s="35"/>
      <c r="I149" s="35"/>
      <c r="J149" s="35"/>
      <c r="K149" s="35"/>
      <c r="L149" s="35"/>
      <c r="M149" s="35"/>
      <c r="N149" s="35"/>
      <c r="O149" s="35">
        <v>0</v>
      </c>
      <c r="P149" s="35">
        <v>0</v>
      </c>
      <c r="Q149" s="35">
        <v>0</v>
      </c>
      <c r="R149" s="35">
        <v>0</v>
      </c>
      <c r="S149" s="35">
        <v>0</v>
      </c>
      <c r="T149" s="35">
        <v>0</v>
      </c>
      <c r="U149" s="35">
        <v>0</v>
      </c>
    </row>
    <row r="150" spans="1:21" x14ac:dyDescent="0.3">
      <c r="A150" s="34" t="s">
        <v>51</v>
      </c>
      <c r="B150" s="34" t="s">
        <v>166</v>
      </c>
      <c r="C150" s="34" t="s">
        <v>118</v>
      </c>
      <c r="D150" s="34" t="s">
        <v>60</v>
      </c>
      <c r="E150" s="34" t="s">
        <v>59</v>
      </c>
      <c r="F150" s="35"/>
      <c r="G150" s="35"/>
      <c r="H150" s="35"/>
      <c r="I150" s="35">
        <v>0</v>
      </c>
      <c r="J150" s="35">
        <v>0</v>
      </c>
      <c r="K150" s="35">
        <v>0</v>
      </c>
      <c r="L150" s="35">
        <v>0</v>
      </c>
      <c r="M150" s="35">
        <v>0</v>
      </c>
      <c r="N150" s="35">
        <v>0</v>
      </c>
      <c r="O150" s="35"/>
      <c r="P150" s="35"/>
      <c r="Q150" s="35"/>
      <c r="R150" s="35"/>
      <c r="S150" s="35"/>
      <c r="T150" s="35"/>
      <c r="U150" s="35"/>
    </row>
    <row r="151" spans="1:21" x14ac:dyDescent="0.3">
      <c r="A151" s="34" t="s">
        <v>51</v>
      </c>
      <c r="B151" s="34" t="s">
        <v>165</v>
      </c>
      <c r="C151" s="34" t="s">
        <v>116</v>
      </c>
      <c r="D151" s="34" t="s">
        <v>89</v>
      </c>
      <c r="E151" s="34" t="s">
        <v>59</v>
      </c>
      <c r="F151" s="34">
        <v>0</v>
      </c>
    </row>
    <row r="152" spans="1:21" x14ac:dyDescent="0.3">
      <c r="A152" s="34" t="s">
        <v>51</v>
      </c>
      <c r="B152" s="34" t="s">
        <v>164</v>
      </c>
      <c r="C152" s="34" t="s">
        <v>114</v>
      </c>
      <c r="D152" s="34" t="s">
        <v>89</v>
      </c>
      <c r="E152" s="34" t="s">
        <v>59</v>
      </c>
      <c r="F152" s="34">
        <v>0</v>
      </c>
    </row>
    <row r="153" spans="1:21" x14ac:dyDescent="0.3">
      <c r="A153" s="34" t="s">
        <v>51</v>
      </c>
      <c r="B153" s="34" t="s">
        <v>163</v>
      </c>
      <c r="C153" s="34" t="s">
        <v>112</v>
      </c>
      <c r="D153" s="34" t="s">
        <v>60</v>
      </c>
      <c r="E153" s="34" t="s">
        <v>59</v>
      </c>
      <c r="F153" s="35"/>
      <c r="G153" s="35"/>
      <c r="H153" s="35"/>
      <c r="I153" s="35"/>
      <c r="J153" s="35"/>
      <c r="K153" s="35"/>
      <c r="L153" s="35"/>
      <c r="M153" s="35"/>
      <c r="N153" s="35"/>
      <c r="O153" s="35">
        <v>0</v>
      </c>
      <c r="P153" s="35">
        <v>0</v>
      </c>
      <c r="Q153" s="35">
        <v>0</v>
      </c>
      <c r="R153" s="35">
        <v>0</v>
      </c>
      <c r="S153" s="35">
        <v>0</v>
      </c>
      <c r="T153" s="35">
        <v>0</v>
      </c>
      <c r="U153" s="35">
        <v>0</v>
      </c>
    </row>
    <row r="154" spans="1:21" x14ac:dyDescent="0.3">
      <c r="A154" s="34" t="s">
        <v>51</v>
      </c>
      <c r="B154" s="34" t="s">
        <v>162</v>
      </c>
      <c r="C154" s="34" t="s">
        <v>110</v>
      </c>
      <c r="D154" s="34" t="s">
        <v>60</v>
      </c>
      <c r="E154" s="34" t="s">
        <v>59</v>
      </c>
      <c r="F154" s="35"/>
      <c r="G154" s="35"/>
      <c r="H154" s="35"/>
      <c r="I154" s="35">
        <v>0</v>
      </c>
      <c r="J154" s="35">
        <v>0</v>
      </c>
      <c r="K154" s="35">
        <v>0</v>
      </c>
      <c r="L154" s="35">
        <v>0</v>
      </c>
      <c r="M154" s="35">
        <v>0</v>
      </c>
      <c r="N154" s="35">
        <v>0</v>
      </c>
      <c r="O154" s="35"/>
      <c r="P154" s="35"/>
      <c r="Q154" s="35"/>
      <c r="R154" s="35"/>
      <c r="S154" s="35"/>
      <c r="T154" s="35"/>
      <c r="U154" s="35"/>
    </row>
    <row r="155" spans="1:21" x14ac:dyDescent="0.3">
      <c r="A155" s="34" t="s">
        <v>51</v>
      </c>
      <c r="B155" s="34" t="s">
        <v>161</v>
      </c>
      <c r="C155" s="34" t="s">
        <v>108</v>
      </c>
      <c r="D155" s="34" t="s">
        <v>89</v>
      </c>
      <c r="E155" s="34" t="s">
        <v>59</v>
      </c>
      <c r="F155" s="34">
        <v>0</v>
      </c>
    </row>
    <row r="156" spans="1:21" x14ac:dyDescent="0.3">
      <c r="A156" s="34" t="s">
        <v>51</v>
      </c>
      <c r="B156" s="34" t="s">
        <v>160</v>
      </c>
      <c r="C156" s="34" t="s">
        <v>106</v>
      </c>
      <c r="D156" s="34" t="s">
        <v>89</v>
      </c>
      <c r="E156" s="34" t="s">
        <v>59</v>
      </c>
      <c r="F156" s="34">
        <v>0</v>
      </c>
    </row>
    <row r="157" spans="1:21" x14ac:dyDescent="0.3">
      <c r="A157" s="34" t="s">
        <v>51</v>
      </c>
      <c r="B157" s="34" t="s">
        <v>159</v>
      </c>
      <c r="C157" s="34" t="s">
        <v>104</v>
      </c>
      <c r="D157" s="34" t="s">
        <v>60</v>
      </c>
      <c r="E157" s="34" t="s">
        <v>59</v>
      </c>
      <c r="F157" s="35"/>
      <c r="G157" s="35"/>
      <c r="H157" s="35"/>
      <c r="I157" s="35"/>
      <c r="J157" s="35"/>
      <c r="K157" s="35"/>
      <c r="L157" s="35"/>
      <c r="M157" s="35"/>
      <c r="N157" s="35"/>
      <c r="O157" s="35">
        <v>0</v>
      </c>
      <c r="P157" s="35">
        <v>0</v>
      </c>
      <c r="Q157" s="35">
        <v>0</v>
      </c>
      <c r="R157" s="35">
        <v>0</v>
      </c>
      <c r="S157" s="35">
        <v>0</v>
      </c>
      <c r="T157" s="35">
        <v>0</v>
      </c>
      <c r="U157" s="35">
        <v>0</v>
      </c>
    </row>
    <row r="158" spans="1:21" x14ac:dyDescent="0.3">
      <c r="A158" s="34" t="s">
        <v>51</v>
      </c>
      <c r="B158" s="34" t="s">
        <v>158</v>
      </c>
      <c r="C158" s="34" t="s">
        <v>102</v>
      </c>
      <c r="D158" s="34" t="s">
        <v>60</v>
      </c>
      <c r="E158" s="34" t="s">
        <v>59</v>
      </c>
      <c r="F158" s="35"/>
      <c r="G158" s="35"/>
      <c r="H158" s="35"/>
      <c r="I158" s="35">
        <v>0</v>
      </c>
      <c r="J158" s="35">
        <v>0</v>
      </c>
      <c r="K158" s="35">
        <v>0</v>
      </c>
      <c r="L158" s="35">
        <v>0</v>
      </c>
      <c r="M158" s="35">
        <v>0</v>
      </c>
      <c r="N158" s="35">
        <v>0</v>
      </c>
      <c r="O158" s="35"/>
      <c r="P158" s="35"/>
      <c r="Q158" s="35"/>
      <c r="R158" s="35"/>
      <c r="S158" s="35"/>
      <c r="T158" s="35"/>
      <c r="U158" s="35"/>
    </row>
    <row r="159" spans="1:21" x14ac:dyDescent="0.3">
      <c r="A159" s="34" t="s">
        <v>51</v>
      </c>
      <c r="B159" s="34" t="s">
        <v>157</v>
      </c>
      <c r="C159" s="34" t="s">
        <v>100</v>
      </c>
      <c r="D159" s="34" t="s">
        <v>89</v>
      </c>
      <c r="E159" s="34" t="s">
        <v>59</v>
      </c>
      <c r="F159" s="34">
        <v>0</v>
      </c>
    </row>
    <row r="160" spans="1:21" x14ac:dyDescent="0.3">
      <c r="A160" s="34" t="s">
        <v>51</v>
      </c>
      <c r="B160" s="34" t="s">
        <v>156</v>
      </c>
      <c r="C160" s="34" t="s">
        <v>98</v>
      </c>
      <c r="D160" s="34" t="s">
        <v>89</v>
      </c>
      <c r="E160" s="34" t="s">
        <v>59</v>
      </c>
      <c r="F160" s="34">
        <v>0</v>
      </c>
    </row>
    <row r="161" spans="1:21" x14ac:dyDescent="0.3">
      <c r="A161" s="34" t="s">
        <v>51</v>
      </c>
      <c r="B161" s="34" t="s">
        <v>155</v>
      </c>
      <c r="C161" s="34" t="s">
        <v>96</v>
      </c>
      <c r="D161" s="34" t="s">
        <v>60</v>
      </c>
      <c r="E161" s="34" t="s">
        <v>59</v>
      </c>
      <c r="F161" s="35"/>
      <c r="G161" s="35"/>
      <c r="H161" s="35"/>
      <c r="I161" s="35"/>
      <c r="J161" s="35"/>
      <c r="K161" s="35"/>
      <c r="L161" s="35"/>
      <c r="M161" s="35"/>
      <c r="N161" s="35"/>
      <c r="O161" s="35">
        <v>0</v>
      </c>
      <c r="P161" s="35">
        <v>0</v>
      </c>
      <c r="Q161" s="35">
        <v>0</v>
      </c>
      <c r="R161" s="35">
        <v>0</v>
      </c>
      <c r="S161" s="35">
        <v>0</v>
      </c>
      <c r="T161" s="35">
        <v>0</v>
      </c>
      <c r="U161" s="35">
        <v>0</v>
      </c>
    </row>
    <row r="162" spans="1:21" x14ac:dyDescent="0.3">
      <c r="A162" s="34" t="s">
        <v>51</v>
      </c>
      <c r="B162" s="34" t="s">
        <v>154</v>
      </c>
      <c r="C162" s="34" t="s">
        <v>94</v>
      </c>
      <c r="D162" s="34" t="s">
        <v>60</v>
      </c>
      <c r="E162" s="34" t="s">
        <v>59</v>
      </c>
      <c r="F162" s="35"/>
      <c r="G162" s="35"/>
      <c r="H162" s="35"/>
      <c r="I162" s="35">
        <v>0</v>
      </c>
      <c r="J162" s="35">
        <v>0</v>
      </c>
      <c r="K162" s="35">
        <v>0</v>
      </c>
      <c r="L162" s="35">
        <v>0</v>
      </c>
      <c r="M162" s="35">
        <v>0</v>
      </c>
      <c r="N162" s="35">
        <v>0</v>
      </c>
      <c r="O162" s="35"/>
      <c r="P162" s="35"/>
      <c r="Q162" s="35"/>
      <c r="R162" s="35"/>
      <c r="S162" s="35"/>
      <c r="T162" s="35"/>
      <c r="U162" s="35"/>
    </row>
    <row r="163" spans="1:21" x14ac:dyDescent="0.3">
      <c r="A163" s="34" t="s">
        <v>51</v>
      </c>
      <c r="B163" s="34" t="s">
        <v>153</v>
      </c>
      <c r="C163" s="34" t="s">
        <v>92</v>
      </c>
      <c r="D163" s="34" t="s">
        <v>89</v>
      </c>
      <c r="E163" s="34" t="s">
        <v>59</v>
      </c>
      <c r="F163" s="34">
        <v>0</v>
      </c>
    </row>
    <row r="164" spans="1:21" x14ac:dyDescent="0.3">
      <c r="A164" s="34" t="s">
        <v>51</v>
      </c>
      <c r="B164" s="34" t="s">
        <v>152</v>
      </c>
      <c r="C164" s="34" t="s">
        <v>90</v>
      </c>
      <c r="D164" s="34" t="s">
        <v>89</v>
      </c>
      <c r="E164" s="34" t="s">
        <v>59</v>
      </c>
      <c r="F164" s="34">
        <v>0</v>
      </c>
    </row>
    <row r="165" spans="1:21" x14ac:dyDescent="0.3">
      <c r="A165" s="34" t="s">
        <v>51</v>
      </c>
      <c r="B165" s="34" t="s">
        <v>151</v>
      </c>
      <c r="C165" s="34" t="s">
        <v>87</v>
      </c>
      <c r="D165" s="34" t="s">
        <v>60</v>
      </c>
      <c r="E165" s="34" t="s">
        <v>59</v>
      </c>
      <c r="F165" s="35"/>
      <c r="G165" s="35"/>
      <c r="H165" s="35"/>
      <c r="I165" s="35"/>
      <c r="J165" s="35"/>
      <c r="K165" s="35"/>
      <c r="L165" s="35"/>
      <c r="M165" s="35"/>
      <c r="N165" s="35"/>
      <c r="O165" s="35">
        <v>0</v>
      </c>
      <c r="P165" s="35">
        <v>0</v>
      </c>
      <c r="Q165" s="35">
        <v>0</v>
      </c>
      <c r="R165" s="35">
        <v>0</v>
      </c>
      <c r="S165" s="35">
        <v>0</v>
      </c>
      <c r="T165" s="35">
        <v>0</v>
      </c>
      <c r="U165" s="35">
        <v>0</v>
      </c>
    </row>
    <row r="166" spans="1:21" x14ac:dyDescent="0.3">
      <c r="A166" s="34" t="s">
        <v>51</v>
      </c>
      <c r="B166" s="34" t="s">
        <v>150</v>
      </c>
      <c r="C166" s="34" t="s">
        <v>85</v>
      </c>
      <c r="D166" s="34" t="s">
        <v>60</v>
      </c>
      <c r="E166" s="34" t="s">
        <v>59</v>
      </c>
      <c r="F166" s="35"/>
      <c r="G166" s="35"/>
      <c r="H166" s="35"/>
      <c r="I166" s="35">
        <v>0</v>
      </c>
      <c r="J166" s="35">
        <v>0</v>
      </c>
      <c r="K166" s="35">
        <v>0</v>
      </c>
      <c r="L166" s="35">
        <v>0</v>
      </c>
      <c r="M166" s="35">
        <v>0</v>
      </c>
      <c r="N166" s="35">
        <v>0</v>
      </c>
      <c r="O166" s="35"/>
      <c r="P166" s="35"/>
      <c r="Q166" s="35"/>
      <c r="R166" s="35"/>
      <c r="S166" s="35"/>
      <c r="T166" s="35"/>
      <c r="U166" s="35"/>
    </row>
    <row r="167" spans="1:21" x14ac:dyDescent="0.3">
      <c r="A167" s="34" t="s">
        <v>51</v>
      </c>
      <c r="B167" s="34" t="s">
        <v>149</v>
      </c>
      <c r="C167" s="34" t="s">
        <v>148</v>
      </c>
      <c r="D167" s="34" t="s">
        <v>89</v>
      </c>
      <c r="E167" s="34" t="s">
        <v>59</v>
      </c>
      <c r="F167" s="34">
        <v>0</v>
      </c>
    </row>
    <row r="168" spans="1:21" x14ac:dyDescent="0.3">
      <c r="A168" s="34" t="s">
        <v>51</v>
      </c>
      <c r="B168" s="34" t="s">
        <v>147</v>
      </c>
      <c r="C168" s="34" t="s">
        <v>146</v>
      </c>
      <c r="D168" s="34" t="s">
        <v>89</v>
      </c>
      <c r="E168" s="34" t="s">
        <v>59</v>
      </c>
      <c r="F168" s="34">
        <v>0</v>
      </c>
    </row>
    <row r="169" spans="1:21" x14ac:dyDescent="0.3">
      <c r="A169" s="34" t="s">
        <v>51</v>
      </c>
      <c r="B169" s="34" t="s">
        <v>145</v>
      </c>
      <c r="C169" s="34" t="s">
        <v>144</v>
      </c>
      <c r="D169" s="34" t="s">
        <v>60</v>
      </c>
      <c r="E169" s="34" t="s">
        <v>59</v>
      </c>
      <c r="F169" s="35"/>
      <c r="G169" s="35"/>
      <c r="H169" s="35"/>
      <c r="I169" s="35"/>
      <c r="J169" s="35"/>
      <c r="K169" s="35"/>
      <c r="L169" s="35"/>
      <c r="M169" s="35"/>
      <c r="N169" s="35"/>
      <c r="O169" s="35">
        <v>0</v>
      </c>
      <c r="P169" s="35">
        <v>0</v>
      </c>
      <c r="Q169" s="35">
        <v>0</v>
      </c>
      <c r="R169" s="35">
        <v>0</v>
      </c>
      <c r="S169" s="35">
        <v>0</v>
      </c>
      <c r="T169" s="35">
        <v>0</v>
      </c>
      <c r="U169" s="35">
        <v>0</v>
      </c>
    </row>
    <row r="170" spans="1:21" x14ac:dyDescent="0.3">
      <c r="A170" s="34" t="s">
        <v>51</v>
      </c>
      <c r="B170" s="34" t="s">
        <v>143</v>
      </c>
      <c r="C170" s="34" t="s">
        <v>142</v>
      </c>
      <c r="D170" s="34" t="s">
        <v>60</v>
      </c>
      <c r="E170" s="34" t="s">
        <v>59</v>
      </c>
      <c r="F170" s="35"/>
      <c r="G170" s="35">
        <v>0</v>
      </c>
      <c r="H170" s="35">
        <v>0</v>
      </c>
      <c r="I170" s="35">
        <v>0</v>
      </c>
      <c r="J170" s="35">
        <v>0</v>
      </c>
      <c r="K170" s="35">
        <v>0</v>
      </c>
      <c r="L170" s="35">
        <v>0</v>
      </c>
      <c r="M170" s="35">
        <v>0</v>
      </c>
      <c r="N170" s="35">
        <v>0</v>
      </c>
      <c r="O170" s="35"/>
      <c r="P170" s="35"/>
      <c r="Q170" s="35"/>
      <c r="R170" s="35"/>
      <c r="S170" s="35"/>
      <c r="T170" s="35"/>
      <c r="U170" s="35"/>
    </row>
    <row r="171" spans="1:21" x14ac:dyDescent="0.3">
      <c r="A171" s="34" t="s">
        <v>51</v>
      </c>
      <c r="B171" s="34" t="s">
        <v>141</v>
      </c>
      <c r="C171" s="34" t="s">
        <v>140</v>
      </c>
      <c r="D171" s="34" t="s">
        <v>89</v>
      </c>
      <c r="E171" s="34" t="s">
        <v>59</v>
      </c>
      <c r="F171" s="34">
        <v>0</v>
      </c>
    </row>
    <row r="172" spans="1:21" x14ac:dyDescent="0.3">
      <c r="A172" s="34" t="s">
        <v>51</v>
      </c>
      <c r="B172" s="34" t="s">
        <v>139</v>
      </c>
      <c r="C172" s="34" t="s">
        <v>138</v>
      </c>
      <c r="D172" s="34" t="s">
        <v>89</v>
      </c>
      <c r="E172" s="34" t="s">
        <v>59</v>
      </c>
      <c r="F172" s="34">
        <v>0</v>
      </c>
    </row>
    <row r="173" spans="1:21" x14ac:dyDescent="0.3">
      <c r="A173" s="34" t="s">
        <v>51</v>
      </c>
      <c r="B173" s="34" t="s">
        <v>137</v>
      </c>
      <c r="C173" s="34" t="s">
        <v>136</v>
      </c>
      <c r="D173" s="34" t="s">
        <v>60</v>
      </c>
      <c r="E173" s="34" t="s">
        <v>59</v>
      </c>
      <c r="F173" s="35"/>
      <c r="G173" s="35"/>
      <c r="H173" s="35"/>
      <c r="I173" s="35"/>
      <c r="J173" s="35"/>
      <c r="K173" s="35"/>
      <c r="L173" s="35"/>
      <c r="M173" s="35"/>
      <c r="N173" s="35"/>
      <c r="O173" s="35">
        <v>0</v>
      </c>
      <c r="P173" s="35">
        <v>0</v>
      </c>
      <c r="Q173" s="35">
        <v>0</v>
      </c>
      <c r="R173" s="35">
        <v>0</v>
      </c>
      <c r="S173" s="35">
        <v>0</v>
      </c>
      <c r="T173" s="35">
        <v>0</v>
      </c>
      <c r="U173" s="35">
        <v>0</v>
      </c>
    </row>
    <row r="174" spans="1:21" x14ac:dyDescent="0.3">
      <c r="A174" s="34" t="s">
        <v>51</v>
      </c>
      <c r="B174" s="34" t="s">
        <v>135</v>
      </c>
      <c r="C174" s="34" t="s">
        <v>134</v>
      </c>
      <c r="D174" s="34" t="s">
        <v>60</v>
      </c>
      <c r="E174" s="34" t="s">
        <v>59</v>
      </c>
      <c r="F174" s="35"/>
      <c r="G174" s="35">
        <v>0</v>
      </c>
      <c r="H174" s="35">
        <v>0</v>
      </c>
      <c r="I174" s="35">
        <v>0</v>
      </c>
      <c r="J174" s="35">
        <v>0</v>
      </c>
      <c r="K174" s="35">
        <v>0</v>
      </c>
      <c r="L174" s="35">
        <v>0</v>
      </c>
      <c r="M174" s="35">
        <v>0</v>
      </c>
      <c r="N174" s="35">
        <v>0</v>
      </c>
      <c r="O174" s="35"/>
      <c r="P174" s="35"/>
      <c r="Q174" s="35"/>
      <c r="R174" s="35"/>
      <c r="S174" s="35"/>
      <c r="T174" s="35"/>
      <c r="U174" s="35"/>
    </row>
    <row r="175" spans="1:21" x14ac:dyDescent="0.3">
      <c r="A175" s="34" t="s">
        <v>51</v>
      </c>
      <c r="B175" s="34" t="s">
        <v>133</v>
      </c>
      <c r="C175" s="34" t="s">
        <v>132</v>
      </c>
      <c r="D175" s="34" t="s">
        <v>89</v>
      </c>
      <c r="E175" s="34" t="s">
        <v>59</v>
      </c>
      <c r="F175" s="34">
        <v>0</v>
      </c>
    </row>
    <row r="176" spans="1:21" x14ac:dyDescent="0.3">
      <c r="A176" s="34" t="s">
        <v>51</v>
      </c>
      <c r="B176" s="34" t="s">
        <v>131</v>
      </c>
      <c r="C176" s="34" t="s">
        <v>130</v>
      </c>
      <c r="D176" s="34" t="s">
        <v>89</v>
      </c>
      <c r="E176" s="34" t="s">
        <v>59</v>
      </c>
      <c r="F176" s="34">
        <v>0</v>
      </c>
    </row>
    <row r="177" spans="1:21" x14ac:dyDescent="0.3">
      <c r="A177" s="34" t="s">
        <v>51</v>
      </c>
      <c r="B177" s="34" t="s">
        <v>129</v>
      </c>
      <c r="C177" s="34" t="s">
        <v>128</v>
      </c>
      <c r="D177" s="34" t="s">
        <v>60</v>
      </c>
      <c r="E177" s="34" t="s">
        <v>59</v>
      </c>
      <c r="F177" s="35"/>
      <c r="G177" s="35"/>
      <c r="H177" s="35"/>
      <c r="I177" s="35"/>
      <c r="J177" s="35"/>
      <c r="K177" s="35"/>
      <c r="L177" s="35"/>
      <c r="M177" s="35"/>
      <c r="N177" s="35"/>
      <c r="O177" s="35">
        <v>0</v>
      </c>
      <c r="P177" s="35">
        <v>0</v>
      </c>
      <c r="Q177" s="35">
        <v>0</v>
      </c>
      <c r="R177" s="35">
        <v>0</v>
      </c>
      <c r="S177" s="35">
        <v>0</v>
      </c>
      <c r="T177" s="35">
        <v>0</v>
      </c>
      <c r="U177" s="35">
        <v>0</v>
      </c>
    </row>
    <row r="178" spans="1:21" x14ac:dyDescent="0.3">
      <c r="A178" s="34" t="s">
        <v>51</v>
      </c>
      <c r="B178" s="34" t="s">
        <v>127</v>
      </c>
      <c r="C178" s="34" t="s">
        <v>126</v>
      </c>
      <c r="D178" s="34" t="s">
        <v>60</v>
      </c>
      <c r="E178" s="34" t="s">
        <v>59</v>
      </c>
      <c r="F178" s="35"/>
      <c r="G178" s="35">
        <v>0</v>
      </c>
      <c r="H178" s="35">
        <v>0</v>
      </c>
      <c r="I178" s="35">
        <v>0</v>
      </c>
      <c r="J178" s="35">
        <v>0</v>
      </c>
      <c r="K178" s="35">
        <v>0</v>
      </c>
      <c r="L178" s="35">
        <v>0</v>
      </c>
      <c r="M178" s="35">
        <v>0</v>
      </c>
      <c r="N178" s="35">
        <v>0</v>
      </c>
      <c r="O178" s="35"/>
      <c r="P178" s="35"/>
      <c r="Q178" s="35"/>
      <c r="R178" s="35"/>
      <c r="S178" s="35"/>
      <c r="T178" s="35"/>
      <c r="U178" s="35"/>
    </row>
    <row r="179" spans="1:21" x14ac:dyDescent="0.3">
      <c r="A179" s="34" t="s">
        <v>51</v>
      </c>
      <c r="B179" s="34" t="s">
        <v>125</v>
      </c>
      <c r="C179" s="34" t="s">
        <v>124</v>
      </c>
      <c r="D179" s="34" t="s">
        <v>89</v>
      </c>
      <c r="E179" s="34" t="s">
        <v>59</v>
      </c>
      <c r="F179" s="34">
        <v>0</v>
      </c>
    </row>
    <row r="180" spans="1:21" x14ac:dyDescent="0.3">
      <c r="A180" s="34" t="s">
        <v>51</v>
      </c>
      <c r="B180" s="34" t="s">
        <v>123</v>
      </c>
      <c r="C180" s="34" t="s">
        <v>122</v>
      </c>
      <c r="D180" s="34" t="s">
        <v>89</v>
      </c>
      <c r="E180" s="34" t="s">
        <v>59</v>
      </c>
      <c r="F180" s="34">
        <v>0</v>
      </c>
    </row>
    <row r="181" spans="1:21" x14ac:dyDescent="0.3">
      <c r="A181" s="34" t="s">
        <v>51</v>
      </c>
      <c r="B181" s="34" t="s">
        <v>121</v>
      </c>
      <c r="C181" s="34" t="s">
        <v>120</v>
      </c>
      <c r="D181" s="34" t="s">
        <v>60</v>
      </c>
      <c r="E181" s="34" t="s">
        <v>59</v>
      </c>
      <c r="F181" s="35"/>
      <c r="G181" s="35"/>
      <c r="H181" s="35"/>
      <c r="I181" s="35"/>
      <c r="J181" s="35"/>
      <c r="K181" s="35"/>
      <c r="L181" s="35"/>
      <c r="M181" s="35"/>
      <c r="N181" s="35"/>
      <c r="O181" s="35">
        <v>0</v>
      </c>
      <c r="P181" s="35">
        <v>0</v>
      </c>
      <c r="Q181" s="35">
        <v>0</v>
      </c>
      <c r="R181" s="35">
        <v>0</v>
      </c>
      <c r="S181" s="35">
        <v>0</v>
      </c>
      <c r="T181" s="35">
        <v>0</v>
      </c>
      <c r="U181" s="35">
        <v>0</v>
      </c>
    </row>
    <row r="182" spans="1:21" x14ac:dyDescent="0.3">
      <c r="A182" s="34" t="s">
        <v>51</v>
      </c>
      <c r="B182" s="34" t="s">
        <v>119</v>
      </c>
      <c r="C182" s="34" t="s">
        <v>118</v>
      </c>
      <c r="D182" s="34" t="s">
        <v>60</v>
      </c>
      <c r="E182" s="34" t="s">
        <v>59</v>
      </c>
      <c r="F182" s="35"/>
      <c r="G182" s="35">
        <v>0</v>
      </c>
      <c r="H182" s="35">
        <v>0</v>
      </c>
      <c r="I182" s="35">
        <v>0</v>
      </c>
      <c r="J182" s="35">
        <v>0</v>
      </c>
      <c r="K182" s="35">
        <v>0</v>
      </c>
      <c r="L182" s="35">
        <v>0</v>
      </c>
      <c r="M182" s="35">
        <v>0</v>
      </c>
      <c r="N182" s="35">
        <v>0</v>
      </c>
      <c r="O182" s="35"/>
      <c r="P182" s="35"/>
      <c r="Q182" s="35"/>
      <c r="R182" s="35"/>
      <c r="S182" s="35"/>
      <c r="T182" s="35"/>
      <c r="U182" s="35"/>
    </row>
    <row r="183" spans="1:21" x14ac:dyDescent="0.3">
      <c r="A183" s="34" t="s">
        <v>51</v>
      </c>
      <c r="B183" s="34" t="s">
        <v>117</v>
      </c>
      <c r="C183" s="34" t="s">
        <v>116</v>
      </c>
      <c r="D183" s="34" t="s">
        <v>89</v>
      </c>
      <c r="E183" s="34" t="s">
        <v>59</v>
      </c>
      <c r="F183" s="34">
        <v>0</v>
      </c>
    </row>
    <row r="184" spans="1:21" x14ac:dyDescent="0.3">
      <c r="A184" s="34" t="s">
        <v>51</v>
      </c>
      <c r="B184" s="34" t="s">
        <v>115</v>
      </c>
      <c r="C184" s="34" t="s">
        <v>114</v>
      </c>
      <c r="D184" s="34" t="s">
        <v>89</v>
      </c>
      <c r="E184" s="34" t="s">
        <v>59</v>
      </c>
      <c r="F184" s="34">
        <v>0</v>
      </c>
    </row>
    <row r="185" spans="1:21" x14ac:dyDescent="0.3">
      <c r="A185" s="34" t="s">
        <v>51</v>
      </c>
      <c r="B185" s="34" t="s">
        <v>113</v>
      </c>
      <c r="C185" s="34" t="s">
        <v>112</v>
      </c>
      <c r="D185" s="34" t="s">
        <v>60</v>
      </c>
      <c r="E185" s="34" t="s">
        <v>59</v>
      </c>
      <c r="F185" s="35"/>
      <c r="G185" s="35"/>
      <c r="H185" s="35"/>
      <c r="I185" s="35"/>
      <c r="J185" s="35"/>
      <c r="K185" s="35"/>
      <c r="L185" s="35"/>
      <c r="M185" s="35"/>
      <c r="N185" s="35"/>
      <c r="O185" s="35">
        <v>0</v>
      </c>
      <c r="P185" s="35">
        <v>0</v>
      </c>
      <c r="Q185" s="35">
        <v>0</v>
      </c>
      <c r="R185" s="35">
        <v>0</v>
      </c>
      <c r="S185" s="35">
        <v>0</v>
      </c>
      <c r="T185" s="35">
        <v>0</v>
      </c>
      <c r="U185" s="35">
        <v>0</v>
      </c>
    </row>
    <row r="186" spans="1:21" x14ac:dyDescent="0.3">
      <c r="A186" s="34" t="s">
        <v>51</v>
      </c>
      <c r="B186" s="34" t="s">
        <v>111</v>
      </c>
      <c r="C186" s="34" t="s">
        <v>110</v>
      </c>
      <c r="D186" s="34" t="s">
        <v>60</v>
      </c>
      <c r="E186" s="34" t="s">
        <v>59</v>
      </c>
      <c r="F186" s="35"/>
      <c r="G186" s="35">
        <v>0</v>
      </c>
      <c r="H186" s="35">
        <v>0</v>
      </c>
      <c r="I186" s="35">
        <v>0</v>
      </c>
      <c r="J186" s="35">
        <v>0</v>
      </c>
      <c r="K186" s="35">
        <v>0</v>
      </c>
      <c r="L186" s="35">
        <v>0</v>
      </c>
      <c r="M186" s="35">
        <v>0</v>
      </c>
      <c r="N186" s="35">
        <v>0</v>
      </c>
      <c r="O186" s="35"/>
      <c r="P186" s="35"/>
      <c r="Q186" s="35"/>
      <c r="R186" s="35"/>
      <c r="S186" s="35"/>
      <c r="T186" s="35"/>
      <c r="U186" s="35"/>
    </row>
    <row r="187" spans="1:21" x14ac:dyDescent="0.3">
      <c r="A187" s="34" t="s">
        <v>51</v>
      </c>
      <c r="B187" s="34" t="s">
        <v>109</v>
      </c>
      <c r="C187" s="34" t="s">
        <v>108</v>
      </c>
      <c r="D187" s="34" t="s">
        <v>89</v>
      </c>
      <c r="E187" s="34" t="s">
        <v>59</v>
      </c>
      <c r="F187" s="34">
        <v>0</v>
      </c>
    </row>
    <row r="188" spans="1:21" x14ac:dyDescent="0.3">
      <c r="A188" s="34" t="s">
        <v>51</v>
      </c>
      <c r="B188" s="34" t="s">
        <v>107</v>
      </c>
      <c r="C188" s="34" t="s">
        <v>106</v>
      </c>
      <c r="D188" s="34" t="s">
        <v>89</v>
      </c>
      <c r="E188" s="34" t="s">
        <v>59</v>
      </c>
      <c r="F188" s="34">
        <v>0</v>
      </c>
    </row>
    <row r="189" spans="1:21" x14ac:dyDescent="0.3">
      <c r="A189" s="34" t="s">
        <v>51</v>
      </c>
      <c r="B189" s="34" t="s">
        <v>105</v>
      </c>
      <c r="C189" s="34" t="s">
        <v>104</v>
      </c>
      <c r="D189" s="34" t="s">
        <v>60</v>
      </c>
      <c r="E189" s="34" t="s">
        <v>59</v>
      </c>
      <c r="F189" s="35"/>
      <c r="G189" s="35"/>
      <c r="H189" s="35"/>
      <c r="I189" s="35"/>
      <c r="J189" s="35"/>
      <c r="K189" s="35"/>
      <c r="L189" s="35"/>
      <c r="M189" s="35"/>
      <c r="N189" s="35"/>
      <c r="O189" s="35">
        <v>0</v>
      </c>
      <c r="P189" s="35">
        <v>0</v>
      </c>
      <c r="Q189" s="35">
        <v>0</v>
      </c>
      <c r="R189" s="35">
        <v>0</v>
      </c>
      <c r="S189" s="35">
        <v>0</v>
      </c>
      <c r="T189" s="35">
        <v>0</v>
      </c>
      <c r="U189" s="35">
        <v>0</v>
      </c>
    </row>
    <row r="190" spans="1:21" x14ac:dyDescent="0.3">
      <c r="A190" s="34" t="s">
        <v>51</v>
      </c>
      <c r="B190" s="34" t="s">
        <v>103</v>
      </c>
      <c r="C190" s="34" t="s">
        <v>102</v>
      </c>
      <c r="D190" s="34" t="s">
        <v>60</v>
      </c>
      <c r="E190" s="34" t="s">
        <v>59</v>
      </c>
      <c r="F190" s="35"/>
      <c r="G190" s="35">
        <v>0</v>
      </c>
      <c r="H190" s="35">
        <v>0</v>
      </c>
      <c r="I190" s="35">
        <v>0</v>
      </c>
      <c r="J190" s="35">
        <v>0</v>
      </c>
      <c r="K190" s="35">
        <v>0</v>
      </c>
      <c r="L190" s="35">
        <v>0</v>
      </c>
      <c r="M190" s="35">
        <v>0</v>
      </c>
      <c r="N190" s="35">
        <v>0</v>
      </c>
      <c r="O190" s="35"/>
      <c r="P190" s="35"/>
      <c r="Q190" s="35"/>
      <c r="R190" s="35"/>
      <c r="S190" s="35"/>
      <c r="T190" s="35"/>
      <c r="U190" s="35"/>
    </row>
    <row r="191" spans="1:21" x14ac:dyDescent="0.3">
      <c r="A191" s="34" t="s">
        <v>51</v>
      </c>
      <c r="B191" s="34" t="s">
        <v>101</v>
      </c>
      <c r="C191" s="34" t="s">
        <v>100</v>
      </c>
      <c r="D191" s="34" t="s">
        <v>89</v>
      </c>
      <c r="E191" s="34" t="s">
        <v>59</v>
      </c>
      <c r="F191" s="34">
        <v>0</v>
      </c>
    </row>
    <row r="192" spans="1:21" x14ac:dyDescent="0.3">
      <c r="A192" s="34" t="s">
        <v>51</v>
      </c>
      <c r="B192" s="34" t="s">
        <v>99</v>
      </c>
      <c r="C192" s="34" t="s">
        <v>98</v>
      </c>
      <c r="D192" s="34" t="s">
        <v>89</v>
      </c>
      <c r="E192" s="34" t="s">
        <v>59</v>
      </c>
      <c r="F192" s="34">
        <v>0</v>
      </c>
    </row>
    <row r="193" spans="1:21" x14ac:dyDescent="0.3">
      <c r="A193" s="34" t="s">
        <v>51</v>
      </c>
      <c r="B193" s="34" t="s">
        <v>97</v>
      </c>
      <c r="C193" s="34" t="s">
        <v>96</v>
      </c>
      <c r="D193" s="34" t="s">
        <v>60</v>
      </c>
      <c r="E193" s="34" t="s">
        <v>59</v>
      </c>
      <c r="F193" s="35"/>
      <c r="G193" s="35"/>
      <c r="H193" s="35"/>
      <c r="I193" s="35"/>
      <c r="J193" s="35"/>
      <c r="K193" s="35"/>
      <c r="L193" s="35"/>
      <c r="M193" s="35"/>
      <c r="N193" s="35"/>
      <c r="O193" s="35">
        <v>0</v>
      </c>
      <c r="P193" s="35">
        <v>0</v>
      </c>
      <c r="Q193" s="35">
        <v>0</v>
      </c>
      <c r="R193" s="35">
        <v>0</v>
      </c>
      <c r="S193" s="35">
        <v>0</v>
      </c>
      <c r="T193" s="35">
        <v>0</v>
      </c>
      <c r="U193" s="35">
        <v>0</v>
      </c>
    </row>
    <row r="194" spans="1:21" x14ac:dyDescent="0.3">
      <c r="A194" s="34" t="s">
        <v>51</v>
      </c>
      <c r="B194" s="34" t="s">
        <v>95</v>
      </c>
      <c r="C194" s="34" t="s">
        <v>94</v>
      </c>
      <c r="D194" s="34" t="s">
        <v>60</v>
      </c>
      <c r="E194" s="34" t="s">
        <v>59</v>
      </c>
      <c r="F194" s="35"/>
      <c r="G194" s="35">
        <v>0</v>
      </c>
      <c r="H194" s="35">
        <v>0</v>
      </c>
      <c r="I194" s="35">
        <v>0</v>
      </c>
      <c r="J194" s="35">
        <v>0</v>
      </c>
      <c r="K194" s="35">
        <v>0</v>
      </c>
      <c r="L194" s="35">
        <v>0</v>
      </c>
      <c r="M194" s="35">
        <v>0</v>
      </c>
      <c r="N194" s="35">
        <v>0</v>
      </c>
      <c r="O194" s="35"/>
      <c r="P194" s="35"/>
      <c r="Q194" s="35"/>
      <c r="R194" s="35"/>
      <c r="S194" s="35"/>
      <c r="T194" s="35"/>
      <c r="U194" s="35"/>
    </row>
    <row r="195" spans="1:21" x14ac:dyDescent="0.3">
      <c r="A195" s="34" t="s">
        <v>51</v>
      </c>
      <c r="B195" s="34" t="s">
        <v>93</v>
      </c>
      <c r="C195" s="34" t="s">
        <v>92</v>
      </c>
      <c r="D195" s="34" t="s">
        <v>89</v>
      </c>
      <c r="E195" s="34" t="s">
        <v>59</v>
      </c>
      <c r="F195" s="34">
        <v>0</v>
      </c>
    </row>
    <row r="196" spans="1:21" x14ac:dyDescent="0.3">
      <c r="A196" s="34" t="s">
        <v>51</v>
      </c>
      <c r="B196" s="34" t="s">
        <v>91</v>
      </c>
      <c r="C196" s="34" t="s">
        <v>90</v>
      </c>
      <c r="D196" s="34" t="s">
        <v>89</v>
      </c>
      <c r="E196" s="34" t="s">
        <v>59</v>
      </c>
      <c r="F196" s="34">
        <v>0</v>
      </c>
    </row>
    <row r="197" spans="1:21" x14ac:dyDescent="0.3">
      <c r="A197" s="34" t="s">
        <v>51</v>
      </c>
      <c r="B197" s="34" t="s">
        <v>88</v>
      </c>
      <c r="C197" s="34" t="s">
        <v>87</v>
      </c>
      <c r="D197" s="34" t="s">
        <v>60</v>
      </c>
      <c r="E197" s="34" t="s">
        <v>59</v>
      </c>
      <c r="F197" s="35"/>
      <c r="G197" s="35"/>
      <c r="H197" s="35"/>
      <c r="I197" s="35"/>
      <c r="J197" s="35"/>
      <c r="K197" s="35"/>
      <c r="L197" s="35"/>
      <c r="M197" s="35"/>
      <c r="N197" s="35"/>
      <c r="O197" s="35">
        <v>0</v>
      </c>
      <c r="P197" s="35">
        <v>0</v>
      </c>
      <c r="Q197" s="35">
        <v>0</v>
      </c>
      <c r="R197" s="35">
        <v>0</v>
      </c>
      <c r="S197" s="35">
        <v>0</v>
      </c>
      <c r="T197" s="35">
        <v>0</v>
      </c>
      <c r="U197" s="35">
        <v>0</v>
      </c>
    </row>
    <row r="198" spans="1:21" x14ac:dyDescent="0.3">
      <c r="A198" s="34" t="s">
        <v>51</v>
      </c>
      <c r="B198" s="34" t="s">
        <v>86</v>
      </c>
      <c r="C198" s="34" t="s">
        <v>85</v>
      </c>
      <c r="D198" s="34" t="s">
        <v>60</v>
      </c>
      <c r="E198" s="34" t="s">
        <v>59</v>
      </c>
      <c r="F198" s="35"/>
      <c r="G198" s="35">
        <v>0</v>
      </c>
      <c r="H198" s="35">
        <v>0</v>
      </c>
      <c r="I198" s="35">
        <v>0</v>
      </c>
      <c r="J198" s="35">
        <v>0</v>
      </c>
      <c r="K198" s="35">
        <v>0</v>
      </c>
      <c r="L198" s="35">
        <v>0</v>
      </c>
      <c r="M198" s="35">
        <v>0</v>
      </c>
      <c r="N198" s="35">
        <v>0</v>
      </c>
      <c r="O198" s="35"/>
      <c r="P198" s="35"/>
      <c r="Q198" s="35"/>
      <c r="R198" s="35"/>
      <c r="S198" s="35"/>
      <c r="T198" s="35"/>
      <c r="U198" s="35"/>
    </row>
    <row r="199" spans="1:21" x14ac:dyDescent="0.3">
      <c r="A199" s="34" t="s">
        <v>51</v>
      </c>
      <c r="B199" s="34" t="s">
        <v>84</v>
      </c>
      <c r="C199" s="34" t="s">
        <v>83</v>
      </c>
      <c r="D199" s="34" t="s">
        <v>60</v>
      </c>
      <c r="E199" s="34" t="s">
        <v>59</v>
      </c>
      <c r="F199" s="35"/>
      <c r="G199" s="35"/>
      <c r="H199" s="35"/>
      <c r="I199" s="35"/>
      <c r="J199" s="35"/>
      <c r="K199" s="35"/>
      <c r="L199" s="35"/>
      <c r="M199" s="35"/>
      <c r="N199" s="35">
        <v>41.222999999999999</v>
      </c>
      <c r="O199" s="35">
        <v>40.616999999999997</v>
      </c>
      <c r="P199" s="35">
        <v>40.481000000000002</v>
      </c>
      <c r="Q199" s="35">
        <v>49.021999999999998</v>
      </c>
      <c r="R199" s="35">
        <v>44.579000000000001</v>
      </c>
      <c r="S199" s="35">
        <v>51.591000000000001</v>
      </c>
      <c r="T199" s="35">
        <v>45.526000000000003</v>
      </c>
      <c r="U199" s="35">
        <v>35.686999999999998</v>
      </c>
    </row>
    <row r="200" spans="1:21" x14ac:dyDescent="0.3">
      <c r="A200" s="34" t="s">
        <v>51</v>
      </c>
      <c r="B200" s="34" t="s">
        <v>82</v>
      </c>
      <c r="C200" s="34" t="s">
        <v>81</v>
      </c>
      <c r="D200" s="34" t="s">
        <v>60</v>
      </c>
      <c r="E200" s="34" t="s">
        <v>59</v>
      </c>
      <c r="F200" s="35"/>
      <c r="G200" s="35"/>
      <c r="H200" s="35"/>
      <c r="I200" s="35"/>
      <c r="J200" s="35"/>
      <c r="K200" s="35"/>
      <c r="L200" s="35"/>
      <c r="M200" s="35"/>
      <c r="N200" s="35">
        <v>16.262</v>
      </c>
      <c r="O200" s="35">
        <v>14.975</v>
      </c>
      <c r="P200" s="35">
        <v>14.904</v>
      </c>
      <c r="Q200" s="35">
        <v>13.659000000000001</v>
      </c>
      <c r="R200" s="35">
        <v>16.164000000000001</v>
      </c>
      <c r="S200" s="35">
        <v>15.57</v>
      </c>
      <c r="T200" s="35">
        <v>16.471</v>
      </c>
      <c r="U200" s="35">
        <v>15.746</v>
      </c>
    </row>
    <row r="201" spans="1:21" x14ac:dyDescent="0.3">
      <c r="A201" s="34" t="s">
        <v>51</v>
      </c>
      <c r="B201" s="34" t="s">
        <v>80</v>
      </c>
      <c r="C201" s="34" t="s">
        <v>79</v>
      </c>
      <c r="D201" s="34" t="s">
        <v>60</v>
      </c>
      <c r="E201" s="34" t="s">
        <v>59</v>
      </c>
      <c r="F201" s="35"/>
      <c r="G201" s="35"/>
      <c r="H201" s="35"/>
      <c r="I201" s="35"/>
      <c r="J201" s="35"/>
      <c r="K201" s="35"/>
      <c r="L201" s="35"/>
      <c r="M201" s="35"/>
      <c r="N201" s="35">
        <v>110.84399999999999</v>
      </c>
      <c r="O201" s="35">
        <v>103.348</v>
      </c>
      <c r="P201" s="35">
        <v>91.709000000000003</v>
      </c>
      <c r="Q201" s="35">
        <v>101.714</v>
      </c>
      <c r="R201" s="35">
        <v>107.059</v>
      </c>
      <c r="S201" s="35">
        <v>106.20399999999999</v>
      </c>
      <c r="T201" s="35">
        <v>90.177999999999997</v>
      </c>
      <c r="U201" s="35">
        <v>74.010000000000005</v>
      </c>
    </row>
    <row r="202" spans="1:21" x14ac:dyDescent="0.3">
      <c r="A202" s="34" t="s">
        <v>51</v>
      </c>
      <c r="B202" s="34" t="s">
        <v>78</v>
      </c>
      <c r="C202" s="34" t="s">
        <v>77</v>
      </c>
      <c r="D202" s="34" t="s">
        <v>60</v>
      </c>
      <c r="E202" s="34" t="s">
        <v>59</v>
      </c>
      <c r="F202" s="35"/>
      <c r="G202" s="35"/>
      <c r="H202" s="35"/>
      <c r="I202" s="35"/>
      <c r="J202" s="35"/>
      <c r="K202" s="35"/>
      <c r="L202" s="35"/>
      <c r="M202" s="35"/>
      <c r="N202" s="35">
        <v>207.09200000000001</v>
      </c>
      <c r="O202" s="35">
        <v>265.66500000000002</v>
      </c>
      <c r="P202" s="35">
        <v>265.59899999999999</v>
      </c>
      <c r="Q202" s="35">
        <v>250.232</v>
      </c>
      <c r="R202" s="35">
        <v>243.47399999999999</v>
      </c>
      <c r="S202" s="35">
        <v>247.03899999999999</v>
      </c>
      <c r="T202" s="35">
        <v>250.553</v>
      </c>
      <c r="U202" s="35">
        <v>249.535</v>
      </c>
    </row>
    <row r="203" spans="1:21" x14ac:dyDescent="0.3">
      <c r="A203" s="38" t="s">
        <v>51</v>
      </c>
      <c r="B203" s="38" t="s">
        <v>76</v>
      </c>
      <c r="C203" s="38" t="s">
        <v>75</v>
      </c>
      <c r="D203" s="38" t="s">
        <v>60</v>
      </c>
      <c r="E203" s="38" t="s">
        <v>59</v>
      </c>
      <c r="F203" s="39"/>
      <c r="G203" s="39"/>
      <c r="H203" s="39"/>
      <c r="I203" s="39"/>
      <c r="J203" s="39"/>
      <c r="K203" s="39"/>
      <c r="L203" s="39"/>
      <c r="M203" s="39"/>
      <c r="N203" s="39">
        <v>121.343</v>
      </c>
      <c r="O203" s="39">
        <v>166.81200000000001</v>
      </c>
      <c r="P203" s="39">
        <v>141.13999999999999</v>
      </c>
      <c r="Q203" s="39">
        <v>221.06299999999999</v>
      </c>
      <c r="R203" s="39">
        <v>182.155</v>
      </c>
      <c r="S203" s="39">
        <v>156.92599999999999</v>
      </c>
      <c r="T203" s="39">
        <v>139.97999999999999</v>
      </c>
      <c r="U203" s="39">
        <v>134.44399999999999</v>
      </c>
    </row>
    <row r="204" spans="1:21" x14ac:dyDescent="0.3">
      <c r="A204" s="38" t="s">
        <v>51</v>
      </c>
      <c r="B204" s="38" t="s">
        <v>74</v>
      </c>
      <c r="C204" s="38" t="s">
        <v>73</v>
      </c>
      <c r="D204" s="38" t="s">
        <v>60</v>
      </c>
      <c r="E204" s="38" t="s">
        <v>59</v>
      </c>
      <c r="F204" s="39"/>
      <c r="G204" s="39"/>
      <c r="H204" s="39"/>
      <c r="I204" s="39"/>
      <c r="J204" s="39"/>
      <c r="K204" s="39"/>
      <c r="L204" s="39"/>
      <c r="M204" s="39"/>
      <c r="N204" s="39">
        <v>186.40899999999999</v>
      </c>
      <c r="O204" s="39">
        <v>257.04500000000002</v>
      </c>
      <c r="P204" s="39">
        <v>208.578</v>
      </c>
      <c r="Q204" s="39">
        <v>399.31200000000001</v>
      </c>
      <c r="R204" s="39">
        <v>441.41</v>
      </c>
      <c r="S204" s="39">
        <v>367.435</v>
      </c>
      <c r="T204" s="39">
        <v>281.00099999999998</v>
      </c>
      <c r="U204" s="39">
        <v>188.56899999999999</v>
      </c>
    </row>
    <row r="205" spans="1:21" x14ac:dyDescent="0.3">
      <c r="A205" s="38" t="s">
        <v>51</v>
      </c>
      <c r="B205" s="38" t="s">
        <v>72</v>
      </c>
      <c r="C205" s="38" t="s">
        <v>71</v>
      </c>
      <c r="D205" s="38" t="s">
        <v>60</v>
      </c>
      <c r="E205" s="38" t="s">
        <v>59</v>
      </c>
      <c r="F205" s="39"/>
      <c r="G205" s="39"/>
      <c r="H205" s="39"/>
      <c r="I205" s="39"/>
      <c r="J205" s="39"/>
      <c r="K205" s="39"/>
      <c r="L205" s="39"/>
      <c r="M205" s="39"/>
      <c r="N205" s="39">
        <v>183.72095637999999</v>
      </c>
      <c r="O205" s="39"/>
      <c r="P205" s="39"/>
      <c r="Q205" s="39"/>
      <c r="R205" s="39"/>
      <c r="S205" s="39"/>
      <c r="T205" s="39"/>
      <c r="U205" s="39"/>
    </row>
    <row r="206" spans="1:21" x14ac:dyDescent="0.3">
      <c r="A206" s="36" t="s">
        <v>51</v>
      </c>
      <c r="B206" s="36" t="s">
        <v>70</v>
      </c>
      <c r="C206" s="36" t="s">
        <v>69</v>
      </c>
      <c r="D206" s="36" t="s">
        <v>60</v>
      </c>
      <c r="E206" s="36" t="s">
        <v>59</v>
      </c>
      <c r="F206" s="37"/>
      <c r="G206" s="37"/>
      <c r="H206" s="37"/>
      <c r="I206" s="37"/>
      <c r="J206" s="37"/>
      <c r="K206" s="37"/>
      <c r="L206" s="37"/>
      <c r="M206" s="37"/>
      <c r="N206" s="37">
        <v>8.0570000000000004</v>
      </c>
      <c r="O206" s="37">
        <v>8.9600000000000009</v>
      </c>
      <c r="P206" s="37">
        <v>7.9349999999999996</v>
      </c>
      <c r="Q206" s="37">
        <v>7.4530000000000003</v>
      </c>
      <c r="R206" s="37">
        <v>7.8630000000000004</v>
      </c>
      <c r="S206" s="37">
        <v>8.0449999999999999</v>
      </c>
      <c r="T206" s="37">
        <v>7.6379999999999999</v>
      </c>
      <c r="U206" s="37">
        <v>7.7270000000000003</v>
      </c>
    </row>
    <row r="207" spans="1:21" x14ac:dyDescent="0.3">
      <c r="A207" s="36" t="s">
        <v>51</v>
      </c>
      <c r="B207" s="36" t="s">
        <v>68</v>
      </c>
      <c r="C207" s="36" t="s">
        <v>67</v>
      </c>
      <c r="D207" s="36" t="s">
        <v>60</v>
      </c>
      <c r="E207" s="36" t="s">
        <v>59</v>
      </c>
      <c r="F207" s="37"/>
      <c r="G207" s="37"/>
      <c r="H207" s="37"/>
      <c r="I207" s="37"/>
      <c r="J207" s="37"/>
      <c r="K207" s="37"/>
      <c r="L207" s="37"/>
      <c r="M207" s="37"/>
      <c r="N207" s="37">
        <v>9.0380000000000003</v>
      </c>
      <c r="O207" s="37">
        <v>10.199</v>
      </c>
      <c r="P207" s="37">
        <v>10.385999999999999</v>
      </c>
      <c r="Q207" s="37">
        <v>9.9290000000000003</v>
      </c>
      <c r="R207" s="37">
        <v>10.007</v>
      </c>
      <c r="S207" s="37">
        <v>10.07</v>
      </c>
      <c r="T207" s="37">
        <v>10.128</v>
      </c>
      <c r="U207" s="37">
        <v>10.210000000000001</v>
      </c>
    </row>
    <row r="208" spans="1:21" x14ac:dyDescent="0.3">
      <c r="A208" s="34" t="s">
        <v>51</v>
      </c>
      <c r="B208" s="34" t="s">
        <v>66</v>
      </c>
      <c r="C208" s="34" t="s">
        <v>65</v>
      </c>
      <c r="D208" s="34" t="s">
        <v>60</v>
      </c>
      <c r="E208" s="34" t="s">
        <v>59</v>
      </c>
      <c r="F208" s="35"/>
      <c r="G208" s="35"/>
      <c r="H208" s="35"/>
      <c r="I208" s="35">
        <v>53.283000000000001</v>
      </c>
      <c r="J208" s="35">
        <v>55.427999999999997</v>
      </c>
      <c r="K208" s="35">
        <v>56.817</v>
      </c>
      <c r="L208" s="35">
        <v>56.063000000000002</v>
      </c>
      <c r="M208" s="35">
        <v>53.923000000000002</v>
      </c>
      <c r="N208" s="35">
        <v>57.851999999999997</v>
      </c>
      <c r="O208" s="35">
        <v>57.622</v>
      </c>
      <c r="P208" s="35">
        <v>57.929000000000002</v>
      </c>
      <c r="Q208" s="35">
        <v>53.866999999999997</v>
      </c>
      <c r="R208" s="35">
        <v>55.31</v>
      </c>
      <c r="S208" s="35">
        <v>52.853999999999999</v>
      </c>
      <c r="T208" s="35">
        <v>50.865000000000002</v>
      </c>
      <c r="U208" s="35">
        <v>50.201999999999998</v>
      </c>
    </row>
    <row r="209" spans="1:21" x14ac:dyDescent="0.3">
      <c r="A209" s="34" t="s">
        <v>51</v>
      </c>
      <c r="B209" s="34" t="s">
        <v>64</v>
      </c>
      <c r="C209" s="34" t="s">
        <v>63</v>
      </c>
      <c r="D209" s="34" t="s">
        <v>60</v>
      </c>
      <c r="E209" s="34" t="s">
        <v>59</v>
      </c>
      <c r="F209" s="35"/>
      <c r="G209" s="35"/>
      <c r="H209" s="35"/>
      <c r="I209" s="35">
        <v>0.248</v>
      </c>
      <c r="J209" s="35">
        <v>0.20499999999999999</v>
      </c>
      <c r="K209" s="35">
        <v>7.6999999999999999E-2</v>
      </c>
      <c r="L209" s="35">
        <v>0.96199999999999997</v>
      </c>
      <c r="M209" s="35">
        <v>0.442</v>
      </c>
      <c r="N209" s="35">
        <v>0.96299999999999997</v>
      </c>
      <c r="O209" s="35">
        <v>3.9830000000000001</v>
      </c>
      <c r="P209" s="35">
        <v>3.972</v>
      </c>
      <c r="Q209" s="35">
        <v>1.9470000000000001</v>
      </c>
      <c r="R209" s="35">
        <v>1.946</v>
      </c>
      <c r="S209" s="35">
        <v>1.948</v>
      </c>
      <c r="T209" s="35">
        <v>1.9470000000000001</v>
      </c>
      <c r="U209" s="35">
        <v>1.9470000000000001</v>
      </c>
    </row>
    <row r="210" spans="1:21" x14ac:dyDescent="0.3">
      <c r="A210" s="34" t="s">
        <v>51</v>
      </c>
      <c r="B210" s="34" t="s">
        <v>62</v>
      </c>
      <c r="C210" s="34" t="s">
        <v>61</v>
      </c>
      <c r="D210" s="34" t="s">
        <v>60</v>
      </c>
      <c r="E210" s="34" t="s">
        <v>59</v>
      </c>
      <c r="F210" s="35"/>
      <c r="G210" s="35"/>
      <c r="H210" s="35"/>
      <c r="I210" s="35">
        <v>7.9279999999999999</v>
      </c>
      <c r="J210" s="35">
        <v>6.4180000000000001</v>
      </c>
      <c r="K210" s="35">
        <v>6.33</v>
      </c>
      <c r="L210" s="35">
        <v>5.9589999999999996</v>
      </c>
      <c r="M210" s="35">
        <v>9.2070000000000007</v>
      </c>
      <c r="N210" s="35">
        <v>11.701000000000001</v>
      </c>
      <c r="O210" s="35">
        <v>9.8040000000000003</v>
      </c>
      <c r="P210" s="35">
        <v>9.0280000000000005</v>
      </c>
      <c r="Q210" s="35">
        <v>8.8179999999999996</v>
      </c>
      <c r="R210" s="35">
        <v>8.7520000000000007</v>
      </c>
      <c r="S210" s="35">
        <v>6.9720000000000004</v>
      </c>
      <c r="T210" s="35">
        <v>6.5860000000000003</v>
      </c>
      <c r="U210" s="35">
        <v>6.6669999999999998</v>
      </c>
    </row>
    <row r="211" spans="1:21" x14ac:dyDescent="0.3">
      <c r="A211" s="36" t="s">
        <v>51</v>
      </c>
      <c r="B211" s="36" t="s">
        <v>329</v>
      </c>
      <c r="C211" s="36" t="s">
        <v>328</v>
      </c>
      <c r="D211" s="36" t="s">
        <v>60</v>
      </c>
      <c r="E211" s="36" t="s">
        <v>59</v>
      </c>
      <c r="F211" s="37"/>
      <c r="G211" s="37"/>
      <c r="H211" s="37"/>
      <c r="I211" s="37"/>
      <c r="J211" s="37"/>
      <c r="K211" s="37"/>
      <c r="L211" s="37"/>
      <c r="M211" s="37"/>
      <c r="N211" s="37">
        <v>72.995000000000005</v>
      </c>
      <c r="O211" s="37">
        <v>82.325000000000003</v>
      </c>
      <c r="P211" s="37">
        <v>109.315</v>
      </c>
      <c r="Q211" s="37">
        <v>68.956000000000003</v>
      </c>
      <c r="R211" s="37">
        <v>71.39</v>
      </c>
      <c r="S211" s="37">
        <v>61.136000000000003</v>
      </c>
      <c r="T211" s="37">
        <v>49.658999999999999</v>
      </c>
      <c r="U211" s="37">
        <v>40.058999999999997</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N50"/>
  <sheetViews>
    <sheetView showGridLines="0" zoomScale="80" zoomScaleNormal="80" workbookViewId="0"/>
  </sheetViews>
  <sheetFormatPr defaultColWidth="8.81640625" defaultRowHeight="16" x14ac:dyDescent="0.5"/>
  <cols>
    <col min="1" max="1" width="2.08984375" style="1" customWidth="1"/>
    <col min="2" max="2" width="32.81640625" style="1" customWidth="1"/>
    <col min="3" max="3" width="20.26953125" style="1" customWidth="1"/>
    <col min="4" max="4" width="99.08984375" style="1" customWidth="1"/>
    <col min="5" max="5" width="8.6328125" style="1" customWidth="1"/>
    <col min="6" max="6" width="26.6328125" style="1" customWidth="1"/>
    <col min="7" max="14" width="8.6328125" style="1" customWidth="1"/>
    <col min="15" max="16384" width="8.81640625" style="1"/>
  </cols>
  <sheetData>
    <row r="1" spans="2:9" s="3" customFormat="1" ht="21" x14ac:dyDescent="0.5">
      <c r="B1" s="12" t="s">
        <v>325</v>
      </c>
      <c r="C1" s="12"/>
      <c r="D1" s="12"/>
      <c r="E1" s="12"/>
      <c r="F1" s="12"/>
      <c r="G1" s="1"/>
      <c r="H1" s="4"/>
      <c r="I1" s="2"/>
    </row>
    <row r="2" spans="2:9" s="3" customFormat="1" ht="21" x14ac:dyDescent="0.5">
      <c r="B2" s="13" t="s">
        <v>22</v>
      </c>
      <c r="C2" s="20"/>
      <c r="D2" s="20"/>
      <c r="E2" s="1"/>
      <c r="F2" s="1"/>
      <c r="G2" s="1"/>
      <c r="H2" s="4"/>
      <c r="I2" s="2"/>
    </row>
    <row r="3" spans="2:9" x14ac:dyDescent="0.5">
      <c r="B3" s="19" t="s">
        <v>23</v>
      </c>
      <c r="C3" s="21" t="s">
        <v>361</v>
      </c>
    </row>
    <row r="4" spans="2:9" x14ac:dyDescent="0.5">
      <c r="B4" s="19" t="s">
        <v>24</v>
      </c>
      <c r="C4" s="22">
        <v>43375</v>
      </c>
    </row>
    <row r="5" spans="2:9" x14ac:dyDescent="0.5">
      <c r="B5" s="19" t="s">
        <v>25</v>
      </c>
      <c r="C5" s="22" t="s">
        <v>362</v>
      </c>
    </row>
    <row r="6" spans="2:9" x14ac:dyDescent="0.5">
      <c r="B6" s="17"/>
      <c r="C6" s="18"/>
      <c r="D6" s="18"/>
    </row>
    <row r="7" spans="2:9" x14ac:dyDescent="0.5">
      <c r="B7" s="13" t="s">
        <v>26</v>
      </c>
    </row>
    <row r="8" spans="2:9" ht="51.75" customHeight="1" x14ac:dyDescent="0.5">
      <c r="B8" s="15" t="s">
        <v>27</v>
      </c>
      <c r="C8" s="79" t="s">
        <v>389</v>
      </c>
      <c r="D8" s="80"/>
    </row>
    <row r="9" spans="2:9" x14ac:dyDescent="0.5">
      <c r="B9" s="15" t="s">
        <v>1</v>
      </c>
      <c r="C9" s="45" t="s">
        <v>51</v>
      </c>
      <c r="D9" s="76"/>
    </row>
    <row r="10" spans="2:9" x14ac:dyDescent="0.5">
      <c r="B10" s="15" t="s">
        <v>28</v>
      </c>
      <c r="C10" s="6" t="s">
        <v>50</v>
      </c>
    </row>
    <row r="11" spans="2:9" x14ac:dyDescent="0.5">
      <c r="B11" s="15" t="s">
        <v>29</v>
      </c>
      <c r="C11" s="6" t="s">
        <v>391</v>
      </c>
      <c r="D11" s="76"/>
    </row>
    <row r="12" spans="2:9" x14ac:dyDescent="0.5">
      <c r="B12" s="15" t="s">
        <v>30</v>
      </c>
      <c r="C12" s="72">
        <f>SUM(C13:C17)</f>
        <v>105.931</v>
      </c>
    </row>
    <row r="13" spans="2:9" x14ac:dyDescent="0.5">
      <c r="B13" s="23" t="s">
        <v>13</v>
      </c>
      <c r="C13" s="72">
        <f>'F_Inputs YKY'!Q73</f>
        <v>29.227</v>
      </c>
    </row>
    <row r="14" spans="2:9" x14ac:dyDescent="0.5">
      <c r="B14" s="23" t="s">
        <v>14</v>
      </c>
      <c r="C14" s="72">
        <f>'F_Inputs YKY'!R73</f>
        <v>19.059999999999999</v>
      </c>
    </row>
    <row r="15" spans="2:9" x14ac:dyDescent="0.5">
      <c r="B15" s="23" t="s">
        <v>15</v>
      </c>
      <c r="C15" s="72">
        <f>'F_Inputs YKY'!S73</f>
        <v>18.89</v>
      </c>
    </row>
    <row r="16" spans="2:9" x14ac:dyDescent="0.5">
      <c r="B16" s="23" t="s">
        <v>16</v>
      </c>
      <c r="C16" s="72">
        <f>'F_Inputs YKY'!T73</f>
        <v>19.015000000000001</v>
      </c>
    </row>
    <row r="17" spans="2:6" x14ac:dyDescent="0.5">
      <c r="B17" s="23" t="s">
        <v>17</v>
      </c>
      <c r="C17" s="72">
        <f>'F_Inputs YKY'!U73</f>
        <v>19.739000000000001</v>
      </c>
    </row>
    <row r="19" spans="2:6" x14ac:dyDescent="0.5">
      <c r="B19" s="13" t="s">
        <v>348</v>
      </c>
    </row>
    <row r="20" spans="2:6" ht="32" x14ac:dyDescent="0.5">
      <c r="B20" s="6" t="s">
        <v>46</v>
      </c>
      <c r="C20" s="15" t="s">
        <v>57</v>
      </c>
      <c r="D20" s="45" t="s">
        <v>363</v>
      </c>
    </row>
    <row r="21" spans="2:6" x14ac:dyDescent="0.5">
      <c r="B21" s="6" t="s">
        <v>349</v>
      </c>
      <c r="C21" s="5">
        <v>0</v>
      </c>
    </row>
    <row r="22" spans="2:6" x14ac:dyDescent="0.5">
      <c r="B22" s="46"/>
      <c r="C22" s="47"/>
    </row>
    <row r="23" spans="2:6" x14ac:dyDescent="0.5">
      <c r="B23" s="46"/>
      <c r="C23" s="47"/>
    </row>
    <row r="24" spans="2:6" x14ac:dyDescent="0.5">
      <c r="B24" s="46"/>
      <c r="C24" s="47"/>
    </row>
    <row r="25" spans="2:6" x14ac:dyDescent="0.5">
      <c r="B25" s="46"/>
      <c r="C25" s="46"/>
    </row>
    <row r="26" spans="2:6" x14ac:dyDescent="0.5">
      <c r="B26" s="49"/>
    </row>
    <row r="27" spans="2:6" s="27" customFormat="1" x14ac:dyDescent="0.5">
      <c r="B27" s="14" t="s">
        <v>52</v>
      </c>
      <c r="C27" s="1"/>
      <c r="D27" s="29"/>
      <c r="F27" s="26"/>
    </row>
    <row r="28" spans="2:6" ht="32" x14ac:dyDescent="0.5">
      <c r="B28" s="15" t="s">
        <v>53</v>
      </c>
      <c r="C28" s="15" t="s">
        <v>54</v>
      </c>
      <c r="D28" s="45" t="s">
        <v>364</v>
      </c>
      <c r="F28" s="24"/>
    </row>
    <row r="29" spans="2:6" x14ac:dyDescent="0.5">
      <c r="B29" s="13"/>
    </row>
    <row r="30" spans="2:6" x14ac:dyDescent="0.5">
      <c r="B30" s="14" t="s">
        <v>32</v>
      </c>
    </row>
    <row r="31" spans="2:6" x14ac:dyDescent="0.5">
      <c r="B31" s="6" t="s">
        <v>33</v>
      </c>
      <c r="C31" s="6"/>
    </row>
    <row r="32" spans="2:6" x14ac:dyDescent="0.5">
      <c r="B32" s="6" t="s">
        <v>31</v>
      </c>
      <c r="C32" s="48">
        <f>SUM('F_Inputs YKY'!Q203:U204)</f>
        <v>2512.2950000000001</v>
      </c>
    </row>
    <row r="33" spans="2:6" x14ac:dyDescent="0.5">
      <c r="B33" s="25" t="s">
        <v>34</v>
      </c>
      <c r="C33" s="32">
        <f>(C12-C31)/C32</f>
        <v>4.2165032370800402E-2</v>
      </c>
    </row>
    <row r="34" spans="2:6" ht="32" x14ac:dyDescent="0.5">
      <c r="B34" s="25" t="s">
        <v>35</v>
      </c>
      <c r="C34" s="6" t="s">
        <v>324</v>
      </c>
    </row>
    <row r="36" spans="2:6" x14ac:dyDescent="0.5">
      <c r="B36" s="14" t="s">
        <v>36</v>
      </c>
      <c r="F36" s="13" t="s">
        <v>37</v>
      </c>
    </row>
    <row r="37" spans="2:6" ht="256" x14ac:dyDescent="0.5">
      <c r="B37" s="15" t="s">
        <v>38</v>
      </c>
      <c r="C37" s="15" t="s">
        <v>54</v>
      </c>
      <c r="D37" s="75" t="s">
        <v>390</v>
      </c>
      <c r="F37" s="81" t="s">
        <v>323</v>
      </c>
    </row>
    <row r="38" spans="2:6" x14ac:dyDescent="0.5">
      <c r="B38" s="15" t="s">
        <v>39</v>
      </c>
      <c r="C38" s="15" t="s">
        <v>54</v>
      </c>
      <c r="D38" s="77" t="s">
        <v>355</v>
      </c>
      <c r="F38" s="82"/>
    </row>
    <row r="39" spans="2:6" x14ac:dyDescent="0.5">
      <c r="B39" s="15" t="s">
        <v>40</v>
      </c>
      <c r="C39" s="15" t="s">
        <v>56</v>
      </c>
      <c r="D39" s="45" t="s">
        <v>336</v>
      </c>
      <c r="F39" s="82"/>
    </row>
    <row r="40" spans="2:6" ht="80" x14ac:dyDescent="0.5">
      <c r="B40" s="15" t="s">
        <v>41</v>
      </c>
      <c r="C40" s="15" t="s">
        <v>54</v>
      </c>
      <c r="D40" s="75" t="s">
        <v>353</v>
      </c>
      <c r="F40" s="82"/>
    </row>
    <row r="41" spans="2:6" ht="64" x14ac:dyDescent="0.5">
      <c r="B41" s="15" t="s">
        <v>42</v>
      </c>
      <c r="C41" s="15" t="s">
        <v>55</v>
      </c>
      <c r="D41" s="75" t="s">
        <v>365</v>
      </c>
      <c r="F41" s="82"/>
    </row>
    <row r="42" spans="2:6" ht="80" x14ac:dyDescent="0.5">
      <c r="B42" s="15" t="s">
        <v>43</v>
      </c>
      <c r="C42" s="15" t="s">
        <v>56</v>
      </c>
      <c r="D42" s="75" t="s">
        <v>354</v>
      </c>
      <c r="F42" s="83"/>
    </row>
    <row r="43" spans="2:6" x14ac:dyDescent="0.5">
      <c r="B43" s="15" t="s">
        <v>44</v>
      </c>
      <c r="C43" s="15" t="s">
        <v>21</v>
      </c>
      <c r="D43" s="75"/>
      <c r="F43" s="15"/>
    </row>
    <row r="44" spans="2:6" x14ac:dyDescent="0.5">
      <c r="B44" s="15" t="s">
        <v>45</v>
      </c>
      <c r="C44" s="15" t="s">
        <v>21</v>
      </c>
      <c r="D44" s="75"/>
      <c r="F44" s="31"/>
    </row>
    <row r="45" spans="2:6" s="27" customFormat="1" x14ac:dyDescent="0.5">
      <c r="B45" s="28"/>
      <c r="C45" s="28"/>
      <c r="D45" s="28"/>
      <c r="F45" s="26"/>
    </row>
    <row r="50" spans="14:14" x14ac:dyDescent="0.5">
      <c r="N50" s="4"/>
    </row>
  </sheetData>
  <mergeCells count="2">
    <mergeCell ref="C8:D8"/>
    <mergeCell ref="F37:F42"/>
  </mergeCells>
  <dataValidations count="6">
    <dataValidation type="list" allowBlank="1" showInputMessage="1" showErrorMessage="1" sqref="C34">
      <formula1>"Yes,No"</formula1>
    </dataValidation>
    <dataValidation type="list" allowBlank="1" showInputMessage="1" showErrorMessage="1" sqref="C9">
      <formula1>"ANH,NES,NWT,SRN,SVE,SWB,TMS,WSH,WSX,YKY,AFW,BRL,HDD,PRT,SES,SEW,SSC"</formula1>
    </dataValidation>
    <dataValidation type="list" allowBlank="1" showInputMessage="1" showErrorMessage="1" sqref="C28">
      <formula1>"Pass, Partial pass, Marginal pass, Fail"</formula1>
    </dataValidation>
    <dataValidation type="list" allowBlank="1" showInputMessage="1" showErrorMessage="1" sqref="C20">
      <formula1>"Accept, Partial accept, Reject"</formula1>
    </dataValidation>
    <dataValidation type="list" allowBlank="1" showInputMessage="1" showErrorMessage="1" sqref="C27 C37:C45">
      <formula1>"Pass, Partial pass, Fail, Not assessed, N/A"</formula1>
    </dataValidation>
    <dataValidation type="list" allowBlank="1" showInputMessage="1" showErrorMessage="1" sqref="C10">
      <formula1>#REF!</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Summary!#REF!</xm:f>
          </x14:formula1>
          <xm:sqref>B23:B26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N50"/>
  <sheetViews>
    <sheetView showGridLines="0" zoomScale="80" zoomScaleNormal="80" workbookViewId="0">
      <pane ySplit="1" topLeftCell="A2" activePane="bottomLeft" state="frozen"/>
      <selection pane="bottomLeft"/>
    </sheetView>
  </sheetViews>
  <sheetFormatPr defaultColWidth="8.81640625" defaultRowHeight="16" x14ac:dyDescent="0.5"/>
  <cols>
    <col min="1" max="1" width="2.08984375" style="1" customWidth="1"/>
    <col min="2" max="2" width="32.08984375" style="1" customWidth="1"/>
    <col min="3" max="3" width="19.81640625" style="1" customWidth="1"/>
    <col min="4" max="4" width="137.36328125" style="1" customWidth="1"/>
    <col min="5" max="5" width="5.81640625" style="1" customWidth="1"/>
    <col min="6" max="6" width="26.6328125" style="1" customWidth="1"/>
    <col min="7" max="14" width="8.6328125" style="1" customWidth="1"/>
    <col min="15" max="16384" width="8.81640625" style="1"/>
  </cols>
  <sheetData>
    <row r="1" spans="2:9" s="3" customFormat="1" ht="21" x14ac:dyDescent="0.5">
      <c r="B1" s="12" t="s">
        <v>326</v>
      </c>
      <c r="C1" s="12"/>
      <c r="D1" s="12"/>
      <c r="E1" s="12"/>
      <c r="F1" s="1"/>
      <c r="G1" s="1"/>
      <c r="H1" s="4"/>
      <c r="I1" s="2"/>
    </row>
    <row r="2" spans="2:9" s="3" customFormat="1" ht="21" x14ac:dyDescent="0.5">
      <c r="B2" s="13" t="s">
        <v>22</v>
      </c>
      <c r="C2" s="20"/>
      <c r="D2" s="20"/>
      <c r="E2" s="1"/>
      <c r="F2" s="1"/>
      <c r="G2" s="1"/>
      <c r="H2" s="4"/>
      <c r="I2" s="2"/>
    </row>
    <row r="3" spans="2:9" x14ac:dyDescent="0.5">
      <c r="B3" s="19" t="s">
        <v>23</v>
      </c>
      <c r="C3" s="21" t="s">
        <v>366</v>
      </c>
    </row>
    <row r="4" spans="2:9" x14ac:dyDescent="0.5">
      <c r="B4" s="19" t="s">
        <v>24</v>
      </c>
      <c r="C4" s="22">
        <v>43375</v>
      </c>
    </row>
    <row r="5" spans="2:9" x14ac:dyDescent="0.5">
      <c r="B5" s="19" t="s">
        <v>25</v>
      </c>
      <c r="C5" s="22" t="s">
        <v>367</v>
      </c>
    </row>
    <row r="6" spans="2:9" x14ac:dyDescent="0.5">
      <c r="B6" s="17"/>
      <c r="C6" s="18"/>
      <c r="D6" s="18"/>
    </row>
    <row r="7" spans="2:9" x14ac:dyDescent="0.5">
      <c r="B7" s="13" t="s">
        <v>26</v>
      </c>
    </row>
    <row r="8" spans="2:9" ht="64.5" customHeight="1" x14ac:dyDescent="0.5">
      <c r="B8" s="15" t="s">
        <v>27</v>
      </c>
      <c r="C8" s="84" t="s">
        <v>368</v>
      </c>
      <c r="D8" s="84"/>
    </row>
    <row r="9" spans="2:9" x14ac:dyDescent="0.5">
      <c r="B9" s="15" t="s">
        <v>1</v>
      </c>
      <c r="C9" s="44" t="s">
        <v>51</v>
      </c>
      <c r="D9" s="16"/>
    </row>
    <row r="10" spans="2:9" x14ac:dyDescent="0.5">
      <c r="B10" s="15" t="s">
        <v>28</v>
      </c>
      <c r="C10" s="6" t="s">
        <v>50</v>
      </c>
    </row>
    <row r="11" spans="2:9" x14ac:dyDescent="0.5">
      <c r="B11" s="15" t="s">
        <v>29</v>
      </c>
      <c r="C11" s="6" t="str">
        <f>'F_Inputs YKY'!A75&amp;"-"&amp;'F_Inputs YKY'!B75</f>
        <v>YKY-WWN802001</v>
      </c>
      <c r="D11" s="16"/>
    </row>
    <row r="12" spans="2:9" x14ac:dyDescent="0.5">
      <c r="B12" s="15" t="s">
        <v>30</v>
      </c>
      <c r="C12" s="72">
        <f>SUM(C13:C17)</f>
        <v>55.311000000000007</v>
      </c>
    </row>
    <row r="13" spans="2:9" x14ac:dyDescent="0.5">
      <c r="B13" s="23" t="s">
        <v>13</v>
      </c>
      <c r="C13" s="72">
        <f>'F_Inputs YKY'!Q77</f>
        <v>14.599</v>
      </c>
    </row>
    <row r="14" spans="2:9" x14ac:dyDescent="0.5">
      <c r="B14" s="23" t="s">
        <v>14</v>
      </c>
      <c r="C14" s="72">
        <f>'F_Inputs YKY'!R77</f>
        <v>17.132000000000001</v>
      </c>
    </row>
    <row r="15" spans="2:9" x14ac:dyDescent="0.5">
      <c r="B15" s="23" t="s">
        <v>15</v>
      </c>
      <c r="C15" s="72">
        <f>'F_Inputs YKY'!S77</f>
        <v>13.609</v>
      </c>
    </row>
    <row r="16" spans="2:9" x14ac:dyDescent="0.5">
      <c r="B16" s="23" t="s">
        <v>16</v>
      </c>
      <c r="C16" s="72">
        <f>'F_Inputs YKY'!T77</f>
        <v>7.8369999999999997</v>
      </c>
    </row>
    <row r="17" spans="2:6" x14ac:dyDescent="0.5">
      <c r="B17" s="23" t="s">
        <v>17</v>
      </c>
      <c r="C17" s="72">
        <f>'F_Inputs YKY'!U77</f>
        <v>2.1339999999999999</v>
      </c>
    </row>
    <row r="19" spans="2:6" x14ac:dyDescent="0.5">
      <c r="B19" s="13" t="s">
        <v>348</v>
      </c>
    </row>
    <row r="20" spans="2:6" ht="108.75" customHeight="1" x14ac:dyDescent="0.5">
      <c r="B20" s="6" t="s">
        <v>46</v>
      </c>
      <c r="C20" s="15" t="s">
        <v>57</v>
      </c>
      <c r="D20" s="25" t="s">
        <v>369</v>
      </c>
    </row>
    <row r="21" spans="2:6" x14ac:dyDescent="0.5">
      <c r="B21" s="6" t="s">
        <v>349</v>
      </c>
      <c r="C21" s="5">
        <v>0</v>
      </c>
    </row>
    <row r="22" spans="2:6" x14ac:dyDescent="0.5">
      <c r="B22" s="46"/>
      <c r="C22" s="47"/>
    </row>
    <row r="23" spans="2:6" x14ac:dyDescent="0.5">
      <c r="B23" s="46"/>
      <c r="C23" s="47"/>
    </row>
    <row r="24" spans="2:6" x14ac:dyDescent="0.5">
      <c r="B24" s="46"/>
      <c r="C24" s="47"/>
    </row>
    <row r="25" spans="2:6" x14ac:dyDescent="0.5">
      <c r="B25" s="46"/>
      <c r="C25" s="46"/>
    </row>
    <row r="27" spans="2:6" x14ac:dyDescent="0.5">
      <c r="B27" s="14" t="s">
        <v>52</v>
      </c>
      <c r="C27" s="29"/>
      <c r="D27" s="29"/>
      <c r="F27" s="30"/>
    </row>
    <row r="28" spans="2:6" ht="48" x14ac:dyDescent="0.5">
      <c r="B28" s="33" t="s">
        <v>53</v>
      </c>
      <c r="C28" s="15" t="s">
        <v>54</v>
      </c>
      <c r="D28" s="33" t="s">
        <v>370</v>
      </c>
      <c r="F28" s="24"/>
    </row>
    <row r="29" spans="2:6" x14ac:dyDescent="0.5">
      <c r="B29" s="13"/>
    </row>
    <row r="30" spans="2:6" x14ac:dyDescent="0.5">
      <c r="B30" s="14" t="s">
        <v>32</v>
      </c>
    </row>
    <row r="31" spans="2:6" x14ac:dyDescent="0.5">
      <c r="B31" s="6" t="s">
        <v>33</v>
      </c>
      <c r="C31" s="5"/>
    </row>
    <row r="32" spans="2:6" x14ac:dyDescent="0.5">
      <c r="B32" s="6" t="s">
        <v>31</v>
      </c>
      <c r="C32" s="48">
        <f>SUM('F_Inputs YKY'!Q203:U204)</f>
        <v>2512.2950000000001</v>
      </c>
    </row>
    <row r="33" spans="2:11" x14ac:dyDescent="0.5">
      <c r="B33" s="25" t="s">
        <v>34</v>
      </c>
      <c r="C33" s="32">
        <f>(C12-C31)/C32</f>
        <v>2.201612469873164E-2</v>
      </c>
    </row>
    <row r="34" spans="2:11" ht="32" x14ac:dyDescent="0.5">
      <c r="B34" s="25" t="s">
        <v>35</v>
      </c>
      <c r="C34" s="6" t="s">
        <v>324</v>
      </c>
    </row>
    <row r="36" spans="2:11" x14ac:dyDescent="0.5">
      <c r="B36" s="14" t="s">
        <v>36</v>
      </c>
      <c r="F36" s="13" t="s">
        <v>37</v>
      </c>
    </row>
    <row r="37" spans="2:11" ht="256" x14ac:dyDescent="0.5">
      <c r="B37" s="15" t="s">
        <v>38</v>
      </c>
      <c r="C37" s="15" t="s">
        <v>54</v>
      </c>
      <c r="D37" s="33" t="s">
        <v>371</v>
      </c>
      <c r="F37" s="33" t="s">
        <v>372</v>
      </c>
    </row>
    <row r="38" spans="2:11" ht="176" x14ac:dyDescent="0.5">
      <c r="B38" s="15" t="s">
        <v>39</v>
      </c>
      <c r="C38" s="15" t="s">
        <v>54</v>
      </c>
      <c r="D38" s="33" t="s">
        <v>373</v>
      </c>
      <c r="F38" s="33" t="s">
        <v>374</v>
      </c>
    </row>
    <row r="39" spans="2:11" x14ac:dyDescent="0.5">
      <c r="B39" s="15" t="s">
        <v>40</v>
      </c>
      <c r="C39" s="15" t="s">
        <v>21</v>
      </c>
      <c r="D39" s="33" t="s">
        <v>360</v>
      </c>
      <c r="F39" s="15"/>
    </row>
    <row r="40" spans="2:11" ht="176" x14ac:dyDescent="0.5">
      <c r="B40" s="15" t="s">
        <v>41</v>
      </c>
      <c r="C40" s="15" t="s">
        <v>54</v>
      </c>
      <c r="D40" s="33" t="s">
        <v>375</v>
      </c>
      <c r="F40" s="33" t="s">
        <v>376</v>
      </c>
    </row>
    <row r="41" spans="2:11" ht="144" x14ac:dyDescent="0.5">
      <c r="B41" s="15" t="s">
        <v>42</v>
      </c>
      <c r="C41" s="15" t="s">
        <v>55</v>
      </c>
      <c r="D41" s="33" t="s">
        <v>377</v>
      </c>
      <c r="E41" s="33"/>
      <c r="F41" s="33" t="s">
        <v>374</v>
      </c>
    </row>
    <row r="42" spans="2:11" ht="53.25" customHeight="1" x14ac:dyDescent="0.5">
      <c r="B42" s="15" t="s">
        <v>43</v>
      </c>
      <c r="C42" s="15" t="s">
        <v>54</v>
      </c>
      <c r="D42" s="42" t="s">
        <v>378</v>
      </c>
      <c r="F42" s="33" t="s">
        <v>379</v>
      </c>
      <c r="I42" s="85"/>
      <c r="J42" s="85"/>
      <c r="K42" s="85"/>
    </row>
    <row r="43" spans="2:11" ht="24" customHeight="1" x14ac:dyDescent="0.5">
      <c r="B43" s="15" t="s">
        <v>44</v>
      </c>
      <c r="C43" s="15" t="s">
        <v>21</v>
      </c>
      <c r="D43" s="42" t="s">
        <v>360</v>
      </c>
      <c r="F43" s="33"/>
    </row>
    <row r="44" spans="2:11" ht="24" customHeight="1" x14ac:dyDescent="0.5">
      <c r="B44" s="15" t="s">
        <v>45</v>
      </c>
      <c r="C44" s="15" t="s">
        <v>21</v>
      </c>
      <c r="D44" s="33" t="s">
        <v>360</v>
      </c>
      <c r="F44" s="43"/>
    </row>
    <row r="45" spans="2:11" x14ac:dyDescent="0.5">
      <c r="B45" s="26"/>
      <c r="C45" s="28"/>
      <c r="D45" s="28"/>
      <c r="F45" s="30"/>
    </row>
    <row r="50" spans="14:14" x14ac:dyDescent="0.5">
      <c r="N50" s="4"/>
    </row>
  </sheetData>
  <mergeCells count="2">
    <mergeCell ref="C8:D8"/>
    <mergeCell ref="I42:K42"/>
  </mergeCells>
  <dataValidations count="6">
    <dataValidation type="list" allowBlank="1" showInputMessage="1" showErrorMessage="1" sqref="C34">
      <formula1>"Yes,No"</formula1>
    </dataValidation>
    <dataValidation type="list" allowBlank="1" showInputMessage="1" showErrorMessage="1" sqref="C28">
      <formula1>"Pass, Partial pass, Marginal pass, Fail"</formula1>
    </dataValidation>
    <dataValidation type="list" allowBlank="1" showInputMessage="1" showErrorMessage="1" sqref="C20">
      <formula1>"Accept, Partial accept, Reject"</formula1>
    </dataValidation>
    <dataValidation type="list" allowBlank="1" showInputMessage="1" showErrorMessage="1" sqref="C9">
      <formula1>"ANH,NES,NWT,SRN,SVE,SWB,TMS,WSH,WSX,YKY,AFW,BRL,HDD,PRT,SES,SEW,SSC"</formula1>
    </dataValidation>
    <dataValidation type="list" allowBlank="1" showInputMessage="1" showErrorMessage="1" sqref="C10">
      <formula1>#REF!</formula1>
    </dataValidation>
    <dataValidation type="list" allowBlank="1" showInputMessage="1" showErrorMessage="1" sqref="C27 C37:C45">
      <formula1>"Pass, Partial pass, Fail, Not assessed, N/A"</formula1>
    </dataValidation>
  </dataValidations>
  <pageMargins left="0.7" right="0.7" top="0.75" bottom="0.75" header="0.3" footer="0.3"/>
  <pageSetup paperSize="8" scale="42"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Summary!#REF!</xm:f>
          </x14:formula1>
          <xm:sqref>B23:B25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R50"/>
  <sheetViews>
    <sheetView showGridLines="0" zoomScale="85" zoomScaleNormal="85" workbookViewId="0"/>
  </sheetViews>
  <sheetFormatPr defaultColWidth="8.81640625" defaultRowHeight="16" x14ac:dyDescent="0.5"/>
  <cols>
    <col min="1" max="1" width="2.08984375" style="1" customWidth="1"/>
    <col min="2" max="2" width="38.6328125" style="1" customWidth="1"/>
    <col min="3" max="3" width="16.6328125" style="1" customWidth="1"/>
    <col min="4" max="4" width="75.08984375" style="1" customWidth="1"/>
    <col min="5" max="5" width="3.6328125" style="1" customWidth="1"/>
    <col min="6" max="6" width="26.6328125" style="1" customWidth="1"/>
    <col min="7" max="14" width="8.6328125" style="1" customWidth="1"/>
    <col min="15" max="16384" width="8.81640625" style="1"/>
  </cols>
  <sheetData>
    <row r="1" spans="2:18" s="3" customFormat="1" ht="21" x14ac:dyDescent="0.5">
      <c r="B1" s="12" t="s">
        <v>327</v>
      </c>
      <c r="C1" s="12"/>
      <c r="D1" s="12"/>
      <c r="E1" s="12"/>
      <c r="F1" s="12"/>
      <c r="G1" s="1"/>
      <c r="H1" s="4"/>
      <c r="I1" s="2"/>
    </row>
    <row r="2" spans="2:18" s="3" customFormat="1" ht="21" x14ac:dyDescent="0.5">
      <c r="B2" s="13" t="s">
        <v>22</v>
      </c>
      <c r="C2" s="20"/>
      <c r="D2" s="20"/>
      <c r="E2" s="1"/>
      <c r="F2" s="1"/>
      <c r="G2" s="1"/>
      <c r="H2" s="4"/>
      <c r="I2" s="2"/>
    </row>
    <row r="3" spans="2:18" x14ac:dyDescent="0.5">
      <c r="B3" s="19" t="s">
        <v>23</v>
      </c>
      <c r="C3" s="21" t="s">
        <v>356</v>
      </c>
    </row>
    <row r="4" spans="2:18" x14ac:dyDescent="0.5">
      <c r="B4" s="19" t="s">
        <v>24</v>
      </c>
      <c r="C4" s="22">
        <v>43375</v>
      </c>
    </row>
    <row r="5" spans="2:18" x14ac:dyDescent="0.5">
      <c r="B5" s="19" t="s">
        <v>25</v>
      </c>
      <c r="C5" s="22" t="s">
        <v>357</v>
      </c>
    </row>
    <row r="6" spans="2:18" x14ac:dyDescent="0.5">
      <c r="B6" s="17"/>
      <c r="C6" s="18"/>
      <c r="D6" s="18"/>
    </row>
    <row r="7" spans="2:18" x14ac:dyDescent="0.5">
      <c r="B7" s="13" t="s">
        <v>26</v>
      </c>
    </row>
    <row r="8" spans="2:18" ht="58.5" customHeight="1" x14ac:dyDescent="0.5">
      <c r="B8" s="15" t="s">
        <v>27</v>
      </c>
      <c r="C8" s="84" t="s">
        <v>358</v>
      </c>
      <c r="D8" s="84"/>
    </row>
    <row r="9" spans="2:18" ht="15" customHeight="1" x14ac:dyDescent="0.5">
      <c r="B9" s="15" t="s">
        <v>1</v>
      </c>
      <c r="C9" s="45" t="s">
        <v>51</v>
      </c>
      <c r="D9" s="74"/>
      <c r="M9" s="40"/>
      <c r="N9" s="41"/>
      <c r="O9" s="41"/>
      <c r="P9" s="41"/>
      <c r="Q9" s="41"/>
      <c r="R9" s="41"/>
    </row>
    <row r="10" spans="2:18" x14ac:dyDescent="0.5">
      <c r="B10" s="15" t="s">
        <v>28</v>
      </c>
      <c r="C10" s="6" t="s">
        <v>19</v>
      </c>
      <c r="M10" s="41"/>
      <c r="N10" s="41"/>
      <c r="O10" s="41"/>
      <c r="P10" s="41"/>
      <c r="Q10" s="41"/>
      <c r="R10" s="41"/>
    </row>
    <row r="11" spans="2:18" x14ac:dyDescent="0.5">
      <c r="B11" s="15" t="s">
        <v>29</v>
      </c>
      <c r="C11" s="25" t="s">
        <v>337</v>
      </c>
      <c r="D11" s="74"/>
      <c r="M11" s="41"/>
      <c r="N11" s="41"/>
      <c r="O11" s="41"/>
      <c r="P11" s="41"/>
      <c r="Q11" s="41"/>
      <c r="R11" s="41"/>
    </row>
    <row r="12" spans="2:18" x14ac:dyDescent="0.5">
      <c r="B12" s="15" t="s">
        <v>30</v>
      </c>
      <c r="C12" s="72">
        <f>SUM(C13:C17)</f>
        <v>60.365000000000009</v>
      </c>
      <c r="M12" s="41"/>
      <c r="N12" s="41"/>
      <c r="O12" s="41"/>
      <c r="P12" s="41"/>
      <c r="Q12" s="41"/>
      <c r="R12" s="41"/>
    </row>
    <row r="13" spans="2:18" x14ac:dyDescent="0.5">
      <c r="B13" s="23" t="s">
        <v>13</v>
      </c>
      <c r="C13" s="72">
        <v>17.103999999999999</v>
      </c>
      <c r="M13" s="41"/>
      <c r="N13" s="41"/>
      <c r="O13" s="41"/>
      <c r="P13" s="41"/>
      <c r="Q13" s="41"/>
      <c r="R13" s="41"/>
    </row>
    <row r="14" spans="2:18" x14ac:dyDescent="0.5">
      <c r="B14" s="23" t="s">
        <v>14</v>
      </c>
      <c r="C14" s="72">
        <v>16.739000000000001</v>
      </c>
      <c r="M14" s="41"/>
      <c r="N14" s="41"/>
      <c r="O14" s="41"/>
      <c r="P14" s="41"/>
      <c r="Q14" s="41"/>
      <c r="R14" s="41"/>
    </row>
    <row r="15" spans="2:18" x14ac:dyDescent="0.5">
      <c r="B15" s="23" t="s">
        <v>15</v>
      </c>
      <c r="C15" s="72">
        <v>14.206</v>
      </c>
      <c r="M15" s="41"/>
      <c r="N15" s="41"/>
      <c r="O15" s="41"/>
      <c r="P15" s="41"/>
      <c r="Q15" s="41"/>
      <c r="R15" s="41"/>
    </row>
    <row r="16" spans="2:18" x14ac:dyDescent="0.5">
      <c r="B16" s="23" t="s">
        <v>16</v>
      </c>
      <c r="C16" s="72">
        <v>9.4209999999999994</v>
      </c>
      <c r="M16" s="41"/>
      <c r="N16" s="41"/>
      <c r="O16" s="41"/>
      <c r="P16" s="41"/>
      <c r="Q16" s="41"/>
      <c r="R16" s="41"/>
    </row>
    <row r="17" spans="2:18" x14ac:dyDescent="0.5">
      <c r="B17" s="23" t="s">
        <v>17</v>
      </c>
      <c r="C17" s="72">
        <v>2.895</v>
      </c>
      <c r="M17" s="41"/>
      <c r="N17" s="41"/>
      <c r="O17" s="41"/>
      <c r="P17" s="41"/>
      <c r="Q17" s="41"/>
      <c r="R17" s="41"/>
    </row>
    <row r="18" spans="2:18" x14ac:dyDescent="0.5">
      <c r="M18" s="41"/>
      <c r="N18" s="41"/>
      <c r="O18" s="41"/>
      <c r="P18" s="41"/>
      <c r="Q18" s="41"/>
      <c r="R18" s="41"/>
    </row>
    <row r="19" spans="2:18" x14ac:dyDescent="0.5">
      <c r="B19" s="13" t="s">
        <v>348</v>
      </c>
    </row>
    <row r="20" spans="2:18" ht="32" x14ac:dyDescent="0.5">
      <c r="B20" s="6" t="s">
        <v>46</v>
      </c>
      <c r="C20" s="15" t="s">
        <v>57</v>
      </c>
      <c r="D20" s="33" t="s">
        <v>380</v>
      </c>
    </row>
    <row r="21" spans="2:18" x14ac:dyDescent="0.5">
      <c r="B21" s="6" t="s">
        <v>349</v>
      </c>
      <c r="C21" s="73">
        <v>0</v>
      </c>
    </row>
    <row r="22" spans="2:18" x14ac:dyDescent="0.5">
      <c r="B22" s="46" t="s">
        <v>342</v>
      </c>
      <c r="C22" s="47" t="s">
        <v>60</v>
      </c>
    </row>
    <row r="23" spans="2:18" x14ac:dyDescent="0.5">
      <c r="B23" s="46" t="s">
        <v>347</v>
      </c>
      <c r="C23" s="47" t="s">
        <v>60</v>
      </c>
    </row>
    <row r="24" spans="2:18" x14ac:dyDescent="0.5">
      <c r="B24" s="46" t="s">
        <v>343</v>
      </c>
      <c r="C24" s="47" t="s">
        <v>60</v>
      </c>
    </row>
    <row r="25" spans="2:18" x14ac:dyDescent="0.5">
      <c r="B25" s="46" t="s">
        <v>344</v>
      </c>
      <c r="C25" s="46" t="s">
        <v>60</v>
      </c>
    </row>
    <row r="26" spans="2:18" x14ac:dyDescent="0.5">
      <c r="B26" s="13"/>
      <c r="M26" s="41"/>
      <c r="N26" s="41"/>
      <c r="O26" s="41"/>
      <c r="P26" s="41"/>
      <c r="Q26" s="41"/>
      <c r="R26" s="41"/>
    </row>
    <row r="27" spans="2:18" x14ac:dyDescent="0.5">
      <c r="B27" s="14" t="s">
        <v>52</v>
      </c>
      <c r="C27" s="29"/>
      <c r="D27" s="29"/>
      <c r="F27" s="30"/>
    </row>
    <row r="28" spans="2:18" ht="48" x14ac:dyDescent="0.5">
      <c r="B28" s="15" t="s">
        <v>53</v>
      </c>
      <c r="C28" s="15" t="s">
        <v>55</v>
      </c>
      <c r="D28" s="33" t="s">
        <v>359</v>
      </c>
      <c r="F28" s="24"/>
    </row>
    <row r="30" spans="2:18" x14ac:dyDescent="0.5">
      <c r="B30" s="14" t="s">
        <v>32</v>
      </c>
      <c r="M30" s="41"/>
      <c r="N30" s="41"/>
      <c r="O30" s="41"/>
      <c r="P30" s="41"/>
      <c r="Q30" s="41"/>
      <c r="R30" s="41"/>
    </row>
    <row r="31" spans="2:18" x14ac:dyDescent="0.5">
      <c r="B31" s="6" t="s">
        <v>33</v>
      </c>
      <c r="C31" s="72">
        <v>37</v>
      </c>
      <c r="M31" s="41"/>
      <c r="N31" s="41"/>
      <c r="O31" s="41"/>
      <c r="P31" s="41"/>
      <c r="Q31" s="41"/>
      <c r="R31" s="41"/>
    </row>
    <row r="32" spans="2:18" x14ac:dyDescent="0.5">
      <c r="B32" s="6" t="s">
        <v>31</v>
      </c>
      <c r="C32" s="48">
        <v>604.64199999999994</v>
      </c>
      <c r="M32" s="41"/>
      <c r="N32" s="41"/>
      <c r="O32" s="41"/>
      <c r="P32" s="41"/>
      <c r="Q32" s="41"/>
      <c r="R32" s="41"/>
    </row>
    <row r="33" spans="2:18" x14ac:dyDescent="0.5">
      <c r="B33" s="25" t="s">
        <v>34</v>
      </c>
      <c r="C33" s="32">
        <f>(C12-C31)/C32</f>
        <v>3.8642700970160877E-2</v>
      </c>
      <c r="M33" s="41"/>
      <c r="N33" s="41"/>
      <c r="O33" s="41"/>
      <c r="P33" s="41"/>
      <c r="Q33" s="41"/>
      <c r="R33" s="41"/>
    </row>
    <row r="34" spans="2:18" x14ac:dyDescent="0.5">
      <c r="B34" s="25" t="s">
        <v>35</v>
      </c>
      <c r="C34" s="6" t="s">
        <v>58</v>
      </c>
      <c r="M34" s="41"/>
      <c r="N34" s="41"/>
      <c r="O34" s="41"/>
      <c r="P34" s="41"/>
      <c r="Q34" s="41"/>
      <c r="R34" s="41"/>
    </row>
    <row r="36" spans="2:18" x14ac:dyDescent="0.5">
      <c r="B36" s="14" t="s">
        <v>36</v>
      </c>
      <c r="F36" s="13" t="s">
        <v>37</v>
      </c>
    </row>
    <row r="37" spans="2:18" ht="176" x14ac:dyDescent="0.5">
      <c r="B37" s="15" t="s">
        <v>38</v>
      </c>
      <c r="C37" s="15" t="s">
        <v>55</v>
      </c>
      <c r="D37" s="33" t="s">
        <v>381</v>
      </c>
      <c r="F37" s="33" t="s">
        <v>330</v>
      </c>
    </row>
    <row r="38" spans="2:18" ht="64" x14ac:dyDescent="0.5">
      <c r="B38" s="15" t="s">
        <v>39</v>
      </c>
      <c r="C38" s="15" t="s">
        <v>56</v>
      </c>
      <c r="D38" s="33" t="s">
        <v>382</v>
      </c>
      <c r="F38" s="15"/>
    </row>
    <row r="39" spans="2:18" ht="176" x14ac:dyDescent="0.5">
      <c r="B39" s="15" t="s">
        <v>40</v>
      </c>
      <c r="C39" s="15" t="s">
        <v>55</v>
      </c>
      <c r="D39" s="33" t="s">
        <v>383</v>
      </c>
      <c r="F39" s="33" t="s">
        <v>334</v>
      </c>
    </row>
    <row r="40" spans="2:18" ht="128" x14ac:dyDescent="0.5">
      <c r="B40" s="15" t="s">
        <v>41</v>
      </c>
      <c r="C40" s="15" t="s">
        <v>55</v>
      </c>
      <c r="D40" s="33" t="s">
        <v>384</v>
      </c>
      <c r="F40" s="15" t="s">
        <v>335</v>
      </c>
    </row>
    <row r="41" spans="2:18" ht="64" x14ac:dyDescent="0.5">
      <c r="B41" s="15" t="s">
        <v>42</v>
      </c>
      <c r="C41" s="15" t="s">
        <v>56</v>
      </c>
      <c r="D41" s="33" t="s">
        <v>385</v>
      </c>
      <c r="F41" s="15" t="s">
        <v>333</v>
      </c>
    </row>
    <row r="42" spans="2:18" ht="336" x14ac:dyDescent="0.5">
      <c r="B42" s="15" t="s">
        <v>43</v>
      </c>
      <c r="C42" s="15" t="s">
        <v>54</v>
      </c>
      <c r="D42" s="33" t="s">
        <v>386</v>
      </c>
      <c r="F42" s="15" t="s">
        <v>332</v>
      </c>
    </row>
    <row r="43" spans="2:18" x14ac:dyDescent="0.5">
      <c r="B43" s="15" t="s">
        <v>44</v>
      </c>
      <c r="C43" s="15" t="s">
        <v>21</v>
      </c>
      <c r="D43" s="33"/>
      <c r="F43" s="15"/>
    </row>
    <row r="44" spans="2:18" x14ac:dyDescent="0.5">
      <c r="B44" s="15" t="s">
        <v>45</v>
      </c>
      <c r="C44" s="15" t="s">
        <v>21</v>
      </c>
      <c r="D44" s="33"/>
      <c r="F44" s="15" t="s">
        <v>331</v>
      </c>
    </row>
    <row r="45" spans="2:18" x14ac:dyDescent="0.5">
      <c r="B45" s="26"/>
      <c r="C45" s="28"/>
      <c r="D45" s="28"/>
      <c r="F45" s="30"/>
    </row>
    <row r="50" spans="14:14" x14ac:dyDescent="0.5">
      <c r="N50" s="4"/>
    </row>
  </sheetData>
  <mergeCells count="1">
    <mergeCell ref="C8:D8"/>
  </mergeCells>
  <dataValidations count="6">
    <dataValidation type="list" allowBlank="1" showInputMessage="1" showErrorMessage="1" sqref="C34">
      <formula1>"Yes,No"</formula1>
    </dataValidation>
    <dataValidation type="list" allowBlank="1" showInputMessage="1" showErrorMessage="1" sqref="C28">
      <formula1>"Pass, Partial pass, Marginal pass, Fail"</formula1>
    </dataValidation>
    <dataValidation type="list" allowBlank="1" showInputMessage="1" showErrorMessage="1" sqref="C20">
      <formula1>"Accept, Partial accept, Reject"</formula1>
    </dataValidation>
    <dataValidation type="list" allowBlank="1" showInputMessage="1" showErrorMessage="1" sqref="C9">
      <formula1>"ANH,NES,NWT,SRN,SVE,SWB,TMS,WSH,WSX,YKY,AFW,BRL,HDD,PRT,SES,SEW,SSC"</formula1>
    </dataValidation>
    <dataValidation type="list" allowBlank="1" showInputMessage="1" showErrorMessage="1" sqref="C37:C45 C27">
      <formula1>"Pass, Partial pass, Fail, Not assessed, N/A"</formula1>
    </dataValidation>
    <dataValidation type="list" allowBlank="1" showInputMessage="1" showErrorMessage="1" sqref="C10">
      <formula1>#REF!</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Summary!#REF!</xm:f>
          </x14:formula1>
          <xm:sqref>B23:B25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I25"/>
  <sheetViews>
    <sheetView showGridLines="0" zoomScale="80" zoomScaleNormal="80" workbookViewId="0">
      <pane ySplit="2" topLeftCell="A3" activePane="bottomLeft" state="frozen"/>
      <selection pane="bottomLeft"/>
    </sheetView>
  </sheetViews>
  <sheetFormatPr defaultColWidth="8.81640625" defaultRowHeight="13" x14ac:dyDescent="0.3"/>
  <cols>
    <col min="1" max="1" width="2.36328125" style="50" customWidth="1"/>
    <col min="2" max="2" width="23.36328125" style="51" customWidth="1"/>
    <col min="3" max="3" width="21.08984375" style="50" customWidth="1"/>
    <col min="4" max="4" width="16.81640625" style="50" customWidth="1"/>
    <col min="5" max="5" width="12" style="50" customWidth="1"/>
    <col min="6" max="6" width="11.81640625" style="50" customWidth="1"/>
    <col min="7" max="7" width="11" style="50" customWidth="1"/>
    <col min="8" max="8" width="12.36328125" style="50" customWidth="1"/>
    <col min="9" max="9" width="8.36328125" style="50" bestFit="1" customWidth="1"/>
    <col min="10" max="10" width="17.08984375" style="50" customWidth="1"/>
    <col min="11" max="11" width="21.26953125" style="50" customWidth="1"/>
    <col min="12" max="12" width="20.6328125" style="50" customWidth="1"/>
    <col min="13" max="13" width="22.7265625" style="50" customWidth="1"/>
    <col min="14" max="14" width="22.6328125" style="50" customWidth="1"/>
    <col min="15" max="15" width="19.26953125" style="50" customWidth="1"/>
    <col min="16" max="16" width="21.7265625" style="50" customWidth="1"/>
    <col min="17" max="16384" width="8.81640625" style="50"/>
  </cols>
  <sheetData>
    <row r="1" spans="2:8" s="61" customFormat="1" ht="15" customHeight="1" x14ac:dyDescent="0.3">
      <c r="B1" s="62" t="s">
        <v>387</v>
      </c>
      <c r="C1" s="63"/>
      <c r="D1" s="63"/>
      <c r="E1" s="63"/>
      <c r="F1" s="63"/>
      <c r="G1" s="64"/>
      <c r="H1" s="64"/>
    </row>
    <row r="2" spans="2:8" ht="15" customHeight="1" x14ac:dyDescent="0.35">
      <c r="B2" s="65" t="s">
        <v>388</v>
      </c>
      <c r="C2" s="66"/>
      <c r="D2" s="66"/>
      <c r="E2" s="66"/>
      <c r="F2" s="66"/>
    </row>
    <row r="3" spans="2:8" x14ac:dyDescent="0.3">
      <c r="G3" s="52"/>
    </row>
    <row r="4" spans="2:8" ht="60" customHeight="1" x14ac:dyDescent="0.3">
      <c r="B4" s="69" t="s">
        <v>47</v>
      </c>
      <c r="C4" s="68" t="s">
        <v>48</v>
      </c>
      <c r="D4" s="68" t="s">
        <v>28</v>
      </c>
      <c r="E4" s="68" t="s">
        <v>341</v>
      </c>
      <c r="F4" s="68" t="s">
        <v>350</v>
      </c>
      <c r="G4" s="68" t="s">
        <v>351</v>
      </c>
      <c r="H4" s="68" t="s">
        <v>352</v>
      </c>
    </row>
    <row r="5" spans="2:8" ht="26" x14ac:dyDescent="0.3">
      <c r="B5" s="70" t="str">
        <f>'YKY-WWN801001'!$C$11</f>
        <v>YKY-WWN801001</v>
      </c>
      <c r="C5" s="67" t="str">
        <f>'YKY-WWN801001'!$B$1</f>
        <v>YKY-WWN801001 -  Cellared properties</v>
      </c>
      <c r="D5" s="70" t="str">
        <f>'YKY-WWN801001'!C10</f>
        <v>Wastewater network plus</v>
      </c>
      <c r="E5" s="71">
        <f>'YKY-WWN801001'!C12</f>
        <v>105.931</v>
      </c>
      <c r="F5" s="67">
        <f>'YKY-WWN801001'!$C$21</f>
        <v>0</v>
      </c>
      <c r="G5" s="67" t="str">
        <f>'YKY-WWN801001'!$C$28</f>
        <v>Fail</v>
      </c>
      <c r="H5" s="67" t="str">
        <f>'YKY-WWN801001'!$C$20</f>
        <v>Reject</v>
      </c>
    </row>
    <row r="6" spans="2:8" ht="26" x14ac:dyDescent="0.3">
      <c r="B6" s="70" t="str">
        <f>'YKY-WWN802001'!$C$11</f>
        <v>YKY-WWN802001</v>
      </c>
      <c r="C6" s="67" t="str">
        <f>'YKY-WWN802001'!$B$1</f>
        <v>YKY-WWN802001 - Wastewater Growth</v>
      </c>
      <c r="D6" s="70" t="str">
        <f>'YKY-WWN802001'!C10</f>
        <v>Wastewater network plus</v>
      </c>
      <c r="E6" s="71">
        <f>'YKY-WWN802001'!C12</f>
        <v>55.311000000000007</v>
      </c>
      <c r="F6" s="67">
        <f>'YKY-WWN802001'!$C$21</f>
        <v>0</v>
      </c>
      <c r="G6" s="67" t="str">
        <f>'YKY-WWN802001'!$C$28</f>
        <v>Fail</v>
      </c>
      <c r="H6" s="67" t="str">
        <f>'YKY-WWN802001'!$C$20</f>
        <v>Reject</v>
      </c>
    </row>
    <row r="7" spans="2:8" ht="39" x14ac:dyDescent="0.3">
      <c r="B7" s="70" t="str">
        <f>'YKY-BIO701001'!$C$11</f>
        <v>YKY-BIO701001</v>
      </c>
      <c r="C7" s="67" t="str">
        <f>'YKY-BIO701001'!$B$1</f>
        <v>YKY-BIO701001 - WINEP enhancement expenditure</v>
      </c>
      <c r="D7" s="70" t="str">
        <f>'YKY-BIO701001'!C10</f>
        <v>Bioresources</v>
      </c>
      <c r="E7" s="71">
        <f>'YKY-BIO701001'!C12</f>
        <v>60.365000000000009</v>
      </c>
      <c r="F7" s="67">
        <f>'YKY-BIO701001'!$C$21</f>
        <v>0</v>
      </c>
      <c r="G7" s="67" t="str">
        <f>'YKY-BIO701001'!$C$28</f>
        <v>Partial pass</v>
      </c>
      <c r="H7" s="67" t="str">
        <f>'YKY-BIO701001'!$C$20</f>
        <v>Reject</v>
      </c>
    </row>
    <row r="18" spans="2:9" x14ac:dyDescent="0.3">
      <c r="B18" s="56" t="s">
        <v>338</v>
      </c>
      <c r="E18" s="56" t="s">
        <v>339</v>
      </c>
    </row>
    <row r="19" spans="2:9" x14ac:dyDescent="0.3">
      <c r="B19" s="53" t="s">
        <v>18</v>
      </c>
      <c r="C19" s="54">
        <f ca="1">SUMIF($D$5:$D$16,$B19,$F$8:$F$16)</f>
        <v>0</v>
      </c>
      <c r="E19" s="57" t="s">
        <v>56</v>
      </c>
      <c r="F19" s="57" t="s">
        <v>340</v>
      </c>
      <c r="G19" s="57" t="s">
        <v>55</v>
      </c>
      <c r="H19" s="57" t="s">
        <v>54</v>
      </c>
      <c r="I19" s="58" t="s">
        <v>21</v>
      </c>
    </row>
    <row r="20" spans="2:9" x14ac:dyDescent="0.3">
      <c r="B20" s="53" t="s">
        <v>49</v>
      </c>
      <c r="C20" s="54">
        <f ca="1">SUMIF($D$5:$D$16,$B20,$F$8:$F$16)</f>
        <v>0</v>
      </c>
      <c r="E20" s="59">
        <f>COUNTIF($G$5:$G$16,E$19)</f>
        <v>0</v>
      </c>
      <c r="F20" s="59">
        <f t="shared" ref="F20:I20" si="0">COUNTIF($G$5:$G$16,F$19)</f>
        <v>0</v>
      </c>
      <c r="G20" s="59">
        <f t="shared" si="0"/>
        <v>1</v>
      </c>
      <c r="H20" s="59">
        <f t="shared" si="0"/>
        <v>2</v>
      </c>
      <c r="I20" s="59">
        <f t="shared" si="0"/>
        <v>0</v>
      </c>
    </row>
    <row r="21" spans="2:9" x14ac:dyDescent="0.3">
      <c r="B21" s="53" t="s">
        <v>19</v>
      </c>
      <c r="C21" s="54">
        <f ca="1">SUMIF($D$5:$D$16,$B21,$F$8:$F$16)</f>
        <v>0</v>
      </c>
    </row>
    <row r="22" spans="2:9" x14ac:dyDescent="0.3">
      <c r="B22" s="53" t="s">
        <v>50</v>
      </c>
      <c r="C22" s="54">
        <f ca="1">SUMIF($D$5:$D$16,$B22,$F$8:$F$16)</f>
        <v>0</v>
      </c>
    </row>
    <row r="23" spans="2:9" x14ac:dyDescent="0.3">
      <c r="B23" s="53" t="s">
        <v>20</v>
      </c>
      <c r="C23" s="54">
        <f ca="1">SUMIF($D$5:$D$16,$B23,$F$8:$F$16)</f>
        <v>0</v>
      </c>
    </row>
    <row r="24" spans="2:9" x14ac:dyDescent="0.3">
      <c r="B24" s="60" t="s">
        <v>345</v>
      </c>
      <c r="C24" s="55">
        <f>SUM($J$5:$J$8)</f>
        <v>0</v>
      </c>
    </row>
    <row r="25" spans="2:9" x14ac:dyDescent="0.3">
      <c r="B25" s="60" t="s">
        <v>346</v>
      </c>
      <c r="C25" s="55">
        <f>SUM($L$5:$L$8,$N$5:$N$8,$P$5:$P$8)</f>
        <v>0</v>
      </c>
    </row>
  </sheetData>
  <conditionalFormatting sqref="I19">
    <cfRule type="containsText" dxfId="3" priority="1" operator="containsText" text="Fail">
      <formula>NOT(ISERROR(SEARCH("Fail",I19)))</formula>
    </cfRule>
    <cfRule type="containsText" dxfId="2" priority="2" operator="containsText" text="Marginal pass">
      <formula>NOT(ISERROR(SEARCH("Marginal pass",I19)))</formula>
    </cfRule>
    <cfRule type="containsText" dxfId="1" priority="3" operator="containsText" text="Partial Pass">
      <formula>NOT(ISERROR(SEARCH("Partial Pass",I19)))</formula>
    </cfRule>
    <cfRule type="containsText" dxfId="0" priority="4" operator="containsText" text="Pass">
      <formula>NOT(ISERROR(SEARCH("Pass",I19)))</formula>
    </cfRule>
  </conditionalFormatting>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6</vt:i4>
      </vt:variant>
    </vt:vector>
  </HeadingPairs>
  <TitlesOfParts>
    <vt:vector size="6" baseType="lpstr">
      <vt:lpstr>Cover</vt:lpstr>
      <vt:lpstr>F_Inputs YKY</vt:lpstr>
      <vt:lpstr>YKY-WWN801001</vt:lpstr>
      <vt:lpstr>YKY-WWN802001</vt:lpstr>
      <vt:lpstr>YKY-BIO701001</vt:lpstr>
      <vt:lpstr>Summary</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2019-01-23T14:55:04Z</dcterms:created>
  <dcterms:modified xsi:type="dcterms:W3CDTF">2019-01-24T13:10:41Z</dcterms:modified>
  <cp:category/>
  <cp:contentStatus/>
</cp:coreProperties>
</file>