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8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L4" i="8" l="1"/>
  <c r="L6" i="8"/>
  <c r="L5" i="8"/>
  <c r="K6" i="8" l="1"/>
  <c r="J6" i="8"/>
  <c r="I6" i="8"/>
  <c r="H6" i="8"/>
  <c r="G6" i="8"/>
  <c r="F6" i="8"/>
  <c r="K5" i="8"/>
  <c r="J5" i="8"/>
  <c r="I5" i="8"/>
  <c r="H5" i="8"/>
  <c r="G5" i="8"/>
  <c r="F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P94" i="5" l="1"/>
  <c r="J4" i="8" s="1"/>
  <c r="W82" i="5"/>
  <c r="O87" i="5"/>
  <c r="O88" i="5"/>
  <c r="P89" i="5"/>
  <c r="O86" i="5"/>
  <c r="P88" i="5" l="1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<sst xmlns="http://schemas.openxmlformats.org/spreadsheetml/2006/main" count="539" uniqueCount="197">
  <si>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</si>
  <si>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</si>
  <si>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</si>
  <si>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</si>
  <si>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</si>
  <si>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</si>
  <si>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</si>
  <si>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</si>
  <si>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</si>
  <si>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</si>
  <si>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</si>
  <si>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</si>
  <si>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</si>
  <si>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</si>
  <si>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</si>
  <si>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</si>
  <si>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</si>
  <si>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</si>
  <si>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</si>
  <si>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</si>
  <si>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</si>
  <si>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</si>
  <si>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</si>
  <si>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</si>
  <si>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</si>
  <si>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</si>
  <si>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</si>
  <si>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</si>
  <si>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</si>
  <si>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</si>
  <si>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</si>
  <si>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</si>
  <si>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</si>
  <si>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</si>
  <si>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</si>
  <si>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</si>
  <si>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</si>
  <si>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</si>
  <si>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</si>
  <si>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</si>
  <si>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</si>
  <si>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</si>
  <si>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</si>
  <si>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</si>
  <si>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</si>
  <si>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</si>
  <si>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</si>
  <si>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</si>
  <si>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</si>
  <si>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</si>
  <si>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</si>
  <si>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</si>
  <si>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</si>
  <si>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</si>
  <si>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</si>
  <si>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</si>
  <si>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</si>
  <si>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</si>
  <si>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</si>
  <si>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</si>
  <si>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</si>
  <si>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</si>
  <si>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</si>
  <si>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</si>
  <si>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</si>
  <si>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</si>
  <si>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</si>
  <si>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</si>
  <si>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</si>
  <si>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</si>
  <si>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</si>
  <si>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</si>
  <si>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</si>
  <si>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</si>
  <si>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</si>
  <si>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</si>
  <si>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</si>
  <si>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</si>
  <si>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</si>
  <si>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</si>
  <si>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</si>
  <si>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</si>
  <si>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</si>
  <si>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</si>
  <si>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</si>
  <si>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</si>
  <si>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</si>
  <si>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</si>
  <si>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</si>
  <si>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</si>
  <si>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</si>
  <si>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</si>
  <si>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</si>
  <si>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</si>
  <si>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</si>
  <si>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</si>
  <si>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</si>
  <si>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</si>
  <si>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</si>
  <si>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</si>
  <si>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</si>
  <si>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</si>
  <si>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</si>
  <si>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</si>
  <si>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</si>
  <si>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</si>
  <si>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</si>
  <si>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</si>
  <si>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</si>
  <si>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</si>
  <si>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</si>
  <si>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</si>
  <si>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</si>
  <si>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</si>
  <si>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</si>
  <si>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</si>
  <si>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</si>
  <si>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</si>
  <si>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</si>
  <si>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</si>
  <si>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</si>
  <si>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</si>
  <si>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</si>
  <si>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</si>
  <si>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</si>
  <si>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</si>
  <si>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</si>
  <si>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</si>
  <si>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</si>
  <si>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</si>
  <si>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</si>
  <si>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</si>
  <si>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</si>
  <si>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</si>
  <si>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</si>
  <si>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</si>
  <si>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</si>
  <si>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</si>
  <si>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</si>
  <si>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</si>
  <si>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</si>
  <si>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</si>
  <si>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</si>
  <si>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</si>
  <si>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</si>
  <si>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</si>
  <si>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</si>
  <si>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</si>
  <si>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</si>
  <si>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</si>
  <si>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</si>
  <si>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</si>
  <si>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</si>
  <si>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</si>
  <si>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</si>
  <si>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</si>
  <si>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</si>
  <si>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</si>
  <si>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</si>
  <si>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</si>
  <si>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</si>
  <si>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</si>
  <si>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</si>
  <si>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</si>
  <si>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</si>
  <si>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</si>
  <si>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</si>
  <si>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</si>
  <si>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</si>
  <si>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</si>
  <si>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</si>
  <si>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</si>
  <si>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</si>
  <si>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</si>
  <si>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</si>
  <si>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</si>
  <si>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</si>
  <si>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</si>
  <si>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</si>
  <si>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</si>
  <si>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</si>
  <si>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</si>
  <si>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</si>
  <si>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</si>
  <si>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</si>
  <si>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</si>
  <si>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</si>
  <si>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</si>
  <si>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</si>
  <si>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</si>
  <si>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</si>
  <si>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BRL</t>
  </si>
  <si>
    <t>PR19PD008_OUT</t>
  </si>
  <si>
    <t>PR19 application</t>
  </si>
  <si>
    <t>PR19PD008_IN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</si>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</sst>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4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53" borderId="0">
      <alignment vertical="top"/>
    </xf>
    <xf numFmtId="178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0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0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1" fontId="68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109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2" fontId="48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0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0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4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6" fontId="40" fillId="0" borderId="0" xfId="0" applyNumberFormat="1" applyFont="1"/>
    <xf numFmtId="166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4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6" fontId="8" fillId="0" borderId="0" xfId="0" applyNumberFormat="1" applyFont="1" applyBorder="1"/>
    <xf numFmtId="164" fontId="0" fillId="0" borderId="0" xfId="0" applyNumberFormat="1"/>
    <xf numFmtId="164" fontId="40" fillId="0" borderId="0" xfId="0" applyNumberFormat="1" applyFont="1"/>
    <xf numFmtId="164" fontId="49" fillId="45" borderId="19" xfId="0" applyNumberFormat="1" applyFont="1" applyFill="1" applyBorder="1" applyAlignment="1">
      <alignment horizontal="left" vertical="center"/>
    </xf>
    <xf numFmtId="164" fontId="40" fillId="0" borderId="0" xfId="0" applyNumberFormat="1" applyFont="1" applyFill="1"/>
    <xf numFmtId="164" fontId="8" fillId="0" borderId="0" xfId="0" applyNumberFormat="1" applyFont="1" applyBorder="1"/>
    <xf numFmtId="164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4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Fill="1" applyBorder="1"/>
    <xf numFmtId="164" fontId="40" fillId="0" borderId="24" xfId="0" applyNumberFormat="1" applyFont="1" applyFill="1" applyBorder="1"/>
    <xf numFmtId="164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4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164" fontId="40" fillId="55" borderId="14" xfId="46" applyNumberFormat="1" applyFont="1" applyFill="1"/>
    <xf numFmtId="164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4" fontId="4" fillId="0" borderId="0" xfId="0" applyNumberFormat="1" applyFont="1" applyFill="1"/>
    <xf numFmtId="167" fontId="40" fillId="0" borderId="0" xfId="83" applyNumberFormat="1" applyFont="1" applyFill="1"/>
    <xf numFmtId="0" fontId="0" fillId="56" borderId="0" xfId="0" applyFill="1"/>
    <xf numFmtId="164" fontId="47" fillId="0" borderId="14" xfId="0" applyNumberFormat="1" applyFont="1" applyFill="1" applyBorder="1"/>
    <xf numFmtId="164" fontId="8" fillId="0" borderId="0" xfId="0" applyNumberFormat="1" applyFont="1" applyFill="1" applyBorder="1"/>
    <xf numFmtId="164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4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8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7" fillId="0" borderId="14" xfId="0" applyNumberFormat="1" applyFont="1" applyBorder="1"/>
    <xf numFmtId="165" fontId="40" fillId="0" borderId="0" xfId="46" applyNumberFormat="1" applyFont="1" applyFill="1" applyBorder="1"/>
    <xf numFmtId="165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2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0" fontId="4" fillId="33" borderId="14" xfId="46" applyNumberFormat="1" applyFont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3 9" xfId="10891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E2EFDA"/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3.898437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194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2">
        <v>245697</v>
      </c>
      <c r="G7" s="92">
        <v>226342</v>
      </c>
      <c r="H7" s="92">
        <v>208302</v>
      </c>
      <c r="I7" s="92">
        <v>191497</v>
      </c>
      <c r="J7" s="92">
        <v>175847</v>
      </c>
      <c r="K7" s="92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2">
        <v>237002</v>
      </c>
      <c r="G10" s="92">
        <v>261797</v>
      </c>
      <c r="H10" s="92">
        <v>285272</v>
      </c>
      <c r="I10" s="92">
        <v>307437</v>
      </c>
      <c r="J10" s="92">
        <v>328367</v>
      </c>
      <c r="K10" s="92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2">
        <v>249833</v>
      </c>
      <c r="G13" s="92">
        <v>244054</v>
      </c>
      <c r="H13" s="92">
        <v>231471</v>
      </c>
      <c r="I13" s="92">
        <v>221334</v>
      </c>
      <c r="J13" s="92">
        <v>191956</v>
      </c>
      <c r="K13" s="92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2">
        <v>229096</v>
      </c>
      <c r="G16" s="92">
        <v>236053</v>
      </c>
      <c r="H16" s="92">
        <v>255265</v>
      </c>
      <c r="I16" s="92">
        <v>271419</v>
      </c>
      <c r="J16" s="92">
        <v>310021</v>
      </c>
      <c r="K16" s="92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2">
        <v>256822</v>
      </c>
      <c r="G19" s="92">
        <v>249852</v>
      </c>
      <c r="H19" s="92">
        <v>239792</v>
      </c>
      <c r="I19" s="92">
        <v>221786</v>
      </c>
      <c r="J19" s="92">
        <v>191956</v>
      </c>
      <c r="K19" s="92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2">
        <v>224316</v>
      </c>
      <c r="G22" s="92">
        <v>234738</v>
      </c>
      <c r="H22" s="92">
        <v>250163</v>
      </c>
      <c r="I22" s="92">
        <v>274219</v>
      </c>
      <c r="J22" s="92">
        <v>310021</v>
      </c>
      <c r="K22" s="92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3">
        <v>4.7648148114333297</v>
      </c>
      <c r="G25" s="93">
        <v>4.641</v>
      </c>
      <c r="H25" s="93">
        <v>4.59</v>
      </c>
      <c r="I25" s="93">
        <v>4.4160000000000004</v>
      </c>
      <c r="J25" s="93">
        <v>3.972</v>
      </c>
      <c r="K25" s="93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3">
        <v>5.8144621621621599</v>
      </c>
      <c r="G28" s="93">
        <v>5.9729999999999999</v>
      </c>
      <c r="H28" s="93">
        <v>5.8979999999999997</v>
      </c>
      <c r="I28" s="93">
        <v>7.1760000000000002</v>
      </c>
      <c r="J28" s="93">
        <v>8.3520000000000003</v>
      </c>
      <c r="K28" s="93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3">
        <v>4.7648148114333297</v>
      </c>
      <c r="G37" s="93">
        <v>4.641</v>
      </c>
      <c r="H37" s="93">
        <v>4.59</v>
      </c>
      <c r="I37" s="93">
        <v>4.4160000000000004</v>
      </c>
      <c r="J37" s="93">
        <v>3.972</v>
      </c>
      <c r="K37" s="93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3">
        <v>5.8144621621621599</v>
      </c>
      <c r="G40" s="93">
        <v>5.9729999999999999</v>
      </c>
      <c r="H40" s="93">
        <v>5.8979999999999997</v>
      </c>
      <c r="I40" s="93">
        <v>7.1760000000000002</v>
      </c>
      <c r="J40" s="93">
        <v>8.3520000000000003</v>
      </c>
      <c r="K40" s="93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4">
        <v>17.808785068543202</v>
      </c>
      <c r="G43" s="94">
        <v>18.404433618326902</v>
      </c>
      <c r="H43" s="94">
        <v>19.140503151649501</v>
      </c>
      <c r="I43" s="94">
        <v>19.906228167346899</v>
      </c>
      <c r="J43" s="94">
        <v>20.688275210931199</v>
      </c>
      <c r="K43" s="94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4">
        <v>17.808785068543202</v>
      </c>
      <c r="G44" s="94">
        <v>18.404433618326902</v>
      </c>
      <c r="H44" s="94">
        <v>19.140503151649501</v>
      </c>
      <c r="I44" s="94">
        <v>19.906228167346899</v>
      </c>
      <c r="J44" s="94">
        <v>20.688275210931199</v>
      </c>
      <c r="K44" s="94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4">
        <v>23.151420589106198</v>
      </c>
      <c r="G45" s="94">
        <v>23.925763703825002</v>
      </c>
      <c r="H45" s="94">
        <v>24.8826540971443</v>
      </c>
      <c r="I45" s="94">
        <v>25.878096617550899</v>
      </c>
      <c r="J45" s="94">
        <v>26.8947577742105</v>
      </c>
      <c r="K45" s="94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4">
        <v>25.5625633124885</v>
      </c>
      <c r="G46" s="94">
        <v>25.6289569635831</v>
      </c>
      <c r="H46" s="94">
        <v>25.883333023632701</v>
      </c>
      <c r="I46" s="94">
        <v>26.1660438845791</v>
      </c>
      <c r="J46" s="94">
        <v>26.940495350946598</v>
      </c>
      <c r="K46" s="94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4">
        <v>17.808785068543202</v>
      </c>
      <c r="G47" s="94">
        <v>18.404433618326902</v>
      </c>
      <c r="H47" s="94">
        <v>19.140503151649501</v>
      </c>
      <c r="I47" s="94">
        <v>19.906228167346899</v>
      </c>
      <c r="J47" s="94">
        <v>20.688275210931199</v>
      </c>
      <c r="K47" s="94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4">
        <v>23.151420589106198</v>
      </c>
      <c r="G48" s="94">
        <v>23.925763703825002</v>
      </c>
      <c r="H48" s="94">
        <v>24.8826540971443</v>
      </c>
      <c r="I48" s="94">
        <v>25.878096617550899</v>
      </c>
      <c r="J48" s="94">
        <v>26.8947577742105</v>
      </c>
      <c r="K48" s="94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3.6700000000000003E-2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0.30399999999999999</v>
      </c>
      <c r="K51" s="93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0.28999999999999998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245697</v>
      </c>
      <c r="M12" s="72">
        <f xml:space="preserve"> F_Inputs!G7</f>
        <v>226342</v>
      </c>
      <c r="N12" s="72">
        <f xml:space="preserve"> F_Inputs!H7</f>
        <v>208302</v>
      </c>
      <c r="O12" s="72">
        <f xml:space="preserve"> F_Inputs!I7</f>
        <v>191497</v>
      </c>
      <c r="P12" s="72">
        <f xml:space="preserve"> F_Inputs!J7</f>
        <v>175847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0</v>
      </c>
      <c r="M13" s="72">
        <f xml:space="preserve"> F_Inputs!G8</f>
        <v>0</v>
      </c>
      <c r="N13" s="72">
        <f xml:space="preserve"> F_Inputs!H8</f>
        <v>0</v>
      </c>
      <c r="O13" s="72">
        <f xml:space="preserve"> F_Inputs!I8</f>
        <v>0</v>
      </c>
      <c r="P13" s="72">
        <f xml:space="preserve"> F_Inputs!J8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0</v>
      </c>
      <c r="M14" s="72">
        <f xml:space="preserve"> F_Inputs!G9</f>
        <v>0</v>
      </c>
      <c r="N14" s="72">
        <f xml:space="preserve"> F_Inputs!H9</f>
        <v>0</v>
      </c>
      <c r="O14" s="72">
        <f xml:space="preserve"> F_Inputs!I9</f>
        <v>0</v>
      </c>
      <c r="P14" s="72">
        <f xml:space="preserve"> F_Inputs!J9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237002</v>
      </c>
      <c r="M15" s="72">
        <f xml:space="preserve"> F_Inputs!G10</f>
        <v>261797</v>
      </c>
      <c r="N15" s="72">
        <f xml:space="preserve"> F_Inputs!H10</f>
        <v>285272</v>
      </c>
      <c r="O15" s="72">
        <f xml:space="preserve"> F_Inputs!I10</f>
        <v>307437</v>
      </c>
      <c r="P15" s="72">
        <f xml:space="preserve"> F_Inputs!J10</f>
        <v>328367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0</v>
      </c>
      <c r="M16" s="72">
        <f xml:space="preserve"> F_Inputs!G11</f>
        <v>0</v>
      </c>
      <c r="N16" s="72">
        <f xml:space="preserve"> F_Inputs!H11</f>
        <v>0</v>
      </c>
      <c r="O16" s="72">
        <f xml:space="preserve"> F_Inputs!I11</f>
        <v>0</v>
      </c>
      <c r="P16" s="72">
        <f xml:space="preserve"> F_Inputs!J11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0</v>
      </c>
      <c r="M17" s="72">
        <f xml:space="preserve"> F_Inputs!G12</f>
        <v>0</v>
      </c>
      <c r="N17" s="72">
        <f xml:space="preserve"> F_Inputs!H12</f>
        <v>0</v>
      </c>
      <c r="O17" s="72">
        <f xml:space="preserve"> F_Inputs!I12</f>
        <v>0</v>
      </c>
      <c r="P17" s="72">
        <f xml:space="preserve"> F_Inputs!J12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249833</v>
      </c>
      <c r="M20" s="72">
        <f xml:space="preserve"> F_Inputs!G13</f>
        <v>244054</v>
      </c>
      <c r="N20" s="72">
        <f xml:space="preserve"> F_Inputs!H13</f>
        <v>231471</v>
      </c>
      <c r="O20" s="72">
        <f xml:space="preserve"> F_Inputs!I13</f>
        <v>221334</v>
      </c>
      <c r="P20" s="72">
        <f xml:space="preserve"> F_Inputs!J13</f>
        <v>191956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0</v>
      </c>
      <c r="M21" s="72">
        <f xml:space="preserve"> F_Inputs!G14</f>
        <v>0</v>
      </c>
      <c r="N21" s="72">
        <f xml:space="preserve"> F_Inputs!H14</f>
        <v>0</v>
      </c>
      <c r="O21" s="72">
        <f xml:space="preserve"> F_Inputs!I14</f>
        <v>0</v>
      </c>
      <c r="P21" s="72">
        <f xml:space="preserve"> F_Inputs!J14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0</v>
      </c>
      <c r="M22" s="72">
        <f xml:space="preserve"> F_Inputs!G15</f>
        <v>0</v>
      </c>
      <c r="N22" s="72">
        <f xml:space="preserve"> F_Inputs!H15</f>
        <v>0</v>
      </c>
      <c r="O22" s="72">
        <f xml:space="preserve"> F_Inputs!I15</f>
        <v>0</v>
      </c>
      <c r="P22" s="72">
        <f xml:space="preserve"> F_Inputs!J15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229096</v>
      </c>
      <c r="M23" s="72">
        <f xml:space="preserve"> F_Inputs!G16</f>
        <v>236053</v>
      </c>
      <c r="N23" s="72">
        <f xml:space="preserve"> F_Inputs!H16</f>
        <v>255265</v>
      </c>
      <c r="O23" s="72">
        <f xml:space="preserve"> F_Inputs!I16</f>
        <v>271419</v>
      </c>
      <c r="P23" s="72">
        <f xml:space="preserve"> F_Inputs!J16</f>
        <v>310021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0</v>
      </c>
      <c r="M24" s="72">
        <f xml:space="preserve"> F_Inputs!G17</f>
        <v>0</v>
      </c>
      <c r="N24" s="72">
        <f xml:space="preserve"> F_Inputs!H17</f>
        <v>0</v>
      </c>
      <c r="O24" s="72">
        <f xml:space="preserve"> F_Inputs!I17</f>
        <v>0</v>
      </c>
      <c r="P24" s="72">
        <f xml:space="preserve"> F_Inputs!J17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0</v>
      </c>
      <c r="M25" s="72">
        <f xml:space="preserve"> F_Inputs!G18</f>
        <v>0</v>
      </c>
      <c r="N25" s="72">
        <f xml:space="preserve"> F_Inputs!H18</f>
        <v>0</v>
      </c>
      <c r="O25" s="72">
        <f xml:space="preserve"> F_Inputs!I18</f>
        <v>0</v>
      </c>
      <c r="P25" s="72">
        <f xml:space="preserve"> F_Inputs!J18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256822</v>
      </c>
      <c r="M28" s="74">
        <f xml:space="preserve"> F_Inputs!G19</f>
        <v>249852</v>
      </c>
      <c r="N28" s="74">
        <f xml:space="preserve"> F_Inputs!H19</f>
        <v>239792</v>
      </c>
      <c r="O28" s="74">
        <f xml:space="preserve"> F_Inputs!I19</f>
        <v>221786</v>
      </c>
      <c r="P28" s="74">
        <f xml:space="preserve"> F_Inputs!J19</f>
        <v>191956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0</v>
      </c>
      <c r="M29" s="74">
        <f xml:space="preserve"> F_Inputs!G20</f>
        <v>0</v>
      </c>
      <c r="N29" s="74">
        <f xml:space="preserve"> F_Inputs!H20</f>
        <v>0</v>
      </c>
      <c r="O29" s="74">
        <f xml:space="preserve"> F_Inputs!I20</f>
        <v>0</v>
      </c>
      <c r="P29" s="74">
        <f xml:space="preserve"> F_Inputs!J20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0</v>
      </c>
      <c r="M30" s="74">
        <f xml:space="preserve"> F_Inputs!G21</f>
        <v>0</v>
      </c>
      <c r="N30" s="74">
        <f xml:space="preserve"> F_Inputs!H21</f>
        <v>0</v>
      </c>
      <c r="O30" s="74">
        <f xml:space="preserve"> F_Inputs!I21</f>
        <v>0</v>
      </c>
      <c r="P30" s="74">
        <f xml:space="preserve"> F_Inputs!J21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224316</v>
      </c>
      <c r="M31" s="74">
        <f xml:space="preserve"> F_Inputs!G22</f>
        <v>234738</v>
      </c>
      <c r="N31" s="74">
        <f xml:space="preserve"> F_Inputs!H22</f>
        <v>250163</v>
      </c>
      <c r="O31" s="74">
        <f xml:space="preserve"> F_Inputs!I22</f>
        <v>274219</v>
      </c>
      <c r="P31" s="74">
        <f xml:space="preserve"> F_Inputs!J22</f>
        <v>310021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0</v>
      </c>
      <c r="M32" s="74">
        <f xml:space="preserve"> F_Inputs!G23</f>
        <v>0</v>
      </c>
      <c r="N32" s="74">
        <f xml:space="preserve"> F_Inputs!H23</f>
        <v>0</v>
      </c>
      <c r="O32" s="74">
        <f xml:space="preserve"> F_Inputs!I23</f>
        <v>0</v>
      </c>
      <c r="P32" s="74">
        <f xml:space="preserve"> F_Inputs!J23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0</v>
      </c>
      <c r="M33" s="74">
        <f xml:space="preserve"> F_Inputs!G24</f>
        <v>0</v>
      </c>
      <c r="N33" s="74">
        <f xml:space="preserve"> F_Inputs!H24</f>
        <v>0</v>
      </c>
      <c r="O33" s="74">
        <f xml:space="preserve"> F_Inputs!I24</f>
        <v>0</v>
      </c>
      <c r="P33" s="74">
        <f xml:space="preserve"> F_Inputs!J24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4.7648148114333297</v>
      </c>
      <c r="M36" s="74">
        <f xml:space="preserve"> F_Inputs!G25</f>
        <v>4.641</v>
      </c>
      <c r="N36" s="74">
        <f xml:space="preserve"> F_Inputs!H25</f>
        <v>4.59</v>
      </c>
      <c r="O36" s="74">
        <f xml:space="preserve"> F_Inputs!I25</f>
        <v>4.4160000000000004</v>
      </c>
      <c r="P36" s="74">
        <f xml:space="preserve"> F_Inputs!J25</f>
        <v>3.972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</v>
      </c>
      <c r="M37" s="74">
        <f xml:space="preserve"> F_Inputs!G26</f>
        <v>0</v>
      </c>
      <c r="N37" s="74">
        <f xml:space="preserve"> F_Inputs!H26</f>
        <v>0</v>
      </c>
      <c r="O37" s="74">
        <f xml:space="preserve"> F_Inputs!I26</f>
        <v>0</v>
      </c>
      <c r="P37" s="74">
        <f xml:space="preserve"> F_Inputs!J26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0</v>
      </c>
      <c r="M38" s="74">
        <f xml:space="preserve"> F_Inputs!G27</f>
        <v>0</v>
      </c>
      <c r="N38" s="74">
        <f xml:space="preserve"> F_Inputs!H27</f>
        <v>0</v>
      </c>
      <c r="O38" s="74">
        <f xml:space="preserve"> F_Inputs!I27</f>
        <v>0</v>
      </c>
      <c r="P38" s="74">
        <f xml:space="preserve"> F_Inputs!J27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5.8144621621621599</v>
      </c>
      <c r="M39" s="74">
        <f xml:space="preserve"> F_Inputs!G28</f>
        <v>5.9729999999999999</v>
      </c>
      <c r="N39" s="74">
        <f xml:space="preserve"> F_Inputs!H28</f>
        <v>5.8979999999999997</v>
      </c>
      <c r="O39" s="74">
        <f xml:space="preserve"> F_Inputs!I28</f>
        <v>7.1760000000000002</v>
      </c>
      <c r="P39" s="74">
        <f xml:space="preserve"> F_Inputs!J28</f>
        <v>8.3520000000000003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0</v>
      </c>
      <c r="M40" s="74">
        <f xml:space="preserve"> F_Inputs!G29</f>
        <v>0</v>
      </c>
      <c r="N40" s="74">
        <f xml:space="preserve"> F_Inputs!H29</f>
        <v>0</v>
      </c>
      <c r="O40" s="74">
        <f xml:space="preserve"> F_Inputs!I29</f>
        <v>0</v>
      </c>
      <c r="P40" s="74">
        <f xml:space="preserve"> F_Inputs!J29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0</v>
      </c>
      <c r="M41" s="74">
        <f xml:space="preserve"> F_Inputs!G30</f>
        <v>0</v>
      </c>
      <c r="N41" s="74">
        <f xml:space="preserve"> F_Inputs!H30</f>
        <v>0</v>
      </c>
      <c r="O41" s="74">
        <f xml:space="preserve"> F_Inputs!I30</f>
        <v>0</v>
      </c>
      <c r="P41" s="74">
        <f xml:space="preserve"> F_Inputs!J30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0</v>
      </c>
      <c r="M44" s="74">
        <f xml:space="preserve"> F_Inputs!G31</f>
        <v>0</v>
      </c>
      <c r="N44" s="74">
        <f xml:space="preserve"> F_Inputs!H31</f>
        <v>0</v>
      </c>
      <c r="O44" s="74">
        <f xml:space="preserve"> F_Inputs!I31</f>
        <v>0</v>
      </c>
      <c r="P44" s="74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0</v>
      </c>
      <c r="M45" s="74">
        <f xml:space="preserve"> F_Inputs!G32</f>
        <v>0</v>
      </c>
      <c r="N45" s="74">
        <f xml:space="preserve"> F_Inputs!H32</f>
        <v>0</v>
      </c>
      <c r="O45" s="74">
        <f xml:space="preserve"> F_Inputs!I32</f>
        <v>0</v>
      </c>
      <c r="P45" s="74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</v>
      </c>
      <c r="M46" s="74">
        <f xml:space="preserve"> F_Inputs!G33</f>
        <v>0</v>
      </c>
      <c r="N46" s="74">
        <f xml:space="preserve"> F_Inputs!H33</f>
        <v>0</v>
      </c>
      <c r="O46" s="74">
        <f xml:space="preserve"> F_Inputs!I33</f>
        <v>0</v>
      </c>
      <c r="P46" s="74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</v>
      </c>
      <c r="M47" s="74">
        <f xml:space="preserve"> F_Inputs!G34</f>
        <v>0</v>
      </c>
      <c r="N47" s="74">
        <f xml:space="preserve"> F_Inputs!H34</f>
        <v>0</v>
      </c>
      <c r="O47" s="74">
        <f xml:space="preserve"> F_Inputs!I34</f>
        <v>0</v>
      </c>
      <c r="P47" s="74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0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</v>
      </c>
      <c r="M49" s="74">
        <f xml:space="preserve"> F_Inputs!G36</f>
        <v>0</v>
      </c>
      <c r="N49" s="74">
        <f xml:space="preserve"> F_Inputs!H36</f>
        <v>0</v>
      </c>
      <c r="O49" s="74">
        <f xml:space="preserve"> F_Inputs!I36</f>
        <v>0</v>
      </c>
      <c r="P49" s="74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4.7648148114333297</v>
      </c>
      <c r="M52" s="85">
        <f t="shared" ref="M52:P52" si="8">M36+M44</f>
        <v>4.641</v>
      </c>
      <c r="N52" s="85">
        <f t="shared" si="8"/>
        <v>4.59</v>
      </c>
      <c r="O52" s="85">
        <f t="shared" si="8"/>
        <v>4.4160000000000004</v>
      </c>
      <c r="P52" s="85">
        <f t="shared" si="8"/>
        <v>3.972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5.8144621621621599</v>
      </c>
      <c r="M55" s="85">
        <f t="shared" si="9"/>
        <v>5.9729999999999999</v>
      </c>
      <c r="N55" s="85">
        <f t="shared" si="9"/>
        <v>5.8979999999999997</v>
      </c>
      <c r="O55" s="85">
        <f t="shared" si="9"/>
        <v>7.1760000000000002</v>
      </c>
      <c r="P55" s="85">
        <f t="shared" si="9"/>
        <v>8.3520000000000003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17.808785068543202</v>
      </c>
      <c r="M63" s="73">
        <f xml:space="preserve"> F_Inputs!G43</f>
        <v>18.404433618326902</v>
      </c>
      <c r="N63" s="73">
        <f xml:space="preserve"> F_Inputs!H43</f>
        <v>19.140503151649501</v>
      </c>
      <c r="O63" s="73">
        <f xml:space="preserve"> F_Inputs!I43</f>
        <v>19.906228167346899</v>
      </c>
      <c r="P63" s="73">
        <f xml:space="preserve"> F_Inputs!J43</f>
        <v>20.688275210931199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17.808785068543202</v>
      </c>
      <c r="M64" s="73">
        <f xml:space="preserve"> F_Inputs!G44</f>
        <v>18.404433618326902</v>
      </c>
      <c r="N64" s="73">
        <f xml:space="preserve"> F_Inputs!H44</f>
        <v>19.140503151649501</v>
      </c>
      <c r="O64" s="73">
        <f xml:space="preserve"> F_Inputs!I44</f>
        <v>19.906228167346899</v>
      </c>
      <c r="P64" s="73">
        <f xml:space="preserve"> F_Inputs!J44</f>
        <v>20.688275210931199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23.151420589106198</v>
      </c>
      <c r="M65" s="73">
        <f xml:space="preserve"> F_Inputs!G45</f>
        <v>23.925763703825002</v>
      </c>
      <c r="N65" s="73">
        <f xml:space="preserve"> F_Inputs!H45</f>
        <v>24.8826540971443</v>
      </c>
      <c r="O65" s="73">
        <f xml:space="preserve"> F_Inputs!I45</f>
        <v>25.878096617550899</v>
      </c>
      <c r="P65" s="73">
        <f xml:space="preserve"> F_Inputs!J45</f>
        <v>26.8947577742105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25.5625633124885</v>
      </c>
      <c r="M66" s="73">
        <f xml:space="preserve"> F_Inputs!G46</f>
        <v>25.6289569635831</v>
      </c>
      <c r="N66" s="73">
        <f xml:space="preserve"> F_Inputs!H46</f>
        <v>25.883333023632701</v>
      </c>
      <c r="O66" s="73">
        <f xml:space="preserve"> F_Inputs!I46</f>
        <v>26.1660438845791</v>
      </c>
      <c r="P66" s="73">
        <f xml:space="preserve"> F_Inputs!J46</f>
        <v>26.940495350946598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17.808785068543202</v>
      </c>
      <c r="M67" s="73">
        <f xml:space="preserve"> F_Inputs!G47</f>
        <v>18.404433618326902</v>
      </c>
      <c r="N67" s="73">
        <f xml:space="preserve"> F_Inputs!H47</f>
        <v>19.140503151649501</v>
      </c>
      <c r="O67" s="73">
        <f xml:space="preserve"> F_Inputs!I47</f>
        <v>19.906228167346899</v>
      </c>
      <c r="P67" s="73">
        <f xml:space="preserve"> F_Inputs!J47</f>
        <v>20.688275210931199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23.151420589106198</v>
      </c>
      <c r="M68" s="73">
        <f xml:space="preserve"> F_Inputs!G48</f>
        <v>23.925763703825002</v>
      </c>
      <c r="N68" s="73">
        <f xml:space="preserve"> F_Inputs!H48</f>
        <v>24.8826540971443</v>
      </c>
      <c r="O68" s="73">
        <f xml:space="preserve"> F_Inputs!I48</f>
        <v>25.878096617550899</v>
      </c>
      <c r="P68" s="73">
        <f xml:space="preserve"> F_Inputs!J48</f>
        <v>26.8947577742105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3.6700000000000003E-2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11125</v>
      </c>
      <c r="M11" s="43">
        <f t="shared" si="3"/>
        <v>23510</v>
      </c>
      <c r="N11" s="43">
        <f t="shared" si="3"/>
        <v>31490</v>
      </c>
      <c r="O11" s="43">
        <f t="shared" si="3"/>
        <v>30289</v>
      </c>
      <c r="P11" s="43">
        <f t="shared" si="3"/>
        <v>16109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-12686</v>
      </c>
      <c r="M14" s="43">
        <f t="shared" si="3"/>
        <v>-27059</v>
      </c>
      <c r="N14" s="43">
        <f t="shared" si="3"/>
        <v>-35109</v>
      </c>
      <c r="O14" s="43">
        <f t="shared" si="3"/>
        <v>-33218</v>
      </c>
      <c r="P14" s="43">
        <f t="shared" si="3"/>
        <v>-18346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-1561</v>
      </c>
      <c r="M17" s="46">
        <f t="shared" ref="M17:P17" si="4">SUM(M11:M16)</f>
        <v>-3549</v>
      </c>
      <c r="N17" s="46">
        <f t="shared" si="4"/>
        <v>-3619</v>
      </c>
      <c r="O17" s="46">
        <f t="shared" si="4"/>
        <v>-2929</v>
      </c>
      <c r="P17" s="46">
        <f t="shared" si="4"/>
        <v>-2237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4136</v>
      </c>
      <c r="M20" s="43">
        <f t="shared" si="6"/>
        <v>17712</v>
      </c>
      <c r="N20" s="43">
        <f t="shared" si="6"/>
        <v>23169</v>
      </c>
      <c r="O20" s="43">
        <f t="shared" si="6"/>
        <v>29837</v>
      </c>
      <c r="P20" s="43">
        <f t="shared" si="6"/>
        <v>16109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-7906</v>
      </c>
      <c r="M23" s="43">
        <f t="shared" si="6"/>
        <v>-25744</v>
      </c>
      <c r="N23" s="43">
        <f t="shared" si="6"/>
        <v>-30007</v>
      </c>
      <c r="O23" s="43">
        <f t="shared" si="6"/>
        <v>-36018</v>
      </c>
      <c r="P23" s="43">
        <f t="shared" si="6"/>
        <v>-18346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-3770</v>
      </c>
      <c r="M26" s="46">
        <f t="shared" ref="M26:P26" si="7">SUM(M20:M25)</f>
        <v>-8032</v>
      </c>
      <c r="N26" s="46">
        <f t="shared" si="7"/>
        <v>-6838</v>
      </c>
      <c r="O26" s="46">
        <f t="shared" si="7"/>
        <v>-6181</v>
      </c>
      <c r="P26" s="46">
        <f t="shared" si="7"/>
        <v>-2237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0.12446559884404844</v>
      </c>
      <c r="M29" s="97">
        <f t="shared" si="9"/>
        <v>0.10670890611905938</v>
      </c>
      <c r="N29" s="97">
        <f t="shared" si="9"/>
        <v>0.1592681267248755</v>
      </c>
      <c r="O29" s="97">
        <f t="shared" si="9"/>
        <v>8.9976151316407977E-3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-0.12218905263369503</v>
      </c>
      <c r="M32" s="97">
        <f t="shared" si="9"/>
        <v>-3.3702078407111771E-2</v>
      </c>
      <c r="N32" s="97">
        <f t="shared" si="9"/>
        <v>-0.13205676508657405</v>
      </c>
      <c r="O32" s="97">
        <f t="shared" si="9"/>
        <v>7.3264922876821487E-2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2.2765462103534057E-3</v>
      </c>
      <c r="M35" s="98">
        <f t="shared" ref="M35:P35" si="10">SUM(M29:M34)</f>
        <v>7.3006827711947608E-2</v>
      </c>
      <c r="N35" s="98">
        <f t="shared" si="10"/>
        <v>2.7211361638301457E-2</v>
      </c>
      <c r="O35" s="98">
        <f t="shared" si="10"/>
        <v>8.2262538008462283E-2</v>
      </c>
      <c r="P35" s="98">
        <f t="shared" si="10"/>
        <v>0</v>
      </c>
      <c r="W35" s="41">
        <f>SUM(L35:P35)</f>
        <v>0.18475727356906474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0.18475727356906474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4.4492222000293538</v>
      </c>
      <c r="M40" s="43">
        <f t="shared" si="12"/>
        <v>4.491675642287154</v>
      </c>
      <c r="N40" s="43">
        <f t="shared" si="12"/>
        <v>4.430471405015461</v>
      </c>
      <c r="O40" s="43">
        <f t="shared" si="12"/>
        <v>4.4059251051915584</v>
      </c>
      <c r="P40" s="43">
        <f t="shared" si="12"/>
        <v>3.9712385563895092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5.8562810046378653</v>
      </c>
      <c r="M43" s="43">
        <f t="shared" si="12"/>
        <v>6.0497921781246813</v>
      </c>
      <c r="N43" s="43">
        <f t="shared" si="12"/>
        <v>6.6071090042776017</v>
      </c>
      <c r="O43" s="43">
        <f t="shared" si="12"/>
        <v>7.1019614651085741</v>
      </c>
      <c r="P43" s="43">
        <f t="shared" si="12"/>
        <v>8.3521193091958157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10.305503204667218</v>
      </c>
      <c r="M46" s="46">
        <f t="shared" ref="M46:P46" si="13">SUM(M40:M45)</f>
        <v>10.541467820411835</v>
      </c>
      <c r="N46" s="46">
        <f t="shared" si="13"/>
        <v>11.037580409293064</v>
      </c>
      <c r="O46" s="46">
        <f t="shared" si="13"/>
        <v>11.507886570300133</v>
      </c>
      <c r="P46" s="46">
        <f t="shared" si="13"/>
        <v>12.323357865585326</v>
      </c>
      <c r="W46" s="41">
        <f>SUM(L46:P46)</f>
        <v>55.71579587025758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4.7648148114333297</v>
      </c>
      <c r="M49" s="43">
        <f t="shared" si="15"/>
        <v>4.641</v>
      </c>
      <c r="N49" s="43">
        <f t="shared" si="15"/>
        <v>4.59</v>
      </c>
      <c r="O49" s="43">
        <f t="shared" si="15"/>
        <v>4.4160000000000004</v>
      </c>
      <c r="P49" s="43">
        <f t="shared" si="15"/>
        <v>3.972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5.8144621621621599</v>
      </c>
      <c r="M52" s="43">
        <f t="shared" si="15"/>
        <v>5.9729999999999999</v>
      </c>
      <c r="N52" s="43">
        <f t="shared" si="15"/>
        <v>5.8979999999999997</v>
      </c>
      <c r="O52" s="43">
        <f t="shared" si="15"/>
        <v>7.1760000000000002</v>
      </c>
      <c r="P52" s="43">
        <f t="shared" si="15"/>
        <v>8.3520000000000003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10.579276973595491</v>
      </c>
      <c r="M55" s="46">
        <f t="shared" ref="M55:P55" si="16">SUM(M49:M54)</f>
        <v>10.614000000000001</v>
      </c>
      <c r="N55" s="46">
        <f t="shared" si="16"/>
        <v>10.488</v>
      </c>
      <c r="O55" s="46">
        <f t="shared" si="16"/>
        <v>11.592000000000001</v>
      </c>
      <c r="P55" s="46">
        <f t="shared" si="16"/>
        <v>12.324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-0.31559261140397599</v>
      </c>
      <c r="M58" s="43">
        <f t="shared" si="18"/>
        <v>-0.14932435771284602</v>
      </c>
      <c r="N58" s="43">
        <f t="shared" si="18"/>
        <v>-0.15952859498453886</v>
      </c>
      <c r="O58" s="43">
        <f t="shared" si="18"/>
        <v>-1.0074894808441925E-2</v>
      </c>
      <c r="P58" s="43">
        <f t="shared" si="18"/>
        <v>-7.6144361049079734E-4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4.1818842475705331E-2</v>
      </c>
      <c r="M61" s="43">
        <f t="shared" si="18"/>
        <v>7.6792178124681421E-2</v>
      </c>
      <c r="N61" s="43">
        <f t="shared" si="18"/>
        <v>0.70910900427760204</v>
      </c>
      <c r="O61" s="43">
        <f t="shared" si="18"/>
        <v>-7.4038534891426089E-2</v>
      </c>
      <c r="P61" s="43">
        <f t="shared" si="18"/>
        <v>1.193091958153758E-4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-0.27377376892827066</v>
      </c>
      <c r="M64" s="46">
        <f t="shared" ref="M64:P64" si="19">SUM(M58:M63)</f>
        <v>-7.2532179588164603E-2</v>
      </c>
      <c r="N64" s="46">
        <f t="shared" si="19"/>
        <v>0.54958040929306318</v>
      </c>
      <c r="O64" s="46">
        <f t="shared" si="19"/>
        <v>-8.4113429699868014E-2</v>
      </c>
      <c r="P64" s="46">
        <f t="shared" si="19"/>
        <v>-6.4213441467542154E-4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0.11851889666208448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-0.19112701255992753</v>
      </c>
      <c r="M69" s="43">
        <f t="shared" ref="L69:P74" si="21">SUM(M29,M58)</f>
        <v>-4.2615451593786643E-2</v>
      </c>
      <c r="N69" s="43">
        <f t="shared" si="21"/>
        <v>-2.6046825966336007E-4</v>
      </c>
      <c r="O69" s="43">
        <f t="shared" si="21"/>
        <v>-1.0772796768011277E-3</v>
      </c>
      <c r="P69" s="43">
        <f t="shared" si="21"/>
        <v>-7.6144361049079734E-4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-8.0370210157989702E-2</v>
      </c>
      <c r="M72" s="43">
        <f t="shared" si="21"/>
        <v>4.3090099717569649E-2</v>
      </c>
      <c r="N72" s="43">
        <f t="shared" si="21"/>
        <v>0.57705223919102799</v>
      </c>
      <c r="O72" s="43">
        <f t="shared" si="21"/>
        <v>-7.7361201460460216E-4</v>
      </c>
      <c r="P72" s="43">
        <f t="shared" si="21"/>
        <v>1.193091958153758E-4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-0.27149722271791721</v>
      </c>
      <c r="M75" s="46">
        <f t="shared" ref="M75:P75" si="22">SUM(M69:M74)</f>
        <v>4.746481237830058E-4</v>
      </c>
      <c r="N75" s="46">
        <f t="shared" si="22"/>
        <v>0.57679177093136458</v>
      </c>
      <c r="O75" s="46">
        <f t="shared" si="22"/>
        <v>-1.8508916914057299E-3</v>
      </c>
      <c r="P75" s="46">
        <f t="shared" si="22"/>
        <v>-6.4213441467542154E-4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0.30327617023114922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0.27377376892827066</v>
      </c>
      <c r="M80" s="77">
        <f t="shared" ref="M80:P80" si="23">0-M64</f>
        <v>7.2532179588164603E-2</v>
      </c>
      <c r="N80" s="77">
        <f t="shared" si="23"/>
        <v>-0.54958040929306318</v>
      </c>
      <c r="O80" s="77">
        <f t="shared" si="23"/>
        <v>8.4113429699868014E-2</v>
      </c>
      <c r="P80" s="77">
        <f t="shared" si="23"/>
        <v>6.4213441467542154E-4</v>
      </c>
      <c r="W80" s="41">
        <f>SUM(L80:P80)</f>
        <v>-0.11851889666208448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-2.1201739517164881E-3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-0.27149722271791721</v>
      </c>
      <c r="M86" s="77">
        <f>L86*(1+Discount.Rate)</f>
        <v>-0.28146117079166477</v>
      </c>
      <c r="N86" s="77">
        <f>M86*(1+Discount.Rate)</f>
        <v>-0.29179079575971884</v>
      </c>
      <c r="O86" s="77">
        <f>N86*(1+Discount.Rate)</f>
        <v>-0.30249951796410052</v>
      </c>
      <c r="P86" s="77">
        <f>O86*(1+Discount.Rate)</f>
        <v>-0.31360125027338298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4.746481237830058E-4</v>
      </c>
      <c r="N87" s="77">
        <f>M87*(1+Discount.Rate)</f>
        <v>4.9206770992584207E-4</v>
      </c>
      <c r="O87" s="77">
        <f>N87*(1+Discount.Rate)</f>
        <v>5.1012659488012049E-4</v>
      </c>
      <c r="P87" s="77">
        <f>O87*(1+Discount.Rate)</f>
        <v>5.2884824091222089E-4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0.57679177093136458</v>
      </c>
      <c r="O88" s="77">
        <f>N88*(1+Discount.Rate)</f>
        <v>0.59796002892454558</v>
      </c>
      <c r="P88" s="77">
        <f>O88*(1+Discount.Rate)</f>
        <v>0.61990516198607637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-1.8508916914057299E-3</v>
      </c>
      <c r="P89" s="77">
        <f>O89*(1+Discount.Rate)</f>
        <v>-1.9188194164803201E-3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-6.4213441467542154E-4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0.30427180612244986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0.30327617023114922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9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18.59765625" style="88" customWidth="1"/>
    <col min="3" max="3" width="89.59765625" style="88" bestFit="1" customWidth="1"/>
    <col min="4" max="4" width="3.5" style="88" customWidth="1"/>
    <col min="5" max="5" width="15.8984375" style="88" customWidth="1"/>
    <col min="6" max="9" width="8.19921875" style="88" customWidth="1"/>
    <col min="10" max="10" width="8.19921875" style="88" bestFit="1" customWidth="1"/>
    <col min="11" max="11" width="8.19921875" style="88" customWidth="1"/>
    <col min="12" max="16384" width="9.296875" style="88"/>
  </cols>
  <sheetData>
    <row r="1" spans="1:12">
      <c r="C1" s="88" t="s">
        <v>192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193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F4" s="90"/>
      <c r="G4" s="90"/>
      <c r="H4" s="90"/>
      <c r="I4" s="90"/>
      <c r="J4" s="90">
        <f xml:space="preserve"> Calcs!P94</f>
        <v>0.30327617023114922</v>
      </c>
      <c r="K4" s="90"/>
      <c r="L4" s="106">
        <f xml:space="preserve"> Calcs!P94</f>
        <v>0.30327617023114922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>
        <f t="shared" ref="F5:L5" ca="1" si="0">NOW()</f>
        <v>43487.460267824077</v>
      </c>
      <c r="G5" s="104">
        <f t="shared" ca="1" si="0"/>
        <v>43487.460267824077</v>
      </c>
      <c r="H5" s="104">
        <f t="shared" ca="1" si="0"/>
        <v>43487.460267824077</v>
      </c>
      <c r="I5" s="104">
        <f t="shared" ca="1" si="0"/>
        <v>43487.460267824077</v>
      </c>
      <c r="J5" s="104">
        <f t="shared" ca="1" si="0"/>
        <v>43487.460267824077</v>
      </c>
      <c r="K5" s="104">
        <f t="shared" ca="1" si="0"/>
        <v>43487.460267824077</v>
      </c>
      <c r="L5" s="107">
        <f t="shared" ca="1" si="0"/>
        <v>43487.460267708331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t="shared" ref="F6:L6" ca="1" si="1">MID(CELL("filename"),SEARCH("[",CELL("filename"))+1,SEARCH("]",CELL("filename"))-SEARCH("[",CELL("filename"))-1)</f>
        <v>PR19PD008_BRL_ModelRun01.xlsx</v>
      </c>
      <c r="G6" s="102" t="str">
        <f t="shared" ca="1" si="1"/>
        <v>PR19PD008_BRL_ModelRun01.xlsx</v>
      </c>
      <c r="H6" s="102" t="str">
        <f t="shared" ca="1" si="1"/>
        <v>PR19PD008_BRL_ModelRun01.xlsx</v>
      </c>
      <c r="I6" s="102" t="str">
        <f t="shared" ca="1" si="1"/>
        <v>PR19PD008_BRL_ModelRun01.xlsx</v>
      </c>
      <c r="J6" s="102" t="str">
        <f t="shared" ca="1" si="1"/>
        <v>PR19PD008_BRL_ModelRun01.xlsx</v>
      </c>
      <c r="K6" s="102" t="str">
        <f t="shared" ca="1" si="1"/>
        <v>PR19PD008_BRL_ModelRun01.xlsx</v>
      </c>
      <c r="L6" s="108" t="str">
        <f t="shared" ca="1" si="1"/>
        <v>PR19PD008_BRL_ModelRun01.xlsx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2019-01-16T16:31:38Z</dcterms:created>
  <dcterms:modified xsi:type="dcterms:W3CDTF">2019-01-22T11:02:56Z</dcterms:modified>
</cp:coreProperties>
</file>