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7360" windowHeight="13880"/>
  </bookViews>
  <sheets>
    <sheet name="F_Inputs" sheetId="7" r:id="rId1"/>
    <sheet name="Override" sheetId="12" r:id="rId2"/>
    <sheet name="Inputs" sheetId="6" r:id="rId3"/>
    <sheet name="Calcs" sheetId="5" r:id="rId4"/>
    <sheet name="Lists" sheetId="3" r:id="rId5"/>
    <sheet name="F_Outputs" sheetId="11" r:id="rId6"/>
  </sheets>
  <definedNames>
    <definedName name="Actual.Customer.Numbers">Inputs!$L$28:$P$33</definedName>
    <definedName name="Actual.Revenue.Collected">Inputs!$L$36:$P$41</definedName>
    <definedName name="Actual.Revenue.Collected.Net">Inputs!$L$52:$P$57</definedName>
    <definedName name="AMP.Years">Lists!$I$3:$U$3</definedName>
    <definedName name="Calendar.Years">Lists!$I$5:$U$5</definedName>
    <definedName name="Customer.List">Lists!$E$12:$E$17</definedName>
    <definedName name="Discount.Rate">Inputs!$I$73</definedName>
    <definedName name="Forecast.Customer.Numbers">Inputs!$L$12:$P$17</definedName>
    <definedName name="Materiality.Threshold">Inputs!$I$72</definedName>
    <definedName name="Modification.Factor">Inputs!$L$63:$P$68</definedName>
    <definedName name="Perc.Recovered.Water">Calcs!$I$40:$U$40</definedName>
    <definedName name="Reforecast.Customer.Numbers">Inputs!$L$20:$P$25</definedName>
    <definedName name="Revenue.Sacrifice">Inputs!$L$44:$P$49</definedName>
  </definedNames>
  <calcPr calcId="152511" calcMode="manual" calcOnSave="0"/>
</workbook>
</file>

<file path=xl/calcChain.xml><?xml version="1.0" encoding="utf-8"?>
<calcChain xmlns="http://schemas.openxmlformats.org/spreadsheetml/2006/main">
  <c r="I72" i="6" l="1"/>
  <c r="L6" i="11" l="1"/>
  <c r="K6" i="11"/>
  <c r="J6" i="11"/>
  <c r="I6" i="11"/>
  <c r="H6" i="11"/>
  <c r="G6" i="11"/>
  <c r="F6" i="11"/>
  <c r="L5" i="11"/>
  <c r="K5" i="11"/>
  <c r="J5" i="11"/>
  <c r="I5" i="11"/>
  <c r="H5" i="11"/>
  <c r="G5" i="11"/>
  <c r="F5" i="11"/>
  <c r="I73" i="6" l="1"/>
  <c r="P68" i="6"/>
  <c r="O68" i="6"/>
  <c r="N68" i="6"/>
  <c r="M68" i="6"/>
  <c r="P67" i="6"/>
  <c r="O67" i="6"/>
  <c r="N67" i="6"/>
  <c r="M67" i="6"/>
  <c r="P66" i="6"/>
  <c r="O66" i="6"/>
  <c r="N66" i="6"/>
  <c r="M66" i="6"/>
  <c r="P65" i="6"/>
  <c r="O65" i="6"/>
  <c r="N65" i="6"/>
  <c r="M65" i="6"/>
  <c r="P64" i="6"/>
  <c r="O64" i="6"/>
  <c r="N64" i="6"/>
  <c r="M64" i="6"/>
  <c r="P63" i="6"/>
  <c r="O63" i="6"/>
  <c r="N63" i="6"/>
  <c r="M63" i="6"/>
  <c r="L64" i="6"/>
  <c r="L65" i="6"/>
  <c r="L66" i="6"/>
  <c r="L67" i="6"/>
  <c r="L68" i="6"/>
  <c r="L63" i="6"/>
  <c r="P49" i="6"/>
  <c r="O49" i="6"/>
  <c r="N49" i="6"/>
  <c r="M49" i="6"/>
  <c r="P48" i="6"/>
  <c r="O48" i="6"/>
  <c r="N48" i="6"/>
  <c r="M48" i="6"/>
  <c r="P47" i="6"/>
  <c r="O47" i="6"/>
  <c r="N47" i="6"/>
  <c r="M47" i="6"/>
  <c r="P46" i="6"/>
  <c r="O46" i="6"/>
  <c r="N46" i="6"/>
  <c r="M46" i="6"/>
  <c r="P45" i="6"/>
  <c r="O45" i="6"/>
  <c r="N45" i="6"/>
  <c r="M45" i="6"/>
  <c r="P44" i="6"/>
  <c r="O44" i="6"/>
  <c r="N44" i="6"/>
  <c r="M44" i="6"/>
  <c r="L45" i="6"/>
  <c r="L46" i="6"/>
  <c r="L47" i="6"/>
  <c r="L48" i="6"/>
  <c r="L49" i="6"/>
  <c r="L44" i="6"/>
  <c r="P41" i="6"/>
  <c r="O41" i="6"/>
  <c r="N41" i="6"/>
  <c r="M41" i="6"/>
  <c r="P40" i="6"/>
  <c r="O40" i="6"/>
  <c r="N40" i="6"/>
  <c r="M40" i="6"/>
  <c r="P39" i="6"/>
  <c r="O39" i="6"/>
  <c r="N39" i="6"/>
  <c r="M39" i="6"/>
  <c r="P38" i="6"/>
  <c r="O38" i="6"/>
  <c r="N38" i="6"/>
  <c r="M38" i="6"/>
  <c r="P37" i="6"/>
  <c r="O37" i="6"/>
  <c r="N37" i="6"/>
  <c r="M37" i="6"/>
  <c r="P36" i="6"/>
  <c r="O36" i="6"/>
  <c r="N36" i="6"/>
  <c r="M36" i="6"/>
  <c r="L37" i="6"/>
  <c r="L38" i="6"/>
  <c r="L39" i="6"/>
  <c r="L40" i="6"/>
  <c r="L41" i="6"/>
  <c r="L36" i="6"/>
  <c r="P33" i="6"/>
  <c r="O33" i="6"/>
  <c r="N33" i="6"/>
  <c r="M33" i="6"/>
  <c r="P32" i="6"/>
  <c r="O32" i="6"/>
  <c r="N32" i="6"/>
  <c r="M32" i="6"/>
  <c r="P31" i="6"/>
  <c r="O31" i="6"/>
  <c r="N31" i="6"/>
  <c r="M31" i="6"/>
  <c r="P30" i="6"/>
  <c r="O30" i="6"/>
  <c r="N30" i="6"/>
  <c r="M30" i="6"/>
  <c r="P29" i="6"/>
  <c r="O29" i="6"/>
  <c r="N29" i="6"/>
  <c r="M29" i="6"/>
  <c r="P28" i="6"/>
  <c r="O28" i="6"/>
  <c r="N28" i="6"/>
  <c r="M28" i="6"/>
  <c r="L29" i="6"/>
  <c r="L30" i="6"/>
  <c r="L31" i="6"/>
  <c r="L32" i="6"/>
  <c r="L33" i="6"/>
  <c r="L28" i="6"/>
  <c r="P25" i="6"/>
  <c r="O25" i="6"/>
  <c r="N25" i="6"/>
  <c r="M25" i="6"/>
  <c r="P24" i="6"/>
  <c r="O24" i="6"/>
  <c r="N24" i="6"/>
  <c r="M24" i="6"/>
  <c r="P23" i="6"/>
  <c r="O23" i="6"/>
  <c r="N23" i="6"/>
  <c r="M23" i="6"/>
  <c r="P22" i="6"/>
  <c r="O22" i="6"/>
  <c r="N22" i="6"/>
  <c r="M22" i="6"/>
  <c r="P21" i="6"/>
  <c r="O21" i="6"/>
  <c r="N21" i="6"/>
  <c r="M21" i="6"/>
  <c r="P20" i="6"/>
  <c r="O20" i="6"/>
  <c r="N20" i="6"/>
  <c r="M20" i="6"/>
  <c r="L21" i="6"/>
  <c r="L22" i="6"/>
  <c r="L23" i="6"/>
  <c r="L24" i="6"/>
  <c r="L25" i="6"/>
  <c r="L20" i="6"/>
  <c r="P17" i="6"/>
  <c r="O17" i="6"/>
  <c r="N17" i="6"/>
  <c r="M17" i="6"/>
  <c r="P16" i="6"/>
  <c r="O16" i="6"/>
  <c r="N16" i="6"/>
  <c r="M16" i="6"/>
  <c r="P15" i="6"/>
  <c r="O15" i="6"/>
  <c r="N15" i="6"/>
  <c r="M15" i="6"/>
  <c r="P14" i="6"/>
  <c r="O14" i="6"/>
  <c r="N14" i="6"/>
  <c r="M14" i="6"/>
  <c r="P13" i="6"/>
  <c r="O13" i="6"/>
  <c r="N13" i="6"/>
  <c r="M13" i="6"/>
  <c r="P12" i="6"/>
  <c r="O12" i="6"/>
  <c r="N12" i="6"/>
  <c r="M12" i="6"/>
  <c r="L13" i="6"/>
  <c r="L14" i="6"/>
  <c r="L15" i="6"/>
  <c r="L16" i="6"/>
  <c r="L17" i="6"/>
  <c r="L12" i="6"/>
  <c r="M52" i="6" l="1"/>
  <c r="N52" i="6"/>
  <c r="O52" i="6"/>
  <c r="P52" i="6"/>
  <c r="M53" i="6"/>
  <c r="N53" i="6"/>
  <c r="O53" i="6"/>
  <c r="P53" i="6"/>
  <c r="M54" i="6"/>
  <c r="N54" i="6"/>
  <c r="O54" i="6"/>
  <c r="P54" i="6"/>
  <c r="M55" i="6"/>
  <c r="N55" i="6"/>
  <c r="O55" i="6"/>
  <c r="P55" i="6"/>
  <c r="M56" i="6"/>
  <c r="N56" i="6"/>
  <c r="O56" i="6"/>
  <c r="P56" i="6"/>
  <c r="M57" i="6"/>
  <c r="N57" i="6"/>
  <c r="O57" i="6"/>
  <c r="P57" i="6"/>
  <c r="L53" i="6"/>
  <c r="L54" i="6"/>
  <c r="L55" i="6"/>
  <c r="L56" i="6"/>
  <c r="L57" i="6"/>
  <c r="L52" i="6"/>
  <c r="E49" i="6"/>
  <c r="E48" i="6"/>
  <c r="E47" i="6"/>
  <c r="E46" i="6"/>
  <c r="E45" i="6"/>
  <c r="E44" i="6"/>
  <c r="E41" i="6"/>
  <c r="E40" i="6"/>
  <c r="E39" i="6"/>
  <c r="E38" i="6"/>
  <c r="E37" i="6"/>
  <c r="E36" i="6"/>
  <c r="P25" i="5" l="1"/>
  <c r="O25" i="5"/>
  <c r="N25" i="5"/>
  <c r="M25" i="5"/>
  <c r="L25" i="5"/>
  <c r="P24" i="5"/>
  <c r="O24" i="5"/>
  <c r="N24" i="5"/>
  <c r="M24" i="5"/>
  <c r="L24" i="5"/>
  <c r="P23" i="5"/>
  <c r="O23" i="5"/>
  <c r="N23" i="5"/>
  <c r="M23" i="5"/>
  <c r="L23" i="5"/>
  <c r="P22" i="5"/>
  <c r="O22" i="5"/>
  <c r="N22" i="5"/>
  <c r="M22" i="5"/>
  <c r="L22" i="5"/>
  <c r="P21" i="5"/>
  <c r="O21" i="5"/>
  <c r="N21" i="5"/>
  <c r="M21" i="5"/>
  <c r="L21" i="5"/>
  <c r="P20" i="5"/>
  <c r="O20" i="5"/>
  <c r="N20" i="5"/>
  <c r="M20" i="5"/>
  <c r="L20" i="5"/>
  <c r="P16" i="5"/>
  <c r="O16" i="5"/>
  <c r="N16" i="5"/>
  <c r="M16" i="5"/>
  <c r="L16" i="5"/>
  <c r="P15" i="5"/>
  <c r="O15" i="5"/>
  <c r="N15" i="5"/>
  <c r="M15" i="5"/>
  <c r="L15" i="5"/>
  <c r="P14" i="5"/>
  <c r="O14" i="5"/>
  <c r="N14" i="5"/>
  <c r="M14" i="5"/>
  <c r="L14" i="5"/>
  <c r="P13" i="5"/>
  <c r="O13" i="5"/>
  <c r="N13" i="5"/>
  <c r="M13" i="5"/>
  <c r="L13" i="5"/>
  <c r="P12" i="5"/>
  <c r="O12" i="5"/>
  <c r="N12" i="5"/>
  <c r="M12" i="5"/>
  <c r="L12" i="5"/>
  <c r="P11" i="5"/>
  <c r="O11" i="5"/>
  <c r="N11" i="5"/>
  <c r="M11" i="5"/>
  <c r="L11" i="5"/>
  <c r="E16" i="5"/>
  <c r="E15" i="5"/>
  <c r="E14" i="5"/>
  <c r="E13" i="5"/>
  <c r="E12" i="5"/>
  <c r="E11" i="5"/>
  <c r="E17" i="6"/>
  <c r="E16" i="6"/>
  <c r="E15" i="6"/>
  <c r="E14" i="6"/>
  <c r="E13" i="6"/>
  <c r="E12" i="6"/>
  <c r="O29" i="5" l="1"/>
  <c r="N30" i="5"/>
  <c r="M31" i="5"/>
  <c r="P32" i="5"/>
  <c r="N34" i="5"/>
  <c r="O32" i="5"/>
  <c r="M34" i="5"/>
  <c r="M29" i="5"/>
  <c r="P29" i="5"/>
  <c r="O30" i="5"/>
  <c r="N31" i="5"/>
  <c r="M32" i="5"/>
  <c r="L33" i="5"/>
  <c r="P33" i="5"/>
  <c r="O34" i="5"/>
  <c r="N29" i="5"/>
  <c r="L31" i="5"/>
  <c r="L30" i="5"/>
  <c r="P30" i="5"/>
  <c r="O31" i="5"/>
  <c r="N32" i="5"/>
  <c r="M33" i="5"/>
  <c r="L34" i="5"/>
  <c r="P34" i="5"/>
  <c r="M30" i="5"/>
  <c r="P31" i="5"/>
  <c r="N33" i="5"/>
  <c r="L29" i="5"/>
  <c r="L32" i="5"/>
  <c r="O33" i="5"/>
  <c r="O17" i="5"/>
  <c r="M17" i="5"/>
  <c r="P17" i="5"/>
  <c r="N17" i="5"/>
  <c r="L17" i="5"/>
  <c r="P45" i="5" l="1"/>
  <c r="O45" i="5"/>
  <c r="N45" i="5"/>
  <c r="M45" i="5"/>
  <c r="L45" i="5"/>
  <c r="P44" i="5"/>
  <c r="O44" i="5"/>
  <c r="N44" i="5"/>
  <c r="M44" i="5"/>
  <c r="L44" i="5"/>
  <c r="P43" i="5"/>
  <c r="O43" i="5"/>
  <c r="N43" i="5"/>
  <c r="M43" i="5"/>
  <c r="L43" i="5"/>
  <c r="P42" i="5"/>
  <c r="O42" i="5"/>
  <c r="N42" i="5"/>
  <c r="M42" i="5"/>
  <c r="L42" i="5"/>
  <c r="P41" i="5"/>
  <c r="O41" i="5"/>
  <c r="N41" i="5"/>
  <c r="M41" i="5"/>
  <c r="L41" i="5"/>
  <c r="P40" i="5"/>
  <c r="O40" i="5"/>
  <c r="N40" i="5"/>
  <c r="M40" i="5"/>
  <c r="L40" i="5"/>
  <c r="I3" i="6" l="1"/>
  <c r="J3" i="6"/>
  <c r="K3" i="6"/>
  <c r="L3" i="6"/>
  <c r="M3" i="6"/>
  <c r="N3" i="6"/>
  <c r="O3" i="6"/>
  <c r="P3" i="6"/>
  <c r="Q3" i="6"/>
  <c r="R3" i="6"/>
  <c r="S3" i="6"/>
  <c r="T3" i="6"/>
  <c r="U3" i="6"/>
  <c r="I5" i="6"/>
  <c r="J5" i="6"/>
  <c r="K5" i="6"/>
  <c r="L5" i="6"/>
  <c r="M5" i="6"/>
  <c r="N5" i="6"/>
  <c r="O5" i="6"/>
  <c r="P5" i="6"/>
  <c r="Q5" i="6"/>
  <c r="R5" i="6"/>
  <c r="S5" i="6"/>
  <c r="T5" i="6"/>
  <c r="U5" i="6"/>
  <c r="E20" i="6"/>
  <c r="E21" i="6"/>
  <c r="E22" i="6"/>
  <c r="E23" i="6"/>
  <c r="E24" i="6"/>
  <c r="E25" i="6"/>
  <c r="E28" i="6"/>
  <c r="E29" i="6"/>
  <c r="E30" i="6"/>
  <c r="E31" i="6"/>
  <c r="E32" i="6"/>
  <c r="E33" i="6"/>
  <c r="E52" i="6"/>
  <c r="E53" i="6"/>
  <c r="E54" i="6"/>
  <c r="E55" i="6"/>
  <c r="E56" i="6"/>
  <c r="E57" i="6"/>
  <c r="E63" i="6"/>
  <c r="E64" i="6"/>
  <c r="E65" i="6"/>
  <c r="E66" i="6"/>
  <c r="E67" i="6"/>
  <c r="E68" i="6"/>
  <c r="P54" i="5" l="1"/>
  <c r="O54" i="5"/>
  <c r="N54" i="5"/>
  <c r="M54" i="5"/>
  <c r="L54" i="5"/>
  <c r="P53" i="5"/>
  <c r="O53" i="5"/>
  <c r="N53" i="5"/>
  <c r="M53" i="5"/>
  <c r="L53" i="5"/>
  <c r="P52" i="5"/>
  <c r="O52" i="5"/>
  <c r="N52" i="5"/>
  <c r="M52" i="5"/>
  <c r="L52" i="5"/>
  <c r="P51" i="5"/>
  <c r="O51" i="5"/>
  <c r="N51" i="5"/>
  <c r="M51" i="5"/>
  <c r="L51" i="5"/>
  <c r="P50" i="5"/>
  <c r="O50" i="5"/>
  <c r="N50" i="5"/>
  <c r="M50" i="5"/>
  <c r="L50" i="5"/>
  <c r="P49" i="5"/>
  <c r="O49" i="5"/>
  <c r="N49" i="5"/>
  <c r="M49" i="5"/>
  <c r="L49" i="5"/>
  <c r="E74" i="5"/>
  <c r="E73" i="5"/>
  <c r="E72" i="5"/>
  <c r="E71" i="5"/>
  <c r="E70" i="5"/>
  <c r="E69" i="5"/>
  <c r="E63" i="5"/>
  <c r="E62" i="5"/>
  <c r="E61" i="5"/>
  <c r="E60" i="5"/>
  <c r="E59" i="5"/>
  <c r="E58" i="5"/>
  <c r="E54" i="5"/>
  <c r="E53" i="5"/>
  <c r="E52" i="5"/>
  <c r="E51" i="5"/>
  <c r="E50" i="5"/>
  <c r="E49" i="5"/>
  <c r="E45" i="5"/>
  <c r="E44" i="5"/>
  <c r="E43" i="5"/>
  <c r="E42" i="5"/>
  <c r="E41" i="5"/>
  <c r="E40" i="5"/>
  <c r="E34" i="5"/>
  <c r="E33" i="5"/>
  <c r="E32" i="5"/>
  <c r="E31" i="5"/>
  <c r="E30" i="5"/>
  <c r="E29" i="5"/>
  <c r="E21" i="5"/>
  <c r="E22" i="5"/>
  <c r="E23" i="5"/>
  <c r="E24" i="5"/>
  <c r="E25" i="5"/>
  <c r="E20" i="5"/>
  <c r="L35" i="5" l="1"/>
  <c r="P35" i="5"/>
  <c r="O35" i="5"/>
  <c r="M35" i="5"/>
  <c r="N35" i="5"/>
  <c r="W35" i="5" l="1"/>
  <c r="P37" i="5"/>
  <c r="M55" i="5"/>
  <c r="M46" i="5" l="1"/>
  <c r="P55" i="5"/>
  <c r="O55" i="5"/>
  <c r="L55" i="5"/>
  <c r="N55" i="5"/>
  <c r="N46" i="5"/>
  <c r="L46" i="5"/>
  <c r="P46" i="5"/>
  <c r="O46" i="5"/>
  <c r="M61" i="5"/>
  <c r="O63" i="5"/>
  <c r="L62" i="5"/>
  <c r="N60" i="5"/>
  <c r="M58" i="5"/>
  <c r="N62" i="5"/>
  <c r="P60" i="5"/>
  <c r="M59" i="5"/>
  <c r="N63" i="5"/>
  <c r="P61" i="5"/>
  <c r="M60" i="5"/>
  <c r="P58" i="5"/>
  <c r="N61" i="5"/>
  <c r="P62" i="5"/>
  <c r="L63" i="5"/>
  <c r="P59" i="5"/>
  <c r="O58" i="5"/>
  <c r="O59" i="5"/>
  <c r="M63" i="5"/>
  <c r="O61" i="5"/>
  <c r="L60" i="5"/>
  <c r="N58" i="5"/>
  <c r="O62" i="5"/>
  <c r="L61" i="5"/>
  <c r="N59" i="5"/>
  <c r="P63" i="5"/>
  <c r="M62" i="5"/>
  <c r="O60" i="5"/>
  <c r="L59" i="5"/>
  <c r="L58" i="5"/>
  <c r="N26" i="5"/>
  <c r="P26" i="5"/>
  <c r="L26" i="5"/>
  <c r="M26" i="5"/>
  <c r="O26" i="5"/>
  <c r="U5" i="5"/>
  <c r="T5" i="5"/>
  <c r="S5" i="5"/>
  <c r="R5" i="5"/>
  <c r="Q5" i="5"/>
  <c r="P5" i="5"/>
  <c r="O5" i="5"/>
  <c r="N5" i="5"/>
  <c r="M5" i="5"/>
  <c r="L5" i="5"/>
  <c r="K5" i="5"/>
  <c r="J5" i="5"/>
  <c r="I5" i="5"/>
  <c r="U3" i="5"/>
  <c r="T3" i="5"/>
  <c r="S3" i="5"/>
  <c r="R3" i="5"/>
  <c r="Q3" i="5"/>
  <c r="P3" i="5"/>
  <c r="O3" i="5"/>
  <c r="N3" i="5"/>
  <c r="M3" i="5"/>
  <c r="L3" i="5"/>
  <c r="K3" i="5"/>
  <c r="J3" i="5"/>
  <c r="I3" i="5"/>
  <c r="M73" i="5" l="1"/>
  <c r="O73" i="5"/>
  <c r="M74" i="5"/>
  <c r="L74" i="5"/>
  <c r="M71" i="5"/>
  <c r="P71" i="5"/>
  <c r="L73" i="5"/>
  <c r="L69" i="5"/>
  <c r="P74" i="5"/>
  <c r="N69" i="5"/>
  <c r="O70" i="5"/>
  <c r="P73" i="5"/>
  <c r="P72" i="5"/>
  <c r="N73" i="5"/>
  <c r="O74" i="5"/>
  <c r="L70" i="5"/>
  <c r="N70" i="5"/>
  <c r="L71" i="5"/>
  <c r="O69" i="5"/>
  <c r="N72" i="5"/>
  <c r="N74" i="5"/>
  <c r="M69" i="5"/>
  <c r="M72" i="5"/>
  <c r="O71" i="5"/>
  <c r="L72" i="5"/>
  <c r="O72" i="5"/>
  <c r="P70" i="5"/>
  <c r="M70" i="5"/>
  <c r="N71" i="5"/>
  <c r="W46" i="5"/>
  <c r="P69" i="5"/>
  <c r="P64" i="5"/>
  <c r="O64" i="5"/>
  <c r="N64" i="5"/>
  <c r="L64" i="5"/>
  <c r="M64" i="5"/>
  <c r="M75" i="5" l="1"/>
  <c r="M87" i="5" s="1"/>
  <c r="L75" i="5"/>
  <c r="L86" i="5" s="1"/>
  <c r="M86" i="5" s="1"/>
  <c r="O80" i="5"/>
  <c r="N75" i="5"/>
  <c r="L80" i="5"/>
  <c r="P75" i="5"/>
  <c r="N80" i="5"/>
  <c r="M80" i="5"/>
  <c r="O75" i="5"/>
  <c r="P80" i="5"/>
  <c r="P66" i="5"/>
  <c r="W80" i="5" l="1"/>
  <c r="W81" i="5" s="1"/>
  <c r="W82" i="5" s="1"/>
  <c r="N86" i="5"/>
  <c r="N87" i="5"/>
  <c r="O89" i="5"/>
  <c r="P90" i="5"/>
  <c r="P77" i="5"/>
  <c r="N88" i="5"/>
  <c r="O87" i="5" l="1"/>
  <c r="O88" i="5"/>
  <c r="P89" i="5"/>
  <c r="O86" i="5"/>
  <c r="P88" i="5" l="1"/>
  <c r="P86" i="5"/>
  <c r="P87" i="5"/>
  <c r="P92" i="5" l="1"/>
  <c r="P94" i="5" s="1"/>
  <c r="L4" i="11" l="1"/>
  <c r="J4" i="11"/>
</calcChain>
</file>

<file path=xl/sharedStrings.xml><?xml version="1.0" encoding="utf-8"?>
<sst xmlns="http://schemas.openxmlformats.org/spreadsheetml/2006/main" count="795" uniqueCount="199">
  <si>
    <t>2014-15</t>
  </si>
  <si>
    <t>2015-16</t>
  </si>
  <si>
    <t>2016-17</t>
  </si>
  <si>
    <t>2017-18</t>
  </si>
  <si>
    <t>2018-19</t>
  </si>
  <si>
    <t>2019-20</t>
  </si>
  <si>
    <t>2020-21</t>
  </si>
  <si>
    <t>2021-22</t>
  </si>
  <si>
    <t>2022-23</t>
  </si>
  <si>
    <t>2023-24</t>
  </si>
  <si>
    <t>2024-25</t>
  </si>
  <si>
    <t>Year</t>
  </si>
  <si>
    <t>Year number</t>
  </si>
  <si>
    <t>2012-13</t>
  </si>
  <si>
    <t>2013-14</t>
  </si>
  <si>
    <t>Lists</t>
  </si>
  <si>
    <t>AMP.Years</t>
  </si>
  <si>
    <t>Calendar.Years</t>
  </si>
  <si>
    <t>Calendar year</t>
  </si>
  <si>
    <t>End</t>
  </si>
  <si>
    <t>Section</t>
  </si>
  <si>
    <t>Comments in green to explain any rationale that would be helpful</t>
  </si>
  <si>
    <t>Total</t>
  </si>
  <si>
    <t>Example list</t>
  </si>
  <si>
    <t>Actual Inputs</t>
  </si>
  <si>
    <t>Unmetered water and wastewater customer</t>
  </si>
  <si>
    <t>Actual customer numbers</t>
  </si>
  <si>
    <t>Retail Calculations</t>
  </si>
  <si>
    <t>Retail inputs</t>
  </si>
  <si>
    <t>Modification Factor</t>
  </si>
  <si>
    <t>Actual.Customer.Numbers</t>
  </si>
  <si>
    <t>Modification.Factor</t>
  </si>
  <si>
    <t>Actual.Revenue.Collected</t>
  </si>
  <si>
    <t>Customer.List</t>
  </si>
  <si>
    <t>Unmetered wastewater-only customer</t>
  </si>
  <si>
    <t>Unmetered water-only customer</t>
  </si>
  <si>
    <t>Metered water-only customer</t>
  </si>
  <si>
    <t>Metered wastewater-only customer</t>
  </si>
  <si>
    <t>Actual Revenue collected</t>
  </si>
  <si>
    <t>Reforecast customer numbers</t>
  </si>
  <si>
    <t>Reforecast.Customer.Numbers</t>
  </si>
  <si>
    <t>Net Adjustment</t>
  </si>
  <si>
    <t xml:space="preserve">Reconciliation between forecast revenue for customer numbers and adjusted allowed revenue based on actual customer numbers </t>
  </si>
  <si>
    <t>Additional comments column to explain calculation where appropriate</t>
  </si>
  <si>
    <t>Outturn price base</t>
  </si>
  <si>
    <t>Actual revenue collected</t>
  </si>
  <si>
    <t>Revenue expected from reforecast customer numbers</t>
  </si>
  <si>
    <t>Total Net Adjustment</t>
  </si>
  <si>
    <t>0dp</t>
  </si>
  <si>
    <t>£m</t>
  </si>
  <si>
    <t>Materiality Test</t>
  </si>
  <si>
    <t>Financing adjustment</t>
  </si>
  <si>
    <t>Total reward / (penalty) at the end of AMP6</t>
  </si>
  <si>
    <t>Boolean</t>
  </si>
  <si>
    <t>%</t>
  </si>
  <si>
    <t>Materiality threshold</t>
  </si>
  <si>
    <t>Materiality.Threshold</t>
  </si>
  <si>
    <t>Over (+) / Under (-) recovery</t>
  </si>
  <si>
    <t>% (under) / over recovered</t>
  </si>
  <si>
    <t>Total additional/(shortfall of) revenue expected from reforecast customers</t>
  </si>
  <si>
    <t>Is an adjustment required?</t>
  </si>
  <si>
    <t>2015-20</t>
  </si>
  <si>
    <t>1-5</t>
  </si>
  <si>
    <t>Year 1 adjustment</t>
  </si>
  <si>
    <t>Year 3 adjustment</t>
  </si>
  <si>
    <t>Year 4 adjustment</t>
  </si>
  <si>
    <t>Year 2 adjustment</t>
  </si>
  <si>
    <t>Year 5 adjustment</t>
  </si>
  <si>
    <t>Materiality Threshold for Financing Adjustment</t>
  </si>
  <si>
    <t>Discount.Rate</t>
  </si>
  <si>
    <t>Discount Rate</t>
  </si>
  <si>
    <t>£ 2dp</t>
  </si>
  <si>
    <t>Additional/(shortfall of) revenue expected from actual compared to reforecast customers</t>
  </si>
  <si>
    <t>Forecast customer numbers</t>
  </si>
  <si>
    <t>Forecast.Customer.Numbers</t>
  </si>
  <si>
    <t>Excess/(Shortfall) of actual over forecast customer numbers</t>
  </si>
  <si>
    <t>Excess/(Shortfall) of reforecast over forecast customer numbers</t>
  </si>
  <si>
    <t>Excess / (shortfall) of reforecast revenue vs actual revenue collected</t>
  </si>
  <si>
    <t>Total excess / (shortfall) of reforecast revenue vs actual revenue collected</t>
  </si>
  <si>
    <t>Revenue sacrifice</t>
  </si>
  <si>
    <t>Revenue.Sacrifice</t>
  </si>
  <si>
    <t>Actual.Revenue.Collected.Net</t>
  </si>
  <si>
    <t>Actual Revenue collected (Net)</t>
  </si>
  <si>
    <t>Acronym</t>
  </si>
  <si>
    <t>Reference</t>
  </si>
  <si>
    <t>Item description</t>
  </si>
  <si>
    <t>Unit</t>
  </si>
  <si>
    <t>Model</t>
  </si>
  <si>
    <t>Price Review 2019</t>
  </si>
  <si>
    <t>Latest</t>
  </si>
  <si>
    <t>R9001</t>
  </si>
  <si>
    <t>R9002</t>
  </si>
  <si>
    <t>R9003</t>
  </si>
  <si>
    <t>R9004</t>
  </si>
  <si>
    <t>R9005</t>
  </si>
  <si>
    <t>R9006</t>
  </si>
  <si>
    <t>R9007</t>
  </si>
  <si>
    <t>R9008</t>
  </si>
  <si>
    <t>R9009</t>
  </si>
  <si>
    <t>R9010</t>
  </si>
  <si>
    <t>R9011</t>
  </si>
  <si>
    <t>R9012</t>
  </si>
  <si>
    <t>R9013</t>
  </si>
  <si>
    <t>R9014</t>
  </si>
  <si>
    <t>R9015</t>
  </si>
  <si>
    <t>R9016</t>
  </si>
  <si>
    <t>R9017</t>
  </si>
  <si>
    <t>R9018</t>
  </si>
  <si>
    <t>R3017RR</t>
  </si>
  <si>
    <t>R3019RR</t>
  </si>
  <si>
    <t>R3021RR</t>
  </si>
  <si>
    <t>R3018RR</t>
  </si>
  <si>
    <t>R3020RR</t>
  </si>
  <si>
    <t>R3022RR</t>
  </si>
  <si>
    <t>R9025</t>
  </si>
  <si>
    <t>R9026</t>
  </si>
  <si>
    <t>R9027</t>
  </si>
  <si>
    <t>R9028</t>
  </si>
  <si>
    <t>R9029</t>
  </si>
  <si>
    <t>R9030</t>
  </si>
  <si>
    <t>R9031</t>
  </si>
  <si>
    <t>R9032</t>
  </si>
  <si>
    <t>R9033</t>
  </si>
  <si>
    <t>R9034</t>
  </si>
  <si>
    <t>R9035</t>
  </si>
  <si>
    <t>R9036</t>
  </si>
  <si>
    <t>C00739_A001</t>
  </si>
  <si>
    <t>C00740_A001</t>
  </si>
  <si>
    <t>C00741_A001</t>
  </si>
  <si>
    <t>C00736_A001</t>
  </si>
  <si>
    <t>C00737_A001</t>
  </si>
  <si>
    <t>C00738_A001</t>
  </si>
  <si>
    <t>R9043</t>
  </si>
  <si>
    <t>R9044</t>
  </si>
  <si>
    <t>R9045</t>
  </si>
  <si>
    <t>R9046</t>
  </si>
  <si>
    <t>Total reward / (penalty) at the end of AMP6 - Residential retail revenue adjustment at the end of AMP6</t>
  </si>
  <si>
    <t>Forecast customer numbers - Unmetered water-only customer</t>
  </si>
  <si>
    <t>nr</t>
  </si>
  <si>
    <t>Forecast customer numbers - Unmetered wastewater-only customer</t>
  </si>
  <si>
    <t>Forecast customer numbers - Unmetered water and wastewater customer</t>
  </si>
  <si>
    <t>Forecast customer numbers - Metered water-only customer</t>
  </si>
  <si>
    <t>Forecast customer numbers - Metered wastewater-only customer</t>
  </si>
  <si>
    <t>Forecast customer numbers - Meterered water and wastewater customer</t>
  </si>
  <si>
    <t>Reforecast customer numbers - Unmetered water-only customer</t>
  </si>
  <si>
    <t>Reforecast customer numbers - Unmetered wastewater-only customer</t>
  </si>
  <si>
    <t>Reforecast customer numbers - Unmetered water and wastewater customer</t>
  </si>
  <si>
    <t>Reforecast customer numbers - Metered water-only customer</t>
  </si>
  <si>
    <t>Reforecast customer numbers - Metered wastewater-only customer</t>
  </si>
  <si>
    <t>Reforecast customer numbers - Meterered water and wastewater customer</t>
  </si>
  <si>
    <t>Actual customer numbers - Unmetered water-only customer</t>
  </si>
  <si>
    <t>Actual customer numbers - Unmetered wastewater-only customer</t>
  </si>
  <si>
    <t>Actual customer numbers - Unmetered water and wastewater customer</t>
  </si>
  <si>
    <t>Actual customer numbers - Metered water-only customer</t>
  </si>
  <si>
    <t>Actual customer numbers - Metered wastewater-only customer</t>
  </si>
  <si>
    <t>Actual customer numbers - Meterered water and wastewater customer</t>
  </si>
  <si>
    <t>Unmeasured water only customer - Retail revenue £m</t>
  </si>
  <si>
    <t>Unmeasured wastewater only customer - Retail revenue £m</t>
  </si>
  <si>
    <t>Unmeasured water and wastewater customer - Retail revenue £m</t>
  </si>
  <si>
    <t>Measured water only customer - Retail revenue £m</t>
  </si>
  <si>
    <t>Measured wastewater only customer - Retail revenue £m</t>
  </si>
  <si>
    <t>Measured water and wastewater customer - Retail revenue £m</t>
  </si>
  <si>
    <t>Revenue sacrifice - Unmetered water-only customer</t>
  </si>
  <si>
    <t>Revenue sacrifice - Unmetered wastewater-only customer</t>
  </si>
  <si>
    <t>Revenue sacrifice - Unmetered water and wastewater customer</t>
  </si>
  <si>
    <t>Revenue sacrifice - Metered water-only customer</t>
  </si>
  <si>
    <t>Revenue sacrifice - Metered wastewater-only customer</t>
  </si>
  <si>
    <t>Revenue sacrifice - Meterered water and wastewater customer</t>
  </si>
  <si>
    <t>Actual revenue collected (net) - Unmetered water-only customer</t>
  </si>
  <si>
    <t>Actual revenue collected (net) - Unmetered wastewater-only customer</t>
  </si>
  <si>
    <t>Actual revenue collected (net) - Unmetered water and wastewater customer</t>
  </si>
  <si>
    <t>Actual revenue collected (net) - Metered water-only customer</t>
  </si>
  <si>
    <t>Actual revenue collected (net) - Metered wastewater-only customer</t>
  </si>
  <si>
    <t>Actual revenue collected (net) - Meterered water and wastewater customer</t>
  </si>
  <si>
    <t>Allowed retail service revenue per unmeasured water customer</t>
  </si>
  <si>
    <t>£</t>
  </si>
  <si>
    <t>Allowed retail service revenue per unmeasured sewerage customer</t>
  </si>
  <si>
    <t>Allowed retail service revenue per unmeasured dual service customer</t>
  </si>
  <si>
    <t>Allowed retail service revenue per measured water customer</t>
  </si>
  <si>
    <t>Allowed retail service revenue per measured sewerage customer</t>
  </si>
  <si>
    <t>Allowed retail service revenue per measured dual service customer</t>
  </si>
  <si>
    <t>Materiality threshold for financing adjustment - Materiality threshold</t>
  </si>
  <si>
    <t>Materiality threshold for financing adjustment - Discount Rate</t>
  </si>
  <si>
    <t>Total reward / (penalty) at the end of AMP6 - Residential retail revenue adjustment at 2017-18 FYA CPIH deflated price base</t>
  </si>
  <si>
    <t>C_R9045_PR19PD008</t>
  </si>
  <si>
    <t>Text</t>
  </si>
  <si>
    <t>PR19QA_D0008_OUT_1</t>
  </si>
  <si>
    <t>PR19QA_D0008_OUT_2</t>
  </si>
  <si>
    <t>Date &amp; Time for Model PR19D008 Residential retail</t>
  </si>
  <si>
    <t>Name &amp; Path of Model PR19D008 Residential reatil</t>
  </si>
  <si>
    <t>PR19 RUN 1: early view of past delivery</t>
  </si>
  <si>
    <t>PRT</t>
  </si>
  <si>
    <t>PR19 application</t>
  </si>
  <si>
    <t>The company has not populated the materiality threshold for financing adjustment in table R9 or the model.</t>
  </si>
  <si>
    <t>Override' contains the values that would have come through on the F_Inputs sheet if the table R9 had been populated with the value stipulated in the reconciliation rulebook. The simulated values are highlighted by the gold cells and relate only to those that feed into 'Data' sheet.</t>
  </si>
  <si>
    <t>PR19PD008_OUT</t>
  </si>
  <si>
    <t>PR19PD008_IN</t>
  </si>
  <si>
    <t>Metered water and wastewater customer</t>
  </si>
  <si>
    <t>Total Net Adjustment incl. financing adjustment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</si>
</sst>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64" formatCode="_(* #,##0.00_);_(* \(#,##0.00\);_(* &quot;-&quot;??_);_(@_)"/>
    <numFmt numFmtId="165" formatCode="#,##0_);\(#,##0\);\-_)"/>
    <numFmt numFmtId="166" formatCode="#,##0.00_);\(#,##0.00\);\-_)"/>
    <numFmt numFmtId="167" formatCode="#,##0.000_);\(#,##0.000\);\-_)"/>
    <numFmt numFmtId="168" formatCode="0%;\(0%\)"/>
    <numFmt numFmtId="169" formatCode="#,##0.000"/>
    <numFmt numFmtId="170" formatCode="#,##0.0000_);\(#,##0.0000\);\-_)"/>
    <numFmt numFmtId="171" formatCode="#,##0_);\(#,##0\);&quot;-  &quot;;&quot; &quot;@&quot; &quot;"/>
    <numFmt numFmtId="172" formatCode="_(* #,##0.0_);_(* \(#,##0.0\);_(* &quot;-&quot;??_);_(@_)"/>
    <numFmt numFmtId="173" formatCode="#,##0_);\(#,##0\);&quot;-  &quot;;&quot; &quot;@"/>
    <numFmt numFmtId="174" formatCode="dd\ mmm\ yy_);;&quot;-  &quot;;&quot; &quot;@&quot; &quot;"/>
    <numFmt numFmtId="175" formatCode="#,##0.0000_);\(#,##0.0000\);&quot;-  &quot;;&quot; &quot;@&quot; &quot;"/>
    <numFmt numFmtId="176" formatCode="0.00%_);\-0.00%_);&quot;-  &quot;;&quot; &quot;@&quot; &quot;"/>
    <numFmt numFmtId="177" formatCode="dd\ mmm\ yyyy_);\(###0\);&quot;-  &quot;;&quot; &quot;@&quot; &quot;"/>
    <numFmt numFmtId="178" formatCode="dd\ mmm\ yy_);\(###0\);&quot;-  &quot;;&quot; &quot;@&quot; &quot;"/>
    <numFmt numFmtId="179" formatCode="###0_);\(###0\);&quot;-  &quot;;&quot; &quot;@&quot; &quot;"/>
    <numFmt numFmtId="180" formatCode="&quot;£&quot;#,##0.00"/>
    <numFmt numFmtId="181" formatCode="#,##0.0_ ;[Red]\-#,##0.0\ "/>
    <numFmt numFmtId="182" formatCode="#,##0_ ;[Red]\-#,##0\ "/>
    <numFmt numFmtId="183" formatCode="0.000"/>
  </numFmts>
  <fonts count="110">
    <font>
      <sz val="10"/>
      <color theme="1"/>
      <name val="Calibri"/>
      <family val="2"/>
      <scheme val="minor"/>
    </font>
    <font>
      <sz val="11"/>
      <color theme="1"/>
      <name val="Arial"/>
      <family val="2"/>
    </font>
    <font>
      <sz val="11"/>
      <color theme="1"/>
      <name val="Arial"/>
      <family val="2"/>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Calibri"/>
      <family val="2"/>
      <scheme val="minor"/>
    </font>
    <font>
      <sz val="10"/>
      <color theme="0"/>
      <name val="Calibri"/>
      <family val="2"/>
      <scheme val="minor"/>
    </font>
    <font>
      <sz val="10"/>
      <color rgb="FF9C0006"/>
      <name val="Calibri"/>
      <family val="2"/>
      <scheme val="minor"/>
    </font>
    <font>
      <sz val="9"/>
      <color theme="0" tint="-0.499984740745262"/>
      <name val="Arial"/>
      <family val="2"/>
    </font>
    <font>
      <b/>
      <sz val="12"/>
      <color indexed="63"/>
      <name val="Arial"/>
      <family val="2"/>
    </font>
    <font>
      <b/>
      <sz val="11"/>
      <color indexed="28"/>
      <name val="Arial"/>
      <family val="2"/>
    </font>
    <font>
      <b/>
      <sz val="15"/>
      <color rgb="FF602320"/>
      <name val="Arial"/>
      <family val="2"/>
    </font>
    <font>
      <b/>
      <sz val="13"/>
      <color rgb="FFA32020"/>
      <name val="Arial"/>
      <family val="2"/>
    </font>
    <font>
      <b/>
      <sz val="11"/>
      <color rgb="FFA32020"/>
      <name val="Arial"/>
      <family val="2"/>
    </font>
    <font>
      <sz val="9"/>
      <name val="Arial"/>
      <family val="2"/>
    </font>
    <font>
      <i/>
      <sz val="8"/>
      <color indexed="8"/>
      <name val="Arial"/>
      <family val="2"/>
    </font>
    <font>
      <sz val="10"/>
      <name val="Arial"/>
      <family val="2"/>
    </font>
    <font>
      <i/>
      <sz val="8"/>
      <name val="Arial"/>
      <family val="2"/>
    </font>
    <font>
      <b/>
      <sz val="8"/>
      <color indexed="24"/>
      <name val="Arial"/>
      <family val="2"/>
    </font>
    <font>
      <sz val="8"/>
      <name val="Arial"/>
      <family val="2"/>
    </font>
    <font>
      <b/>
      <sz val="9"/>
      <color indexed="24"/>
      <name val="Arial"/>
      <family val="2"/>
    </font>
    <font>
      <b/>
      <sz val="11"/>
      <color indexed="24"/>
      <name val="Arial"/>
      <family val="2"/>
    </font>
    <font>
      <b/>
      <sz val="10"/>
      <color rgb="FFFA7D00"/>
      <name val="Calibri"/>
      <family val="2"/>
      <scheme val="minor"/>
    </font>
    <font>
      <b/>
      <sz val="10"/>
      <color theme="0"/>
      <name val="Calibri"/>
      <family val="2"/>
      <scheme val="minor"/>
    </font>
    <font>
      <i/>
      <sz val="10"/>
      <color rgb="FF7F7F7F"/>
      <name val="Calibri"/>
      <family val="2"/>
      <scheme val="minor"/>
    </font>
    <font>
      <b/>
      <sz val="10"/>
      <color rgb="FF333333"/>
      <name val="Calibri"/>
      <family val="2"/>
      <scheme val="minor"/>
    </font>
    <font>
      <sz val="10"/>
      <color rgb="FF006100"/>
      <name val="Calibri"/>
      <family val="2"/>
      <scheme val="minor"/>
    </font>
    <font>
      <b/>
      <sz val="15"/>
      <color theme="3"/>
      <name val="Arial"/>
      <family val="2"/>
    </font>
    <font>
      <b/>
      <sz val="13"/>
      <color theme="3"/>
      <name val="Arial"/>
      <family val="2"/>
    </font>
    <font>
      <b/>
      <sz val="11"/>
      <color theme="3"/>
      <name val="Arial"/>
      <family val="2"/>
    </font>
    <font>
      <sz val="10"/>
      <name val="Calibri"/>
      <family val="2"/>
      <scheme val="minor"/>
    </font>
    <font>
      <sz val="10"/>
      <color rgb="FF3F3F76"/>
      <name val="Calibri"/>
      <family val="2"/>
      <scheme val="minor"/>
    </font>
    <font>
      <sz val="10"/>
      <color rgb="FFFA7D00"/>
      <name val="Calibri"/>
      <family val="2"/>
      <scheme val="minor"/>
    </font>
    <font>
      <sz val="10"/>
      <color rgb="FF9C6500"/>
      <name val="Calibri"/>
      <family val="2"/>
      <scheme val="minor"/>
    </font>
    <font>
      <b/>
      <sz val="10"/>
      <name val="Calibri"/>
      <family val="2"/>
      <scheme val="minor"/>
    </font>
    <font>
      <sz val="10"/>
      <color theme="1"/>
      <name val="Arial"/>
      <family val="2"/>
    </font>
    <font>
      <b/>
      <sz val="10"/>
      <color rgb="FF3F3F3F"/>
      <name val="Calibri"/>
      <family val="2"/>
      <scheme val="minor"/>
    </font>
    <font>
      <b/>
      <sz val="10"/>
      <color theme="1"/>
      <name val="Calibri"/>
      <family val="2"/>
      <scheme val="minor"/>
    </font>
    <font>
      <sz val="10"/>
      <color rgb="FFFF0000"/>
      <name val="Calibri"/>
      <family val="2"/>
      <scheme val="minor"/>
    </font>
    <font>
      <b/>
      <sz val="20"/>
      <color indexed="9"/>
      <name val="Arial"/>
      <family val="2"/>
    </font>
    <font>
      <b/>
      <sz val="10"/>
      <color indexed="18"/>
      <name val="Arial"/>
      <family val="2"/>
    </font>
    <font>
      <b/>
      <sz val="10"/>
      <color theme="0"/>
      <name val="Arial"/>
      <family val="2"/>
    </font>
    <font>
      <b/>
      <sz val="10"/>
      <color theme="1"/>
      <name val="Arial"/>
      <family val="2"/>
    </font>
    <font>
      <b/>
      <sz val="10"/>
      <name val="Arial"/>
      <family val="2"/>
    </font>
    <font>
      <sz val="11"/>
      <name val="Arial"/>
      <family val="2"/>
    </font>
    <font>
      <b/>
      <sz val="11"/>
      <name val="Arial"/>
      <family val="2"/>
    </font>
    <font>
      <i/>
      <sz val="10"/>
      <color theme="1"/>
      <name val="Arial"/>
      <family val="2"/>
    </font>
    <font>
      <sz val="10"/>
      <color theme="6" tint="-0.249977111117893"/>
      <name val="Arial"/>
      <family val="2"/>
    </font>
    <font>
      <i/>
      <sz val="10"/>
      <color theme="0" tint="-0.499984740745262"/>
      <name val="Arial"/>
      <family val="2"/>
    </font>
    <font>
      <b/>
      <sz val="26"/>
      <color indexed="9"/>
      <name val="Arial"/>
      <family val="2"/>
    </font>
    <font>
      <sz val="11"/>
      <color theme="1"/>
      <name val="Arial"/>
      <family val="2"/>
    </font>
    <font>
      <b/>
      <sz val="26"/>
      <color theme="6" tint="-0.249977111117893"/>
      <name val="Arial"/>
      <family val="2"/>
    </font>
    <font>
      <sz val="10"/>
      <color theme="6" tint="-0.249977111117893"/>
      <name val="Calibri"/>
      <family val="2"/>
      <scheme val="minor"/>
    </font>
    <font>
      <sz val="11"/>
      <color theme="6" tint="-0.249977111117893"/>
      <name val="Arial"/>
      <family val="2"/>
    </font>
    <font>
      <b/>
      <sz val="10"/>
      <color theme="6" tint="-0.249977111117893"/>
      <name val="Arial"/>
      <family val="2"/>
    </font>
    <font>
      <b/>
      <sz val="20"/>
      <name val="Arial"/>
      <family val="2"/>
    </font>
    <font>
      <u/>
      <sz val="8"/>
      <color indexed="12"/>
      <name val="Arial"/>
      <family val="2"/>
    </font>
    <font>
      <sz val="18"/>
      <name val="Arial MT"/>
      <family val="2"/>
    </font>
    <font>
      <b/>
      <sz val="16"/>
      <color indexed="9"/>
      <name val="Arial"/>
      <family val="2"/>
    </font>
    <font>
      <sz val="11"/>
      <color indexed="18"/>
      <name val="Arial"/>
      <family val="2"/>
    </font>
    <font>
      <sz val="11"/>
      <color indexed="8"/>
      <name val="Calibri"/>
      <family val="2"/>
      <scheme val="minor"/>
    </font>
    <font>
      <sz val="10"/>
      <color rgb="FF000000"/>
      <name val="Arial"/>
      <family val="2"/>
    </font>
    <font>
      <u/>
      <sz val="11"/>
      <color theme="10"/>
      <name val="Arial"/>
      <family val="2"/>
    </font>
    <font>
      <sz val="10"/>
      <color theme="0"/>
      <name val="Arial"/>
      <family val="2"/>
    </font>
    <font>
      <sz val="16"/>
      <color rgb="FF002664"/>
      <name val="Arial Rounded MT Bold"/>
      <family val="2"/>
    </font>
    <font>
      <sz val="14"/>
      <color rgb="FF002664"/>
      <name val="Arial Rounded MT Bold"/>
      <family val="2"/>
    </font>
    <font>
      <sz val="12"/>
      <color rgb="FF002664"/>
      <name val="Arial Rounded MT Bold"/>
      <family val="2"/>
    </font>
    <font>
      <u/>
      <sz val="10"/>
      <name val="Arial"/>
      <family val="2"/>
    </font>
    <font>
      <sz val="10"/>
      <color indexed="12"/>
      <name val="Arial"/>
      <family val="2"/>
    </font>
    <font>
      <sz val="10"/>
      <color indexed="10"/>
      <name val="Arial"/>
      <family val="2"/>
    </font>
    <font>
      <u/>
      <sz val="11"/>
      <color theme="10"/>
      <name val="Calibri"/>
      <family val="2"/>
    </font>
    <font>
      <u/>
      <sz val="10"/>
      <color theme="10"/>
      <name val="Arial"/>
      <family val="2"/>
    </font>
    <font>
      <i/>
      <sz val="10"/>
      <color rgb="FF00B05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8"/>
      <name val="Arial"/>
      <family val="2"/>
    </font>
    <font>
      <sz val="10"/>
      <color theme="1"/>
      <name val="Franklin Gothic Demi"/>
      <family val="2"/>
    </font>
    <font>
      <sz val="15"/>
      <color theme="0"/>
      <name val="Franklin Gothic Demi"/>
      <family val="2"/>
    </font>
    <font>
      <sz val="10"/>
      <color rgb="FF0078C9"/>
      <name val="Franklin Gothic Demi"/>
      <family val="2"/>
    </font>
    <font>
      <sz val="9"/>
      <color theme="1"/>
      <name val="Arial"/>
      <family val="2"/>
    </font>
    <font>
      <sz val="11"/>
      <color theme="1"/>
      <name val="Verdana"/>
      <family val="2"/>
    </font>
    <font>
      <sz val="12"/>
      <name val="Arial MT"/>
    </font>
    <font>
      <sz val="11"/>
      <color indexed="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Tahoma"/>
      <family val="2"/>
    </font>
    <font>
      <sz val="11"/>
      <color indexed="8"/>
      <name val="Verdana"/>
      <family val="2"/>
    </font>
    <font>
      <sz val="10"/>
      <name val="Arial"/>
    </font>
  </fonts>
  <fills count="9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patternFill>
    </fill>
    <fill>
      <patternFill patternType="solid">
        <fgColor indexed="47"/>
      </patternFill>
    </fill>
    <fill>
      <patternFill patternType="solid">
        <fgColor indexed="44"/>
        <bgColor indexed="64"/>
      </patternFill>
    </fill>
    <fill>
      <patternFill patternType="solid">
        <fgColor theme="0" tint="-0.14999847407452621"/>
        <bgColor indexed="64"/>
      </patternFill>
    </fill>
    <fill>
      <patternFill patternType="solid">
        <fgColor indexed="42"/>
        <bgColor indexed="64"/>
      </patternFill>
    </fill>
    <fill>
      <patternFill patternType="solid">
        <fgColor rgb="FFFF0000"/>
        <bgColor indexed="64"/>
      </patternFill>
    </fill>
    <fill>
      <patternFill patternType="solid">
        <fgColor rgb="FFFF00FF"/>
        <bgColor indexed="64"/>
      </patternFill>
    </fill>
    <fill>
      <patternFill patternType="solid">
        <fgColor rgb="FF92D050"/>
        <bgColor indexed="64"/>
      </patternFill>
    </fill>
    <fill>
      <patternFill patternType="solid">
        <fgColor rgb="FF333333"/>
        <bgColor indexed="64"/>
      </patternFill>
    </fill>
    <fill>
      <patternFill patternType="solid">
        <fgColor rgb="FFCCFFCC"/>
        <bgColor indexed="64"/>
      </patternFill>
    </fill>
    <fill>
      <patternFill patternType="solid">
        <fgColor rgb="FF335183"/>
        <bgColor indexed="64"/>
      </patternFill>
    </fill>
    <fill>
      <patternFill patternType="solid">
        <fgColor rgb="FF002664"/>
        <bgColor indexed="64"/>
      </patternFill>
    </fill>
    <fill>
      <patternFill patternType="solid">
        <fgColor rgb="FF66B3C7"/>
        <bgColor indexed="64"/>
      </patternFill>
    </fill>
    <fill>
      <patternFill patternType="solid">
        <fgColor rgb="FFCCECFF"/>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indexed="27"/>
        <bgColor indexed="64"/>
      </patternFill>
    </fill>
    <fill>
      <patternFill patternType="solid">
        <fgColor indexed="41"/>
        <bgColor indexed="64"/>
      </patternFill>
    </fill>
    <fill>
      <patternFill patternType="solid">
        <fgColor rgb="FF00E2FF"/>
        <bgColor indexed="64"/>
      </patternFill>
    </fill>
    <fill>
      <patternFill patternType="solid">
        <fgColor rgb="FFFFFF00"/>
        <bgColor indexed="64"/>
      </patternFill>
    </fill>
    <fill>
      <patternFill patternType="solid">
        <fgColor rgb="FFFFFFFE"/>
        <bgColor indexed="64"/>
      </patternFill>
    </fill>
    <fill>
      <patternFill patternType="solid">
        <fgColor indexed="18"/>
        <bgColor indexed="64"/>
      </patternFill>
    </fill>
    <fill>
      <patternFill patternType="solid">
        <fgColor rgb="FFFFFF99"/>
        <bgColor indexed="64"/>
      </patternFill>
    </fill>
    <fill>
      <patternFill patternType="solid">
        <fgColor rgb="FF002060"/>
        <bgColor indexed="64"/>
      </patternFill>
    </fill>
    <fill>
      <patternFill patternType="solid">
        <fgColor theme="9"/>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9"/>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BFDDF1"/>
        <bgColor indexed="64"/>
      </patternFill>
    </fill>
    <fill>
      <patternFill patternType="solid">
        <fgColor rgb="FFF2BFE0"/>
        <bgColor indexed="64"/>
      </patternFill>
    </fill>
    <fill>
      <patternFill patternType="solid">
        <fgColor indexed="9"/>
        <bgColor indexed="64"/>
      </patternFill>
    </fill>
    <fill>
      <patternFill patternType="solid">
        <fgColor rgb="FFFE4819"/>
        <bgColor indexed="64"/>
      </patternFill>
    </fill>
    <fill>
      <patternFill patternType="solid">
        <fgColor rgb="FFF7BF40"/>
        <bgColor indexed="64"/>
      </patternFill>
    </fill>
    <fill>
      <patternFill patternType="solid">
        <fgColor rgb="FF719500"/>
        <bgColor indexed="64"/>
      </patternFill>
    </fill>
    <fill>
      <patternFill patternType="solid">
        <fgColor rgb="FFD740A2"/>
        <bgColor indexed="64"/>
      </patternFill>
    </fill>
    <fill>
      <patternFill patternType="solid">
        <fgColor rgb="FFD3D3D3"/>
        <bgColor indexed="64"/>
      </patternFill>
    </fill>
    <fill>
      <patternFill patternType="solid">
        <fgColor rgb="FFFFC000"/>
        <bgColor indexed="64"/>
      </patternFill>
    </fill>
  </fills>
  <borders count="4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ck">
        <color indexed="63"/>
      </bottom>
      <diagonal/>
    </border>
    <border>
      <left/>
      <right/>
      <top/>
      <bottom style="medium">
        <color rgb="FF602320"/>
      </bottom>
      <diagonal/>
    </border>
    <border>
      <left/>
      <right/>
      <top/>
      <bottom style="medium">
        <color rgb="FFA3202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8"/>
      </left>
      <right style="thin">
        <color indexed="8"/>
      </right>
      <top style="thin">
        <color indexed="8"/>
      </top>
      <bottom style="thin">
        <color indexed="8"/>
      </bottom>
      <diagonal/>
    </border>
    <border>
      <left/>
      <right/>
      <top/>
      <bottom style="medium">
        <color indexed="24"/>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theme="0" tint="-0.499984740745262"/>
      </top>
      <bottom/>
      <diagonal/>
    </border>
    <border>
      <left/>
      <right/>
      <top/>
      <bottom style="thin">
        <color theme="0" tint="-0.499984740745262"/>
      </bottom>
      <diagonal/>
    </border>
    <border>
      <left style="thin">
        <color indexed="62"/>
      </left>
      <right/>
      <top/>
      <bottom/>
      <diagonal/>
    </border>
    <border>
      <left/>
      <right/>
      <top style="thin">
        <color indexed="18"/>
      </top>
      <bottom style="thin">
        <color indexed="18"/>
      </bottom>
      <diagonal/>
    </border>
    <border>
      <left style="medium">
        <color indexed="64"/>
      </left>
      <right/>
      <top style="medium">
        <color indexed="64"/>
      </top>
      <bottom/>
      <diagonal/>
    </border>
    <border>
      <left style="thick">
        <color indexed="64"/>
      </left>
      <right/>
      <top/>
      <bottom/>
      <diagonal/>
    </border>
    <border>
      <left/>
      <right style="thin">
        <color indexed="18"/>
      </right>
      <top/>
      <bottom/>
      <diagonal/>
    </border>
    <border>
      <left/>
      <right/>
      <top style="thin">
        <color indexed="62"/>
      </top>
      <bottom style="thin">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rgb="FF857362"/>
      </left>
      <right style="thin">
        <color rgb="FF857362"/>
      </right>
      <top style="thin">
        <color rgb="FF857362"/>
      </top>
      <bottom style="thin">
        <color rgb="FF857362"/>
      </bottom>
      <diagonal/>
    </border>
    <border>
      <left style="thick">
        <color rgb="FF857362"/>
      </left>
      <right style="thick">
        <color rgb="FF857362"/>
      </right>
      <top style="thick">
        <color rgb="FF857362"/>
      </top>
      <bottom style="thick">
        <color rgb="FF857362"/>
      </bottom>
      <diagonal/>
    </border>
    <border>
      <left/>
      <right style="thin">
        <color indexed="64"/>
      </right>
      <top/>
      <bottom/>
      <diagonal/>
    </border>
    <border>
      <left style="thin">
        <color indexed="23"/>
      </left>
      <right style="thin">
        <color indexed="23"/>
      </right>
      <top style="thin">
        <color indexed="23"/>
      </top>
      <bottom style="thin">
        <color indexed="23"/>
      </bottom>
      <diagonal/>
    </border>
  </borders>
  <cellStyleXfs count="10894">
    <xf numFmtId="0" fontId="0" fillId="0" borderId="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1" fillId="2" borderId="0" applyNumberFormat="0" applyBorder="0" applyAlignment="0" applyProtection="0"/>
    <xf numFmtId="0" fontId="12" fillId="3" borderId="0" applyNumberFormat="0" applyBorder="0" applyAlignment="0" applyProtection="0"/>
    <xf numFmtId="0" fontId="38" fillId="4" borderId="0" applyNumberFormat="0" applyBorder="0" applyAlignment="0" applyProtection="0"/>
    <xf numFmtId="0" fontId="36" fillId="5" borderId="4" applyNumberFormat="0" applyAlignment="0" applyProtection="0"/>
    <xf numFmtId="0" fontId="41" fillId="6" borderId="5" applyNumberFormat="0" applyAlignment="0" applyProtection="0"/>
    <xf numFmtId="0" fontId="27" fillId="6" borderId="4" applyNumberFormat="0" applyAlignment="0" applyProtection="0"/>
    <xf numFmtId="0" fontId="37" fillId="0" borderId="6" applyNumberFormat="0" applyFill="0" applyAlignment="0" applyProtection="0"/>
    <xf numFmtId="0" fontId="28" fillId="7" borderId="7" applyNumberFormat="0" applyAlignment="0" applyProtection="0"/>
    <xf numFmtId="0" fontId="43" fillId="0" borderId="0" applyNumberFormat="0" applyFill="0" applyBorder="0" applyAlignment="0" applyProtection="0"/>
    <xf numFmtId="0" fontId="29" fillId="0" borderId="0" applyNumberFormat="0" applyFill="0" applyBorder="0" applyAlignment="0" applyProtection="0"/>
    <xf numFmtId="0" fontId="42" fillId="0" borderId="9" applyNumberFormat="0" applyFill="0" applyAlignment="0" applyProtection="0"/>
    <xf numFmtId="0" fontId="11"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1" fillId="32" borderId="0" applyNumberFormat="0" applyBorder="0" applyAlignment="0" applyProtection="0"/>
    <xf numFmtId="165" fontId="13" fillId="0" borderId="10">
      <alignment horizontal="center"/>
    </xf>
    <xf numFmtId="0" fontId="14" fillId="0" borderId="11" applyNumberFormat="0" applyAlignment="0" applyProtection="0"/>
    <xf numFmtId="0" fontId="15" fillId="0" borderId="0" applyNumberFormat="0" applyAlignment="0" applyProtection="0"/>
    <xf numFmtId="0" fontId="16" fillId="0" borderId="12" applyNumberFormat="0" applyFill="0" applyAlignment="0">
      <alignment vertical="top"/>
    </xf>
    <xf numFmtId="0" fontId="17" fillId="0" borderId="13" applyNumberFormat="0" applyFill="0" applyAlignment="0"/>
    <xf numFmtId="0" fontId="18" fillId="0" borderId="0" applyNumberFormat="0" applyFill="0" applyAlignment="0"/>
    <xf numFmtId="0" fontId="19" fillId="33" borderId="14" applyNumberFormat="0" applyFont="0" applyAlignment="0" applyProtection="0"/>
    <xf numFmtId="0" fontId="19" fillId="34" borderId="14" applyNumberFormat="0" applyFont="0" applyAlignment="0" applyProtection="0"/>
    <xf numFmtId="0" fontId="19" fillId="35" borderId="15" applyNumberFormat="0" applyFont="0" applyAlignment="0" applyProtection="0"/>
    <xf numFmtId="0" fontId="20" fillId="0" borderId="0" applyNumberFormat="0" applyFill="0" applyBorder="0" applyAlignment="0" applyProtection="0"/>
    <xf numFmtId="0" fontId="10" fillId="36" borderId="14" applyNumberFormat="0" applyFont="0" applyAlignment="0" applyProtection="0"/>
    <xf numFmtId="0" fontId="10" fillId="37" borderId="15" applyNumberFormat="0" applyFont="0" applyAlignment="0" applyProtection="0"/>
    <xf numFmtId="0" fontId="21" fillId="0" borderId="0" applyFont="0" applyFill="0" applyBorder="0" applyAlignment="0" applyProtection="0"/>
    <xf numFmtId="0" fontId="22" fillId="0" borderId="0" applyNumberFormat="0" applyFill="0" applyBorder="0" applyAlignment="0" applyProtection="0"/>
    <xf numFmtId="49" fontId="23" fillId="0" borderId="0" applyFont="0" applyFill="0" applyBorder="0" applyAlignment="0" applyProtection="0">
      <alignment horizontal="left"/>
    </xf>
    <xf numFmtId="0" fontId="19" fillId="0" borderId="0" applyAlignment="0" applyProtection="0"/>
    <xf numFmtId="0" fontId="24" fillId="0" borderId="0" applyFill="0" applyBorder="0" applyAlignment="0" applyProtection="0"/>
    <xf numFmtId="49" fontId="24" fillId="0" borderId="0" applyNumberFormat="0" applyAlignment="0" applyProtection="0">
      <alignment horizontal="left"/>
    </xf>
    <xf numFmtId="49" fontId="25" fillId="0" borderId="16" applyNumberFormat="0" applyAlignment="0" applyProtection="0">
      <alignment horizontal="left" wrapText="1"/>
    </xf>
    <xf numFmtId="49" fontId="25" fillId="0" borderId="0" applyNumberFormat="0" applyAlignment="0" applyProtection="0">
      <alignment horizontal="left" wrapText="1"/>
    </xf>
    <xf numFmtId="49" fontId="26" fillId="0" borderId="0" applyAlignment="0" applyProtection="0">
      <alignment horizontal="left"/>
    </xf>
    <xf numFmtId="0" fontId="28" fillId="38" borderId="0" applyNumberFormat="0" applyAlignment="0" applyProtection="0"/>
    <xf numFmtId="0" fontId="30" fillId="0" borderId="10" applyNumberFormat="0" applyAlignment="0" applyProtection="0"/>
    <xf numFmtId="0" fontId="35" fillId="39" borderId="0" applyNumberFormat="0" applyFont="0" applyAlignment="0" applyProtection="0"/>
    <xf numFmtId="0" fontId="39" fillId="40" borderId="0" applyNumberFormat="0" applyAlignment="0" applyProtection="0"/>
    <xf numFmtId="0" fontId="40" fillId="0" borderId="0"/>
    <xf numFmtId="0" fontId="19" fillId="0" borderId="0"/>
    <xf numFmtId="0" fontId="40" fillId="0" borderId="0"/>
    <xf numFmtId="0" fontId="40" fillId="8" borderId="8" applyNumberFormat="0" applyFont="0" applyAlignment="0" applyProtection="0"/>
    <xf numFmtId="0" fontId="21" fillId="0" borderId="0"/>
    <xf numFmtId="0" fontId="28" fillId="41" borderId="10" applyNumberFormat="0" applyAlignment="0" applyProtection="0"/>
    <xf numFmtId="0" fontId="19" fillId="42" borderId="14" applyNumberFormat="0" applyFont="0" applyAlignment="0"/>
    <xf numFmtId="0" fontId="21" fillId="0" borderId="0"/>
    <xf numFmtId="9" fontId="21" fillId="0" borderId="0" applyFont="0" applyFill="0" applyBorder="0" applyAlignment="0" applyProtection="0"/>
    <xf numFmtId="0" fontId="21" fillId="0" borderId="0"/>
    <xf numFmtId="0" fontId="21" fillId="0" borderId="0" applyFont="0" applyFill="0" applyBorder="0" applyAlignment="0" applyProtection="0"/>
    <xf numFmtId="164" fontId="55" fillId="0" borderId="0" applyFont="0" applyFill="0" applyBorder="0" applyAlignment="0" applyProtection="0"/>
    <xf numFmtId="164" fontId="55" fillId="0" borderId="0" applyFont="0" applyFill="0" applyBorder="0" applyAlignment="0" applyProtection="0"/>
    <xf numFmtId="0" fontId="55" fillId="0" borderId="0"/>
    <xf numFmtId="0" fontId="55" fillId="0" borderId="0"/>
    <xf numFmtId="0" fontId="8" fillId="0" borderId="0"/>
    <xf numFmtId="9" fontId="55" fillId="0" borderId="0" applyFont="0" applyFill="0" applyBorder="0" applyAlignment="0" applyProtection="0"/>
    <xf numFmtId="9" fontId="55" fillId="0" borderId="0" applyFont="0" applyFill="0" applyBorder="0" applyAlignment="0" applyProtection="0"/>
    <xf numFmtId="9" fontId="10" fillId="0" borderId="0" applyFont="0" applyFill="0" applyBorder="0" applyAlignment="0" applyProtection="0"/>
    <xf numFmtId="0" fontId="28" fillId="41" borderId="20" applyNumberFormat="0" applyAlignment="0" applyProtection="0"/>
    <xf numFmtId="0" fontId="21" fillId="0" borderId="0">
      <alignment vertical="top"/>
    </xf>
    <xf numFmtId="0" fontId="21" fillId="0" borderId="0" applyNumberFormat="0" applyFont="0" applyFill="0" applyBorder="0" applyAlignment="0" applyProtection="0"/>
    <xf numFmtId="37" fontId="48" fillId="50" borderId="25">
      <alignment horizontal="left"/>
    </xf>
    <xf numFmtId="37" fontId="45" fillId="50" borderId="26"/>
    <xf numFmtId="0" fontId="21" fillId="50" borderId="27" applyNumberFormat="0" applyBorder="0"/>
    <xf numFmtId="0" fontId="21" fillId="0" borderId="0" applyFont="0" applyFill="0" applyBorder="0" applyAlignment="0" applyProtection="0"/>
    <xf numFmtId="0" fontId="48" fillId="51" borderId="0"/>
    <xf numFmtId="0" fontId="21" fillId="52" borderId="20"/>
    <xf numFmtId="0" fontId="21" fillId="52" borderId="20"/>
    <xf numFmtId="0" fontId="48" fillId="52" borderId="0"/>
    <xf numFmtId="0" fontId="21" fillId="53" borderId="0"/>
    <xf numFmtId="0" fontId="21" fillId="53" borderId="0"/>
    <xf numFmtId="0" fontId="21" fillId="53" borderId="0"/>
    <xf numFmtId="0" fontId="60" fillId="50" borderId="28"/>
    <xf numFmtId="37" fontId="21" fillId="50" borderId="0">
      <alignment horizontal="right"/>
    </xf>
    <xf numFmtId="0" fontId="61" fillId="0" borderId="0" applyNumberFormat="0" applyFill="0" applyBorder="0" applyAlignment="0" applyProtection="0">
      <alignment vertical="top"/>
      <protection locked="0"/>
    </xf>
    <xf numFmtId="0" fontId="62" fillId="0" borderId="0"/>
    <xf numFmtId="0" fontId="55" fillId="0" borderId="0"/>
    <xf numFmtId="0" fontId="21" fillId="0" borderId="0">
      <alignment vertical="top"/>
    </xf>
    <xf numFmtId="0" fontId="21" fillId="0" borderId="0"/>
    <xf numFmtId="0" fontId="21" fillId="0" borderId="0">
      <alignment vertical="top"/>
    </xf>
    <xf numFmtId="0" fontId="3" fillId="0" borderId="0"/>
    <xf numFmtId="0" fontId="21" fillId="0" borderId="0">
      <alignment vertical="top"/>
    </xf>
    <xf numFmtId="0" fontId="10" fillId="0" borderId="0"/>
    <xf numFmtId="9" fontId="21" fillId="0" borderId="0" applyFont="0" applyFill="0" applyBorder="0" applyAlignment="0" applyProtection="0"/>
    <xf numFmtId="37" fontId="63" fillId="54" borderId="29"/>
    <xf numFmtId="0" fontId="64" fillId="0" borderId="30">
      <alignment horizontal="right"/>
    </xf>
    <xf numFmtId="0" fontId="65" fillId="0" borderId="0"/>
    <xf numFmtId="0" fontId="2" fillId="0" borderId="0"/>
    <xf numFmtId="0" fontId="2" fillId="0" borderId="0"/>
    <xf numFmtId="171" fontId="4" fillId="0" borderId="0" applyFont="0" applyFill="0" applyBorder="0" applyProtection="0">
      <alignment vertical="top"/>
    </xf>
    <xf numFmtId="164" fontId="4" fillId="0" borderId="0" applyFont="0" applyFill="0" applyBorder="0" applyAlignment="0" applyProtection="0"/>
    <xf numFmtId="176" fontId="4" fillId="0" borderId="0" applyFont="0" applyFill="0" applyBorder="0" applyProtection="0">
      <alignment vertical="top"/>
    </xf>
    <xf numFmtId="0" fontId="46" fillId="38" borderId="0" applyNumberFormat="0" applyBorder="0" applyAlignment="0" applyProtection="0"/>
    <xf numFmtId="176" fontId="4" fillId="0" borderId="0" applyFont="0" applyFill="0" applyBorder="0" applyProtection="0">
      <alignment vertical="top"/>
    </xf>
    <xf numFmtId="0" fontId="68" fillId="44" borderId="0" applyNumberFormat="0" applyBorder="0" applyAlignment="0" applyProtection="0"/>
    <xf numFmtId="0" fontId="68" fillId="58" borderId="0" applyNumberFormat="0" applyBorder="0" applyAlignment="0" applyProtection="0"/>
    <xf numFmtId="0" fontId="68" fillId="59" borderId="0" applyNumberFormat="0" applyBorder="0" applyAlignment="0" applyProtection="0"/>
    <xf numFmtId="0" fontId="68" fillId="60" borderId="0" applyNumberFormat="0" applyBorder="0" applyAlignment="0" applyProtection="0"/>
    <xf numFmtId="0" fontId="68" fillId="61" borderId="0" applyNumberFormat="0" applyBorder="0" applyAlignment="0" applyProtection="0"/>
    <xf numFmtId="0" fontId="68" fillId="62" borderId="0" applyNumberFormat="0" applyBorder="0" applyAlignment="0" applyProtection="0"/>
    <xf numFmtId="0" fontId="68" fillId="63" borderId="0" applyNumberFormat="0" applyBorder="0" applyAlignment="0" applyProtection="0"/>
    <xf numFmtId="0" fontId="68" fillId="64" borderId="0" applyNumberFormat="0" applyBorder="0" applyAlignment="0" applyProtection="0"/>
    <xf numFmtId="0" fontId="68" fillId="65" borderId="0" applyNumberFormat="0" applyBorder="0" applyAlignment="0" applyProtection="0"/>
    <xf numFmtId="172" fontId="4" fillId="66" borderId="0" applyNumberFormat="0" applyFont="0" applyBorder="0" applyAlignment="0" applyProtection="0"/>
    <xf numFmtId="0" fontId="4" fillId="67" borderId="0" applyNumberFormat="0" applyFont="0" applyBorder="0" applyAlignment="0" applyProtection="0"/>
    <xf numFmtId="173" fontId="73" fillId="0" borderId="0" applyNumberFormat="0" applyProtection="0">
      <alignment vertical="top"/>
    </xf>
    <xf numFmtId="173" fontId="74" fillId="0" borderId="0" applyNumberFormat="0" applyProtection="0">
      <alignment vertical="top"/>
    </xf>
    <xf numFmtId="173" fontId="21" fillId="50" borderId="0" applyNumberFormat="0" applyProtection="0">
      <alignment vertical="top"/>
    </xf>
    <xf numFmtId="9" fontId="4" fillId="0" borderId="0" applyFont="0" applyFill="0" applyBorder="0" applyAlignment="0" applyProtection="0"/>
    <xf numFmtId="0" fontId="77" fillId="0" borderId="0" applyNumberFormat="0" applyFill="0" applyBorder="0" applyProtection="0">
      <alignment vertical="top"/>
    </xf>
    <xf numFmtId="0" fontId="75" fillId="0" borderId="0" applyNumberFormat="0" applyFill="0" applyBorder="0" applyAlignment="0" applyProtection="0">
      <alignment vertical="top"/>
      <protection locked="0"/>
    </xf>
    <xf numFmtId="177" fontId="21" fillId="0" borderId="0" applyFont="0" applyFill="0" applyBorder="0" applyProtection="0">
      <alignment vertical="top"/>
    </xf>
    <xf numFmtId="178" fontId="21" fillId="0" borderId="0" applyFont="0" applyFill="0" applyBorder="0" applyProtection="0">
      <alignment vertical="top"/>
    </xf>
    <xf numFmtId="175" fontId="21" fillId="0" borderId="0" applyFont="0" applyFill="0" applyBorder="0" applyProtection="0">
      <alignment vertical="top"/>
    </xf>
    <xf numFmtId="0" fontId="69" fillId="0" borderId="0"/>
    <xf numFmtId="0" fontId="70" fillId="0" borderId="0"/>
    <xf numFmtId="0" fontId="71" fillId="0" borderId="0"/>
    <xf numFmtId="174" fontId="48" fillId="0" borderId="0" applyNumberFormat="0" applyFill="0" applyBorder="0" applyProtection="0">
      <alignment vertical="top"/>
    </xf>
    <xf numFmtId="0" fontId="72" fillId="0" borderId="0" applyNumberFormat="0" applyFill="0" applyBorder="0" applyProtection="0">
      <alignment vertical="top"/>
    </xf>
    <xf numFmtId="0" fontId="21" fillId="0" borderId="0" applyNumberFormat="0" applyFill="0" applyBorder="0" applyProtection="0">
      <alignment horizontal="right" vertical="top"/>
    </xf>
    <xf numFmtId="0" fontId="21" fillId="0" borderId="0"/>
    <xf numFmtId="0" fontId="78" fillId="68" borderId="0" applyNumberFormat="0" applyBorder="0" applyAlignment="0" applyProtection="0"/>
    <xf numFmtId="0" fontId="78" fillId="34" borderId="0" applyNumberFormat="0" applyBorder="0" applyAlignment="0" applyProtection="0"/>
    <xf numFmtId="0" fontId="78" fillId="69" borderId="0" applyNumberFormat="0" applyBorder="0" applyAlignment="0" applyProtection="0"/>
    <xf numFmtId="0" fontId="78" fillId="68" borderId="0" applyNumberFormat="0" applyBorder="0" applyAlignment="0" applyProtection="0"/>
    <xf numFmtId="0" fontId="78" fillId="70" borderId="0" applyNumberFormat="0" applyBorder="0" applyAlignment="0" applyProtection="0"/>
    <xf numFmtId="0" fontId="78" fillId="34" borderId="0" applyNumberFormat="0" applyBorder="0" applyAlignment="0" applyProtection="0"/>
    <xf numFmtId="0" fontId="78" fillId="71" borderId="0" applyNumberFormat="0" applyBorder="0" applyAlignment="0" applyProtection="0"/>
    <xf numFmtId="0" fontId="78" fillId="72" borderId="0" applyNumberFormat="0" applyBorder="0" applyAlignment="0" applyProtection="0"/>
    <xf numFmtId="0" fontId="78" fillId="33" borderId="0" applyNumberFormat="0" applyBorder="0" applyAlignment="0" applyProtection="0"/>
    <xf numFmtId="0" fontId="78" fillId="71" borderId="0" applyNumberFormat="0" applyBorder="0" applyAlignment="0" applyProtection="0"/>
    <xf numFmtId="0" fontId="78" fillId="73" borderId="0" applyNumberFormat="0" applyBorder="0" applyAlignment="0" applyProtection="0"/>
    <xf numFmtId="0" fontId="78" fillId="34" borderId="0" applyNumberFormat="0" applyBorder="0" applyAlignment="0" applyProtection="0"/>
    <xf numFmtId="0" fontId="79" fillId="74" borderId="0" applyNumberFormat="0" applyBorder="0" applyAlignment="0" applyProtection="0"/>
    <xf numFmtId="0" fontId="79" fillId="72" borderId="0" applyNumberFormat="0" applyBorder="0" applyAlignment="0" applyProtection="0"/>
    <xf numFmtId="0" fontId="79" fillId="33" borderId="0" applyNumberFormat="0" applyBorder="0" applyAlignment="0" applyProtection="0"/>
    <xf numFmtId="0" fontId="79" fillId="71" borderId="0" applyNumberFormat="0" applyBorder="0" applyAlignment="0" applyProtection="0"/>
    <xf numFmtId="0" fontId="79" fillId="74" borderId="0" applyNumberFormat="0" applyBorder="0" applyAlignment="0" applyProtection="0"/>
    <xf numFmtId="0" fontId="79" fillId="34" borderId="0" applyNumberFormat="0" applyBorder="0" applyAlignment="0" applyProtection="0"/>
    <xf numFmtId="0" fontId="79" fillId="74" borderId="0" applyNumberFormat="0" applyBorder="0" applyAlignment="0" applyProtection="0"/>
    <xf numFmtId="0" fontId="79" fillId="75" borderId="0" applyNumberFormat="0" applyBorder="0" applyAlignment="0" applyProtection="0"/>
    <xf numFmtId="0" fontId="79" fillId="76" borderId="0" applyNumberFormat="0" applyBorder="0" applyAlignment="0" applyProtection="0"/>
    <xf numFmtId="0" fontId="79" fillId="77" borderId="0" applyNumberFormat="0" applyBorder="0" applyAlignment="0" applyProtection="0"/>
    <xf numFmtId="0" fontId="79" fillId="74" borderId="0" applyNumberFormat="0" applyBorder="0" applyAlignment="0" applyProtection="0"/>
    <xf numFmtId="0" fontId="79" fillId="78" borderId="0" applyNumberFormat="0" applyBorder="0" applyAlignment="0" applyProtection="0"/>
    <xf numFmtId="0" fontId="80" fillId="79" borderId="0" applyNumberFormat="0" applyBorder="0" applyAlignment="0" applyProtection="0"/>
    <xf numFmtId="0" fontId="81" fillId="68" borderId="31" applyNumberFormat="0" applyAlignment="0" applyProtection="0"/>
    <xf numFmtId="0" fontId="82" fillId="80" borderId="32" applyNumberFormat="0" applyAlignment="0" applyProtection="0"/>
    <xf numFmtId="0" fontId="83" fillId="0" borderId="0" applyNumberFormat="0" applyFill="0" applyBorder="0" applyAlignment="0" applyProtection="0"/>
    <xf numFmtId="0" fontId="84" fillId="81" borderId="0" applyNumberFormat="0" applyBorder="0" applyAlignment="0" applyProtection="0"/>
    <xf numFmtId="0" fontId="85" fillId="0" borderId="33" applyNumberFormat="0" applyFill="0" applyAlignment="0" applyProtection="0"/>
    <xf numFmtId="0" fontId="86" fillId="0" borderId="34" applyNumberFormat="0" applyFill="0" applyAlignment="0" applyProtection="0"/>
    <xf numFmtId="0" fontId="87" fillId="0" borderId="35" applyNumberFormat="0" applyFill="0" applyAlignment="0" applyProtection="0"/>
    <xf numFmtId="0" fontId="87" fillId="0" borderId="0" applyNumberFormat="0" applyFill="0" applyBorder="0" applyAlignment="0" applyProtection="0"/>
    <xf numFmtId="0" fontId="88" fillId="34" borderId="31" applyNumberFormat="0" applyAlignment="0" applyProtection="0"/>
    <xf numFmtId="0" fontId="89" fillId="0" borderId="36" applyNumberFormat="0" applyFill="0" applyAlignment="0" applyProtection="0"/>
    <xf numFmtId="0" fontId="90" fillId="33" borderId="0" applyNumberFormat="0" applyBorder="0" applyAlignment="0" applyProtection="0"/>
    <xf numFmtId="0" fontId="21" fillId="69" borderId="37" applyNumberFormat="0" applyFont="0" applyAlignment="0" applyProtection="0"/>
    <xf numFmtId="0" fontId="91" fillId="68" borderId="38" applyNumberFormat="0" applyAlignment="0" applyProtection="0"/>
    <xf numFmtId="9" fontId="21" fillId="0" borderId="0" applyFont="0" applyFill="0" applyBorder="0" applyAlignment="0" applyProtection="0"/>
    <xf numFmtId="0" fontId="95" fillId="0" borderId="0">
      <alignment vertical="top"/>
    </xf>
    <xf numFmtId="0" fontId="92" fillId="0" borderId="0" applyNumberFormat="0" applyFill="0" applyBorder="0" applyAlignment="0" applyProtection="0"/>
    <xf numFmtId="0" fontId="93" fillId="0" borderId="39" applyNumberFormat="0" applyFill="0" applyAlignment="0" applyProtection="0"/>
    <xf numFmtId="0" fontId="94" fillId="0" borderId="0" applyNumberFormat="0" applyFill="0" applyBorder="0" applyAlignment="0" applyProtection="0"/>
    <xf numFmtId="0" fontId="21" fillId="0" borderId="0"/>
    <xf numFmtId="164" fontId="21" fillId="0" borderId="0" applyFont="0" applyFill="0" applyBorder="0" applyAlignment="0" applyProtection="0"/>
    <xf numFmtId="0" fontId="76" fillId="0" borderId="0" applyNumberFormat="0" applyFill="0" applyBorder="0" applyAlignment="0" applyProtection="0"/>
    <xf numFmtId="0" fontId="21" fillId="0" borderId="0">
      <alignment vertical="top"/>
    </xf>
    <xf numFmtId="164" fontId="21" fillId="0" borderId="0" applyFont="0" applyFill="0" applyBorder="0" applyAlignment="0" applyProtection="0"/>
    <xf numFmtId="0" fontId="21" fillId="0" borderId="0">
      <alignment vertical="top"/>
    </xf>
    <xf numFmtId="164" fontId="21" fillId="0" borderId="0" applyFont="0" applyFill="0" applyBorder="0" applyAlignment="0" applyProtection="0"/>
    <xf numFmtId="0" fontId="21" fillId="53" borderId="0">
      <alignment vertical="top"/>
    </xf>
    <xf numFmtId="179" fontId="4" fillId="0" borderId="0" applyFont="0" applyFill="0" applyBorder="0" applyProtection="0">
      <alignment vertical="top"/>
    </xf>
    <xf numFmtId="9" fontId="21" fillId="0" borderId="0" applyFont="0" applyFill="0" applyBorder="0" applyAlignment="0" applyProtection="0"/>
    <xf numFmtId="9" fontId="21" fillId="0" borderId="0" applyFont="0" applyFill="0" applyBorder="0" applyAlignment="0" applyProtection="0"/>
    <xf numFmtId="0" fontId="21" fillId="0" borderId="0"/>
    <xf numFmtId="171" fontId="2" fillId="0" borderId="0" applyFont="0" applyFill="0" applyBorder="0" applyProtection="0">
      <alignment vertical="top"/>
    </xf>
    <xf numFmtId="164" fontId="2" fillId="0" borderId="0" applyFont="0" applyFill="0" applyBorder="0" applyAlignment="0" applyProtection="0"/>
    <xf numFmtId="176" fontId="2" fillId="0" borderId="0" applyFont="0" applyFill="0" applyBorder="0" applyProtection="0">
      <alignment vertical="top"/>
    </xf>
    <xf numFmtId="0" fontId="2" fillId="0" borderId="0"/>
    <xf numFmtId="0" fontId="2" fillId="0" borderId="0"/>
    <xf numFmtId="0" fontId="21" fillId="0" borderId="0"/>
    <xf numFmtId="164" fontId="2" fillId="0" borderId="0" applyFont="0" applyFill="0" applyBorder="0" applyAlignment="0" applyProtection="0"/>
    <xf numFmtId="9" fontId="2" fillId="0" borderId="0" applyFont="0" applyFill="0" applyBorder="0" applyAlignment="0" applyProtection="0"/>
    <xf numFmtId="0" fontId="65" fillId="0" borderId="0"/>
    <xf numFmtId="0" fontId="100" fillId="0" borderId="0"/>
    <xf numFmtId="0" fontId="2" fillId="0" borderId="0"/>
    <xf numFmtId="0" fontId="2" fillId="0" borderId="0"/>
    <xf numFmtId="0" fontId="2" fillId="0" borderId="0"/>
    <xf numFmtId="9" fontId="100" fillId="0" borderId="0" applyFont="0" applyFill="0" applyBorder="0" applyAlignment="0" applyProtection="0"/>
    <xf numFmtId="0" fontId="2" fillId="0" borderId="0"/>
    <xf numFmtId="171" fontId="2" fillId="0" borderId="0" applyFont="0" applyFill="0" applyBorder="0" applyProtection="0">
      <alignment vertical="top"/>
    </xf>
    <xf numFmtId="0" fontId="2" fillId="0" borderId="0"/>
    <xf numFmtId="164" fontId="2" fillId="0" borderId="0" applyFont="0" applyFill="0" applyBorder="0" applyAlignment="0" applyProtection="0"/>
    <xf numFmtId="0" fontId="3" fillId="0" borderId="0"/>
    <xf numFmtId="9" fontId="21" fillId="0" borderId="0" applyFont="0" applyFill="0" applyBorder="0" applyAlignment="0" applyProtection="0"/>
    <xf numFmtId="9" fontId="3" fillId="0" borderId="0" applyFont="0" applyFill="0" applyBorder="0" applyAlignment="0" applyProtection="0"/>
    <xf numFmtId="0" fontId="100" fillId="0" borderId="0"/>
    <xf numFmtId="164" fontId="100" fillId="0" borderId="0" applyFont="0" applyFill="0" applyBorder="0" applyAlignment="0" applyProtection="0"/>
    <xf numFmtId="175" fontId="2" fillId="0" borderId="0" applyFont="0" applyFill="0" applyBorder="0" applyProtection="0">
      <alignment vertical="top"/>
    </xf>
    <xf numFmtId="0" fontId="101" fillId="0" borderId="0"/>
    <xf numFmtId="0" fontId="21" fillId="0" borderId="0">
      <alignment vertical="top"/>
    </xf>
    <xf numFmtId="0" fontId="2" fillId="0" borderId="0"/>
    <xf numFmtId="0" fontId="2" fillId="0" borderId="0"/>
    <xf numFmtId="0" fontId="2" fillId="0" borderId="0"/>
    <xf numFmtId="0" fontId="67" fillId="0" borderId="0" applyNumberFormat="0" applyFill="0" applyBorder="0" applyAlignment="0" applyProtection="0"/>
    <xf numFmtId="0" fontId="2" fillId="0" borderId="0"/>
    <xf numFmtId="0" fontId="66" fillId="0" borderId="0" applyNumberFormat="0" applyBorder="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77" fontId="2" fillId="0" borderId="0" applyFont="0" applyFill="0" applyBorder="0" applyProtection="0">
      <alignment vertical="top"/>
    </xf>
    <xf numFmtId="178" fontId="2" fillId="0" borderId="0" applyFont="0" applyFill="0" applyBorder="0" applyProtection="0">
      <alignment vertical="top"/>
    </xf>
    <xf numFmtId="179" fontId="2" fillId="0" borderId="0" applyFont="0" applyFill="0" applyBorder="0" applyProtection="0">
      <alignment vertical="top"/>
    </xf>
    <xf numFmtId="180" fontId="97" fillId="82" borderId="0" applyNumberFormat="0">
      <alignment horizontal="left"/>
    </xf>
    <xf numFmtId="0" fontId="98" fillId="83" borderId="0" applyNumberFormat="0"/>
    <xf numFmtId="0" fontId="99" fillId="88" borderId="0" applyBorder="0"/>
    <xf numFmtId="181" fontId="4" fillId="89" borderId="0">
      <alignment horizontal="right" vertical="center"/>
    </xf>
    <xf numFmtId="0" fontId="4" fillId="85" borderId="40">
      <alignment horizontal="right" vertical="center" wrapText="1"/>
    </xf>
    <xf numFmtId="0" fontId="4" fillId="86" borderId="40">
      <alignment horizontal="right" vertical="center" wrapText="1"/>
    </xf>
    <xf numFmtId="0" fontId="98" fillId="83" borderId="40">
      <alignment horizontal="center" vertical="center" wrapText="1"/>
    </xf>
    <xf numFmtId="0" fontId="96" fillId="84" borderId="41">
      <alignment horizontal="left" vertical="center" wrapText="1"/>
    </xf>
    <xf numFmtId="181" fontId="68" fillId="90" borderId="0">
      <alignment horizontal="right" vertical="center"/>
    </xf>
    <xf numFmtId="0" fontId="97" fillId="82" borderId="40">
      <alignment horizontal="left" vertical="center" wrapText="1" readingOrder="1"/>
    </xf>
    <xf numFmtId="0" fontId="4" fillId="84" borderId="40">
      <alignment horizontal="right" vertical="center" wrapText="1"/>
    </xf>
    <xf numFmtId="0" fontId="68" fillId="88" borderId="40">
      <alignment horizontal="right" vertical="center" wrapText="1"/>
    </xf>
    <xf numFmtId="0" fontId="4" fillId="0" borderId="40">
      <alignment horizontal="left" vertical="center" wrapText="1"/>
    </xf>
    <xf numFmtId="182" fontId="68" fillId="91" borderId="0">
      <alignment horizontal="right" vertical="center"/>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71" fontId="2" fillId="0" borderId="0" applyFont="0" applyFill="0" applyBorder="0" applyProtection="0">
      <alignment vertical="top"/>
    </xf>
    <xf numFmtId="176" fontId="2" fillId="0" borderId="0" applyFont="0" applyFill="0" applyBorder="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0" fontId="2" fillId="0" borderId="0"/>
    <xf numFmtId="0" fontId="21"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0"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0" fillId="0" borderId="0" applyFont="0" applyFill="0" applyBorder="0" applyAlignment="0" applyProtection="0"/>
    <xf numFmtId="164" fontId="100" fillId="0" borderId="0" applyFont="0" applyFill="0" applyBorder="0" applyAlignment="0" applyProtection="0"/>
    <xf numFmtId="164" fontId="100" fillId="0" borderId="0" applyFont="0" applyFill="0" applyBorder="0" applyAlignment="0" applyProtection="0"/>
    <xf numFmtId="164" fontId="100" fillId="0" borderId="0" applyFont="0" applyFill="0" applyBorder="0" applyAlignment="0" applyProtection="0"/>
    <xf numFmtId="164" fontId="100"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0" fillId="0" borderId="0" applyFont="0" applyFill="0" applyBorder="0" applyAlignment="0" applyProtection="0"/>
    <xf numFmtId="164" fontId="100" fillId="0" borderId="0" applyFont="0" applyFill="0" applyBorder="0" applyAlignment="0" applyProtection="0"/>
    <xf numFmtId="164" fontId="100" fillId="0" borderId="0" applyFont="0" applyFill="0" applyBorder="0" applyAlignment="0" applyProtection="0"/>
    <xf numFmtId="164" fontId="100" fillId="0" borderId="0" applyFont="0" applyFill="0" applyBorder="0" applyAlignment="0" applyProtection="0"/>
    <xf numFmtId="164" fontId="100"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0" fillId="0" borderId="0" applyFont="0" applyFill="0" applyBorder="0" applyAlignment="0" applyProtection="0"/>
    <xf numFmtId="164" fontId="100" fillId="0" borderId="0" applyFont="0" applyFill="0" applyBorder="0" applyAlignment="0" applyProtection="0"/>
    <xf numFmtId="164" fontId="100" fillId="0" borderId="0" applyFont="0" applyFill="0" applyBorder="0" applyAlignment="0" applyProtection="0"/>
    <xf numFmtId="164" fontId="100" fillId="0" borderId="0" applyFont="0" applyFill="0" applyBorder="0" applyAlignment="0" applyProtection="0"/>
    <xf numFmtId="164" fontId="100"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07" fillId="92" borderId="0"/>
    <xf numFmtId="0" fontId="67" fillId="0" borderId="0" applyNumberFormat="0" applyFill="0" applyBorder="0" applyAlignment="0" applyProtection="0"/>
    <xf numFmtId="0" fontId="21" fillId="0" borderId="0"/>
    <xf numFmtId="0" fontId="78" fillId="0" borderId="0"/>
    <xf numFmtId="0" fontId="78" fillId="0" borderId="0"/>
    <xf numFmtId="0" fontId="65" fillId="0" borderId="0"/>
    <xf numFmtId="0" fontId="2" fillId="0" borderId="0"/>
    <xf numFmtId="0" fontId="100" fillId="0" borderId="0"/>
    <xf numFmtId="0" fontId="2" fillId="0" borderId="0"/>
    <xf numFmtId="0" fontId="100" fillId="0" borderId="0"/>
    <xf numFmtId="40" fontId="103" fillId="87" borderId="0">
      <alignment horizontal="right"/>
    </xf>
    <xf numFmtId="0" fontId="104" fillId="87" borderId="0">
      <alignment horizontal="right"/>
    </xf>
    <xf numFmtId="0" fontId="105" fillId="87" borderId="42"/>
    <xf numFmtId="0" fontId="105" fillId="0" borderId="0" applyBorder="0">
      <alignment horizontal="centerContinuous"/>
    </xf>
    <xf numFmtId="0" fontId="106" fillId="0" borderId="0" applyBorder="0">
      <alignment horizontal="centerContinuous"/>
    </xf>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2" fillId="0" borderId="0" applyFont="0" applyFill="0" applyBorder="0" applyAlignment="0" applyProtection="0"/>
    <xf numFmtId="9" fontId="102"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0"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0" fillId="0" borderId="0" applyFont="0" applyFill="0" applyBorder="0" applyAlignment="0" applyProtection="0"/>
    <xf numFmtId="9" fontId="102" fillId="0" borderId="0" applyFont="0" applyFill="0" applyBorder="0" applyAlignment="0" applyProtection="0"/>
    <xf numFmtId="9" fontId="2" fillId="0" borderId="0" applyFont="0" applyFill="0" applyBorder="0" applyAlignment="0" applyProtection="0"/>
    <xf numFmtId="9" fontId="102" fillId="0" borderId="0" applyFont="0" applyFill="0" applyBorder="0" applyAlignment="0" applyProtection="0"/>
    <xf numFmtId="171" fontId="2" fillId="0" borderId="0" applyFont="0" applyFill="0" applyBorder="0" applyProtection="0">
      <alignment vertical="top"/>
    </xf>
    <xf numFmtId="164" fontId="2" fillId="0" borderId="0" applyFont="0" applyFill="0" applyBorder="0" applyAlignment="0" applyProtection="0"/>
    <xf numFmtId="176" fontId="2" fillId="0" borderId="0" applyFont="0" applyFill="0" applyBorder="0" applyProtection="0">
      <alignment vertical="top"/>
    </xf>
    <xf numFmtId="164" fontId="2" fillId="0" borderId="0" applyFont="0" applyFill="0" applyBorder="0" applyAlignment="0" applyProtection="0"/>
    <xf numFmtId="171" fontId="2" fillId="0" borderId="0" applyFont="0" applyFill="0" applyBorder="0" applyProtection="0">
      <alignment vertical="top"/>
    </xf>
    <xf numFmtId="0" fontId="2" fillId="0" borderId="0"/>
    <xf numFmtId="9" fontId="100" fillId="0" borderId="0" applyFont="0" applyFill="0" applyBorder="0" applyAlignment="0" applyProtection="0"/>
    <xf numFmtId="171" fontId="2" fillId="0" borderId="0" applyFont="0" applyFill="0" applyBorder="0" applyProtection="0">
      <alignment vertical="top"/>
    </xf>
    <xf numFmtId="171" fontId="2" fillId="0" borderId="0" applyFont="0" applyFill="0" applyBorder="0" applyProtection="0">
      <alignment vertical="top"/>
    </xf>
    <xf numFmtId="164" fontId="2" fillId="0" borderId="0" applyFont="0" applyFill="0" applyBorder="0" applyAlignment="0" applyProtection="0"/>
    <xf numFmtId="9" fontId="21" fillId="0" borderId="0" applyFont="0" applyFill="0" applyBorder="0" applyAlignment="0" applyProtection="0"/>
    <xf numFmtId="164" fontId="100"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71" fontId="2" fillId="0" borderId="0" applyFont="0" applyFill="0" applyBorder="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76" fontId="2" fillId="0" borderId="0" applyFont="0" applyFill="0" applyBorder="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71" fontId="2" fillId="0" borderId="0" applyFont="0" applyFill="0" applyBorder="0" applyProtection="0">
      <alignment vertical="top"/>
    </xf>
    <xf numFmtId="171" fontId="2" fillId="0" borderId="0" applyFont="0" applyFill="0" applyBorder="0" applyProtection="0">
      <alignment vertical="top"/>
    </xf>
    <xf numFmtId="171" fontId="2" fillId="0" borderId="0" applyFont="0" applyFill="0" applyBorder="0" applyProtection="0">
      <alignment vertical="top"/>
    </xf>
    <xf numFmtId="171" fontId="2" fillId="0" borderId="0" applyFont="0" applyFill="0" applyBorder="0" applyProtection="0">
      <alignment vertical="top"/>
    </xf>
    <xf numFmtId="171" fontId="2" fillId="0" borderId="0" applyFont="0" applyFill="0" applyBorder="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0" fontId="2" fillId="0" borderId="0"/>
    <xf numFmtId="0" fontId="2" fillId="0" borderId="0"/>
    <xf numFmtId="0" fontId="21" fillId="0" borderId="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71" fontId="2" fillId="0" borderId="0" applyFont="0" applyFill="0" applyBorder="0" applyProtection="0">
      <alignment vertical="top"/>
    </xf>
    <xf numFmtId="164" fontId="2" fillId="0" borderId="0" applyFont="0" applyFill="0" applyBorder="0" applyAlignment="0" applyProtection="0"/>
    <xf numFmtId="176" fontId="2" fillId="0" borderId="0" applyFont="0" applyFill="0" applyBorder="0" applyProtection="0">
      <alignment vertical="top"/>
    </xf>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1" fontId="2" fillId="0" borderId="0" applyFont="0" applyFill="0" applyBorder="0" applyProtection="0">
      <alignment vertical="top"/>
    </xf>
    <xf numFmtId="0" fontId="2" fillId="0" borderId="0"/>
    <xf numFmtId="164" fontId="2" fillId="0" borderId="0" applyFont="0" applyFill="0" applyBorder="0" applyAlignment="0" applyProtection="0"/>
    <xf numFmtId="164" fontId="100" fillId="0" borderId="0" applyFont="0" applyFill="0" applyBorder="0" applyAlignment="0" applyProtection="0"/>
    <xf numFmtId="175" fontId="2" fillId="0" borderId="0" applyFont="0" applyFill="0" applyBorder="0" applyProtection="0">
      <alignment vertical="top"/>
    </xf>
    <xf numFmtId="0" fontId="2" fillId="0" borderId="0"/>
    <xf numFmtId="0" fontId="2" fillId="0" borderId="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77" fontId="2" fillId="0" borderId="0" applyFont="0" applyFill="0" applyBorder="0" applyProtection="0">
      <alignment vertical="top"/>
    </xf>
    <xf numFmtId="178" fontId="2" fillId="0" borderId="0" applyFont="0" applyFill="0" applyBorder="0" applyProtection="0">
      <alignment vertical="top"/>
    </xf>
    <xf numFmtId="179" fontId="2" fillId="0" borderId="0" applyFont="0" applyFill="0" applyBorder="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71" fontId="2" fillId="0" borderId="0" applyFont="0" applyFill="0" applyBorder="0" applyProtection="0">
      <alignment vertical="top"/>
    </xf>
    <xf numFmtId="176" fontId="2" fillId="0" borderId="0" applyFont="0" applyFill="0" applyBorder="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0" fontId="2" fillId="0" borderId="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0"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0" fillId="0" borderId="0" applyFont="0" applyFill="0" applyBorder="0" applyAlignment="0" applyProtection="0"/>
    <xf numFmtId="164" fontId="100" fillId="0" borderId="0" applyFont="0" applyFill="0" applyBorder="0" applyAlignment="0" applyProtection="0"/>
    <xf numFmtId="164" fontId="100" fillId="0" borderId="0" applyFont="0" applyFill="0" applyBorder="0" applyAlignment="0" applyProtection="0"/>
    <xf numFmtId="164" fontId="100" fillId="0" borderId="0" applyFont="0" applyFill="0" applyBorder="0" applyAlignment="0" applyProtection="0"/>
    <xf numFmtId="164" fontId="100"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0" fillId="0" borderId="0" applyFont="0" applyFill="0" applyBorder="0" applyAlignment="0" applyProtection="0"/>
    <xf numFmtId="164" fontId="100" fillId="0" borderId="0" applyFont="0" applyFill="0" applyBorder="0" applyAlignment="0" applyProtection="0"/>
    <xf numFmtId="164" fontId="100" fillId="0" borderId="0" applyFont="0" applyFill="0" applyBorder="0" applyAlignment="0" applyProtection="0"/>
    <xf numFmtId="164" fontId="100" fillId="0" borderId="0" applyFont="0" applyFill="0" applyBorder="0" applyAlignment="0" applyProtection="0"/>
    <xf numFmtId="164" fontId="100"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0" fillId="0" borderId="0" applyFont="0" applyFill="0" applyBorder="0" applyAlignment="0" applyProtection="0"/>
    <xf numFmtId="164" fontId="100" fillId="0" borderId="0" applyFont="0" applyFill="0" applyBorder="0" applyAlignment="0" applyProtection="0"/>
    <xf numFmtId="164" fontId="100" fillId="0" borderId="0" applyFont="0" applyFill="0" applyBorder="0" applyAlignment="0" applyProtection="0"/>
    <xf numFmtId="164" fontId="100" fillId="0" borderId="0" applyFont="0" applyFill="0" applyBorder="0" applyAlignment="0" applyProtection="0"/>
    <xf numFmtId="164" fontId="100"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71" fontId="2" fillId="0" borderId="0" applyFont="0" applyFill="0" applyBorder="0" applyProtection="0">
      <alignment vertical="top"/>
    </xf>
    <xf numFmtId="164" fontId="2" fillId="0" borderId="0" applyFont="0" applyFill="0" applyBorder="0" applyAlignment="0" applyProtection="0"/>
    <xf numFmtId="176" fontId="2" fillId="0" borderId="0" applyFont="0" applyFill="0" applyBorder="0" applyProtection="0">
      <alignment vertical="top"/>
    </xf>
    <xf numFmtId="164" fontId="2" fillId="0" borderId="0" applyFont="0" applyFill="0" applyBorder="0" applyAlignment="0" applyProtection="0"/>
    <xf numFmtId="171" fontId="2" fillId="0" borderId="0" applyFont="0" applyFill="0" applyBorder="0" applyProtection="0">
      <alignment vertical="top"/>
    </xf>
    <xf numFmtId="0" fontId="2" fillId="0" borderId="0"/>
    <xf numFmtId="171" fontId="2" fillId="0" borderId="0" applyFont="0" applyFill="0" applyBorder="0" applyProtection="0">
      <alignment vertical="top"/>
    </xf>
    <xf numFmtId="171" fontId="2" fillId="0" borderId="0" applyFont="0" applyFill="0" applyBorder="0" applyProtection="0">
      <alignment vertical="top"/>
    </xf>
    <xf numFmtId="164" fontId="2" fillId="0" borderId="0" applyFont="0" applyFill="0" applyBorder="0" applyAlignment="0" applyProtection="0"/>
    <xf numFmtId="164" fontId="100"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71" fontId="2" fillId="0" borderId="0" applyFont="0" applyFill="0" applyBorder="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76" fontId="2" fillId="0" borderId="0" applyFont="0" applyFill="0" applyBorder="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71" fontId="2" fillId="0" borderId="0" applyFont="0" applyFill="0" applyBorder="0" applyProtection="0">
      <alignment vertical="top"/>
    </xf>
    <xf numFmtId="171" fontId="2" fillId="0" borderId="0" applyFont="0" applyFill="0" applyBorder="0" applyProtection="0">
      <alignment vertical="top"/>
    </xf>
    <xf numFmtId="171" fontId="2" fillId="0" borderId="0" applyFont="0" applyFill="0" applyBorder="0" applyProtection="0">
      <alignment vertical="top"/>
    </xf>
    <xf numFmtId="171" fontId="2" fillId="0" borderId="0" applyFont="0" applyFill="0" applyBorder="0" applyProtection="0">
      <alignment vertical="top"/>
    </xf>
    <xf numFmtId="171" fontId="2" fillId="0" borderId="0" applyFont="0" applyFill="0" applyBorder="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71" fontId="109" fillId="0" borderId="0" applyFont="0" applyFill="0" applyBorder="0" applyProtection="0">
      <alignment vertical="top"/>
    </xf>
    <xf numFmtId="173" fontId="21" fillId="0" borderId="0" applyFont="0" applyFill="0" applyBorder="0" applyProtection="0">
      <alignment vertical="top"/>
    </xf>
    <xf numFmtId="173" fontId="48" fillId="0" borderId="0" applyFont="0" applyFill="0" applyBorder="0" applyAlignment="0" applyProtection="0"/>
    <xf numFmtId="176" fontId="21" fillId="0" borderId="0" applyFont="0" applyFill="0" applyBorder="0" applyProtection="0">
      <alignment vertical="top"/>
    </xf>
    <xf numFmtId="173" fontId="21" fillId="0" borderId="0" applyFont="0" applyFill="0" applyBorder="0" applyProtection="0">
      <alignment vertical="top"/>
    </xf>
    <xf numFmtId="178" fontId="21" fillId="0" borderId="0" applyFont="0" applyFill="0" applyBorder="0" applyProtection="0">
      <alignment vertical="top"/>
    </xf>
    <xf numFmtId="171" fontId="21" fillId="0" borderId="0" applyFont="0" applyFill="0" applyBorder="0" applyProtection="0">
      <alignment vertical="top"/>
    </xf>
    <xf numFmtId="175" fontId="21" fillId="0" borderId="0" applyFont="0" applyFill="0" applyBorder="0" applyProtection="0">
      <alignment vertical="top"/>
    </xf>
    <xf numFmtId="176" fontId="21" fillId="0" borderId="0" applyFont="0" applyFill="0" applyBorder="0" applyProtection="0">
      <alignment vertical="top"/>
    </xf>
    <xf numFmtId="179" fontId="21" fillId="0" borderId="0" applyFont="0" applyFill="0" applyBorder="0" applyProtection="0">
      <alignment vertical="top"/>
    </xf>
    <xf numFmtId="0" fontId="4" fillId="0" borderId="0"/>
    <xf numFmtId="0" fontId="46" fillId="38" borderId="0" applyNumberFormat="0" applyBorder="0" applyAlignment="0" applyProtection="0"/>
    <xf numFmtId="0" fontId="65" fillId="0" borderId="0"/>
    <xf numFmtId="164" fontId="4" fillId="0" borderId="0" applyFont="0" applyFill="0" applyBorder="0" applyAlignment="0" applyProtection="0"/>
    <xf numFmtId="176" fontId="21" fillId="0" borderId="0" applyFont="0" applyFill="0" applyBorder="0" applyProtection="0">
      <alignment vertical="top"/>
    </xf>
    <xf numFmtId="0" fontId="94" fillId="0" borderId="0" applyNumberFormat="0" applyFill="0" applyBorder="0" applyAlignment="0" applyProtection="0"/>
    <xf numFmtId="0" fontId="21" fillId="0" borderId="0"/>
    <xf numFmtId="164" fontId="21" fillId="0" borderId="0" applyFont="0" applyFill="0" applyBorder="0" applyAlignment="0" applyProtection="0"/>
    <xf numFmtId="0" fontId="21" fillId="0" borderId="0">
      <alignment vertical="top"/>
    </xf>
    <xf numFmtId="9" fontId="21" fillId="0" borderId="0" applyFont="0" applyFill="0" applyBorder="0" applyAlignment="0" applyProtection="0"/>
    <xf numFmtId="0" fontId="21" fillId="0" borderId="0">
      <alignment vertical="top"/>
    </xf>
    <xf numFmtId="164" fontId="21" fillId="0" borderId="0" applyFont="0" applyFill="0" applyBorder="0" applyAlignment="0" applyProtection="0"/>
    <xf numFmtId="164" fontId="21" fillId="0" borderId="0" applyFont="0" applyFill="0" applyBorder="0" applyAlignment="0" applyProtection="0"/>
    <xf numFmtId="179" fontId="4" fillId="0" borderId="0" applyFont="0" applyFill="0" applyBorder="0" applyProtection="0">
      <alignment vertical="top"/>
    </xf>
    <xf numFmtId="164" fontId="2" fillId="0" borderId="0" applyFont="0" applyFill="0" applyBorder="0" applyAlignment="0" applyProtection="0"/>
    <xf numFmtId="0" fontId="21" fillId="0" borderId="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75" fontId="2" fillId="0" borderId="0" applyFont="0" applyFill="0" applyBorder="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78" fontId="2" fillId="0" borderId="0" applyFont="0" applyFill="0" applyBorder="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71" fontId="2" fillId="0" borderId="0" applyFont="0" applyFill="0" applyBorder="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0"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0" fillId="0" borderId="0" applyFont="0" applyFill="0" applyBorder="0" applyAlignment="0" applyProtection="0"/>
    <xf numFmtId="164" fontId="100" fillId="0" borderId="0" applyFont="0" applyFill="0" applyBorder="0" applyAlignment="0" applyProtection="0"/>
    <xf numFmtId="164" fontId="100" fillId="0" borderId="0" applyFont="0" applyFill="0" applyBorder="0" applyAlignment="0" applyProtection="0"/>
    <xf numFmtId="164" fontId="100" fillId="0" borderId="0" applyFont="0" applyFill="0" applyBorder="0" applyAlignment="0" applyProtection="0"/>
    <xf numFmtId="164" fontId="100"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0" fillId="0" borderId="0" applyFont="0" applyFill="0" applyBorder="0" applyAlignment="0" applyProtection="0"/>
    <xf numFmtId="164" fontId="100" fillId="0" borderId="0" applyFont="0" applyFill="0" applyBorder="0" applyAlignment="0" applyProtection="0"/>
    <xf numFmtId="164" fontId="100" fillId="0" borderId="0" applyFont="0" applyFill="0" applyBorder="0" applyAlignment="0" applyProtection="0"/>
    <xf numFmtId="164" fontId="100" fillId="0" borderId="0" applyFont="0" applyFill="0" applyBorder="0" applyAlignment="0" applyProtection="0"/>
    <xf numFmtId="164" fontId="100"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0" fillId="0" borderId="0" applyFont="0" applyFill="0" applyBorder="0" applyAlignment="0" applyProtection="0"/>
    <xf numFmtId="164" fontId="100" fillId="0" borderId="0" applyFont="0" applyFill="0" applyBorder="0" applyAlignment="0" applyProtection="0"/>
    <xf numFmtId="164" fontId="100" fillId="0" borderId="0" applyFont="0" applyFill="0" applyBorder="0" applyAlignment="0" applyProtection="0"/>
    <xf numFmtId="164" fontId="100" fillId="0" borderId="0" applyFont="0" applyFill="0" applyBorder="0" applyAlignment="0" applyProtection="0"/>
    <xf numFmtId="164" fontId="100"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0"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0" fillId="0" borderId="0" applyFont="0" applyFill="0" applyBorder="0" applyAlignment="0" applyProtection="0"/>
    <xf numFmtId="164" fontId="100" fillId="0" borderId="0" applyFont="0" applyFill="0" applyBorder="0" applyAlignment="0" applyProtection="0"/>
    <xf numFmtId="164" fontId="100" fillId="0" borderId="0" applyFont="0" applyFill="0" applyBorder="0" applyAlignment="0" applyProtection="0"/>
    <xf numFmtId="164" fontId="100" fillId="0" borderId="0" applyFont="0" applyFill="0" applyBorder="0" applyAlignment="0" applyProtection="0"/>
    <xf numFmtId="164" fontId="100"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0" fillId="0" borderId="0" applyFont="0" applyFill="0" applyBorder="0" applyAlignment="0" applyProtection="0"/>
    <xf numFmtId="164" fontId="100" fillId="0" borderId="0" applyFont="0" applyFill="0" applyBorder="0" applyAlignment="0" applyProtection="0"/>
    <xf numFmtId="164" fontId="100" fillId="0" borderId="0" applyFont="0" applyFill="0" applyBorder="0" applyAlignment="0" applyProtection="0"/>
    <xf numFmtId="164" fontId="100" fillId="0" borderId="0" applyFont="0" applyFill="0" applyBorder="0" applyAlignment="0" applyProtection="0"/>
    <xf numFmtId="164" fontId="100"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0" fillId="0" borderId="0" applyFont="0" applyFill="0" applyBorder="0" applyAlignment="0" applyProtection="0"/>
    <xf numFmtId="164" fontId="100" fillId="0" borderId="0" applyFont="0" applyFill="0" applyBorder="0" applyAlignment="0" applyProtection="0"/>
    <xf numFmtId="164" fontId="100" fillId="0" borderId="0" applyFont="0" applyFill="0" applyBorder="0" applyAlignment="0" applyProtection="0"/>
    <xf numFmtId="164" fontId="100" fillId="0" borderId="0" applyFont="0" applyFill="0" applyBorder="0" applyAlignment="0" applyProtection="0"/>
    <xf numFmtId="164" fontId="100"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0" fontId="81" fillId="68" borderId="43" applyNumberFormat="0" applyAlignment="0" applyProtection="0"/>
    <xf numFmtId="0" fontId="88" fillId="34" borderId="43" applyNumberFormat="0" applyAlignment="0" applyProtection="0"/>
    <xf numFmtId="0" fontId="1" fillId="0" borderId="0"/>
    <xf numFmtId="0" fontId="1" fillId="0" borderId="0"/>
    <xf numFmtId="0" fontId="1" fillId="0" borderId="0"/>
  </cellStyleXfs>
  <cellXfs count="112">
    <xf numFmtId="0" fontId="0" fillId="0" borderId="0" xfId="0"/>
    <xf numFmtId="0" fontId="44" fillId="44" borderId="17" xfId="0" applyFont="1" applyFill="1" applyBorder="1" applyAlignment="1" applyProtection="1">
      <alignment horizontal="left" vertical="center"/>
    </xf>
    <xf numFmtId="0" fontId="18" fillId="0" borderId="0" xfId="45" applyFont="1"/>
    <xf numFmtId="0" fontId="40" fillId="0" borderId="0" xfId="0" applyFont="1"/>
    <xf numFmtId="1" fontId="45" fillId="0" borderId="17" xfId="0" applyNumberFormat="1" applyFont="1" applyFill="1" applyBorder="1" applyAlignment="1" applyProtection="1">
      <alignment horizontal="center"/>
    </xf>
    <xf numFmtId="1" fontId="46" fillId="43" borderId="17" xfId="0" applyNumberFormat="1" applyFont="1" applyFill="1" applyBorder="1" applyAlignment="1" applyProtection="1">
      <alignment horizontal="center"/>
    </xf>
    <xf numFmtId="0" fontId="47" fillId="0" borderId="0" xfId="0" applyFont="1"/>
    <xf numFmtId="0" fontId="48" fillId="0" borderId="0" xfId="0" applyFont="1" applyFill="1" applyAlignment="1">
      <alignment vertical="center"/>
    </xf>
    <xf numFmtId="165" fontId="21" fillId="46" borderId="20" xfId="0" applyNumberFormat="1" applyFont="1" applyFill="1" applyBorder="1" applyAlignment="1">
      <alignment horizontal="right" vertical="center"/>
    </xf>
    <xf numFmtId="49" fontId="49" fillId="45" borderId="18" xfId="0" applyNumberFormat="1" applyFont="1" applyFill="1" applyBorder="1" applyAlignment="1">
      <alignment horizontal="right" vertical="center"/>
    </xf>
    <xf numFmtId="0" fontId="50" fillId="45" borderId="19" xfId="0" applyFont="1" applyFill="1" applyBorder="1" applyAlignment="1">
      <alignment horizontal="left" vertical="center"/>
    </xf>
    <xf numFmtId="0" fontId="49" fillId="45" borderId="19" xfId="0" applyFont="1" applyFill="1" applyBorder="1" applyAlignment="1">
      <alignment horizontal="left" vertical="center"/>
    </xf>
    <xf numFmtId="0" fontId="49" fillId="0" borderId="0" xfId="0" applyFont="1"/>
    <xf numFmtId="49" fontId="49" fillId="45" borderId="17" xfId="0" applyNumberFormat="1" applyFont="1" applyFill="1" applyBorder="1" applyAlignment="1">
      <alignment horizontal="right" vertical="center"/>
    </xf>
    <xf numFmtId="0" fontId="47" fillId="0" borderId="0" xfId="0" applyFont="1"/>
    <xf numFmtId="0" fontId="21" fillId="0" borderId="0" xfId="0" applyFont="1" applyFill="1" applyAlignment="1" applyProtection="1">
      <alignment horizontal="left" vertical="center" indent="1"/>
    </xf>
    <xf numFmtId="0" fontId="51" fillId="0" borderId="0" xfId="0" applyFont="1"/>
    <xf numFmtId="0" fontId="40" fillId="0" borderId="0" xfId="0" applyFont="1" applyAlignment="1">
      <alignment wrapText="1"/>
    </xf>
    <xf numFmtId="0" fontId="40" fillId="0" borderId="0" xfId="0" applyFont="1"/>
    <xf numFmtId="0" fontId="52" fillId="0" borderId="0" xfId="0" applyFont="1"/>
    <xf numFmtId="0" fontId="47" fillId="47" borderId="21" xfId="0" applyFont="1" applyFill="1" applyBorder="1"/>
    <xf numFmtId="0" fontId="47" fillId="47" borderId="22" xfId="0" applyFont="1" applyFill="1" applyBorder="1"/>
    <xf numFmtId="167" fontId="40" fillId="0" borderId="0" xfId="0" applyNumberFormat="1" applyFont="1"/>
    <xf numFmtId="167" fontId="49" fillId="45" borderId="19" xfId="0" applyNumberFormat="1" applyFont="1" applyFill="1" applyBorder="1" applyAlignment="1">
      <alignment horizontal="left" vertical="center"/>
    </xf>
    <xf numFmtId="0" fontId="9" fillId="0" borderId="0" xfId="0" applyFont="1"/>
    <xf numFmtId="0" fontId="53" fillId="0" borderId="0" xfId="0" applyFont="1"/>
    <xf numFmtId="0" fontId="40" fillId="0" borderId="0" xfId="0" applyFont="1" applyAlignment="1">
      <alignment horizontal="center"/>
    </xf>
    <xf numFmtId="0" fontId="47" fillId="0" borderId="0" xfId="0" applyFont="1" applyAlignment="1">
      <alignment horizontal="center"/>
    </xf>
    <xf numFmtId="0" fontId="8" fillId="0" borderId="0" xfId="0" applyFont="1"/>
    <xf numFmtId="0" fontId="54" fillId="44" borderId="19" xfId="72" applyFont="1" applyFill="1" applyBorder="1" applyAlignment="1">
      <alignment horizontal="left" vertical="center"/>
    </xf>
    <xf numFmtId="0" fontId="7" fillId="0" borderId="0" xfId="0" applyFont="1"/>
    <xf numFmtId="0" fontId="40" fillId="0" borderId="0" xfId="0" applyFont="1" applyAlignment="1">
      <alignment horizontal="center"/>
    </xf>
    <xf numFmtId="0" fontId="49" fillId="45" borderId="19" xfId="0" applyFont="1" applyFill="1" applyBorder="1" applyAlignment="1">
      <alignment horizontal="center" vertical="center"/>
    </xf>
    <xf numFmtId="0" fontId="21" fillId="0" borderId="0" xfId="0" applyFont="1" applyFill="1" applyAlignment="1">
      <alignment horizontal="center" shrinkToFit="1"/>
    </xf>
    <xf numFmtId="165" fontId="21" fillId="49" borderId="20" xfId="0" applyNumberFormat="1" applyFont="1" applyFill="1" applyBorder="1" applyAlignment="1">
      <alignment horizontal="right" vertical="center"/>
    </xf>
    <xf numFmtId="0" fontId="7" fillId="0" borderId="0" xfId="0" applyFont="1" applyAlignment="1">
      <alignment horizontal="center"/>
    </xf>
    <xf numFmtId="0" fontId="42" fillId="0" borderId="0" xfId="0" applyFont="1"/>
    <xf numFmtId="167" fontId="8" fillId="0" borderId="0" xfId="0" applyNumberFormat="1" applyFont="1" applyBorder="1"/>
    <xf numFmtId="165" fontId="0" fillId="0" borderId="0" xfId="0" applyNumberFormat="1"/>
    <xf numFmtId="165" fontId="40" fillId="0" borderId="0" xfId="0" applyNumberFormat="1" applyFont="1"/>
    <xf numFmtId="165" fontId="49" fillId="45" borderId="19" xfId="0" applyNumberFormat="1" applyFont="1" applyFill="1" applyBorder="1" applyAlignment="1">
      <alignment horizontal="left" vertical="center"/>
    </xf>
    <xf numFmtId="165" fontId="40" fillId="0" borderId="0" xfId="0" applyNumberFormat="1" applyFont="1" applyFill="1"/>
    <xf numFmtId="165" fontId="8" fillId="0" borderId="0" xfId="0" applyNumberFormat="1" applyFont="1" applyBorder="1"/>
    <xf numFmtId="165" fontId="40" fillId="0" borderId="0" xfId="46" applyNumberFormat="1" applyFont="1" applyFill="1" applyBorder="1"/>
    <xf numFmtId="0" fontId="6" fillId="33" borderId="14" xfId="46" applyNumberFormat="1" applyFont="1"/>
    <xf numFmtId="0" fontId="0" fillId="0" borderId="0" xfId="0" applyAlignment="1">
      <alignment horizontal="left" indent="1"/>
    </xf>
    <xf numFmtId="165" fontId="40" fillId="0" borderId="23" xfId="0" applyNumberFormat="1" applyFont="1" applyFill="1" applyBorder="1"/>
    <xf numFmtId="0" fontId="0" fillId="48" borderId="22" xfId="0" applyFill="1" applyBorder="1"/>
    <xf numFmtId="0" fontId="42" fillId="48" borderId="22" xfId="0" applyFont="1" applyFill="1" applyBorder="1"/>
    <xf numFmtId="0" fontId="5" fillId="0" borderId="0" xfId="0" applyFont="1" applyAlignment="1">
      <alignment horizontal="center"/>
    </xf>
    <xf numFmtId="165" fontId="40" fillId="0" borderId="0" xfId="0" applyNumberFormat="1" applyFont="1" applyBorder="1"/>
    <xf numFmtId="165" fontId="40" fillId="0" borderId="0" xfId="0" applyNumberFormat="1" applyFont="1" applyFill="1" applyBorder="1"/>
    <xf numFmtId="165" fontId="40" fillId="0" borderId="24" xfId="0" applyNumberFormat="1" applyFont="1" applyFill="1" applyBorder="1"/>
    <xf numFmtId="165" fontId="47" fillId="0" borderId="14" xfId="0" applyNumberFormat="1" applyFont="1" applyBorder="1"/>
    <xf numFmtId="0" fontId="4" fillId="0" borderId="0" xfId="0" applyFont="1" applyAlignment="1">
      <alignment horizontal="center"/>
    </xf>
    <xf numFmtId="0" fontId="0" fillId="48" borderId="22" xfId="0" applyFill="1" applyBorder="1" applyAlignment="1">
      <alignment horizontal="center"/>
    </xf>
    <xf numFmtId="0" fontId="56" fillId="44" borderId="19" xfId="72" applyFont="1" applyFill="1" applyBorder="1" applyAlignment="1">
      <alignment horizontal="left" vertical="center"/>
    </xf>
    <xf numFmtId="0" fontId="57" fillId="0" borderId="0" xfId="0" applyFont="1"/>
    <xf numFmtId="0" fontId="58" fillId="45" borderId="19" xfId="0" applyFont="1" applyFill="1" applyBorder="1" applyAlignment="1">
      <alignment horizontal="left" vertical="center"/>
    </xf>
    <xf numFmtId="0" fontId="52" fillId="0" borderId="0" xfId="78" applyFont="1" applyFill="1" applyBorder="1" applyAlignment="1" applyProtection="1">
      <alignment vertical="center"/>
      <protection locked="0"/>
    </xf>
    <xf numFmtId="0" fontId="57" fillId="48" borderId="22" xfId="0" applyFont="1" applyFill="1" applyBorder="1"/>
    <xf numFmtId="0" fontId="59" fillId="47" borderId="22" xfId="0" applyFont="1" applyFill="1" applyBorder="1"/>
    <xf numFmtId="0" fontId="52" fillId="0" borderId="0" xfId="0" applyNumberFormat="1" applyFont="1"/>
    <xf numFmtId="165" fontId="47" fillId="0" borderId="0" xfId="0" applyNumberFormat="1" applyFont="1" applyBorder="1"/>
    <xf numFmtId="0" fontId="4" fillId="0" borderId="0" xfId="0" applyFont="1" applyAlignment="1">
      <alignment horizontal="left" indent="1"/>
    </xf>
    <xf numFmtId="0" fontId="47" fillId="0" borderId="0" xfId="0" applyFont="1" applyAlignment="1">
      <alignment horizontal="left"/>
    </xf>
    <xf numFmtId="0" fontId="4" fillId="0" borderId="0" xfId="0" applyFont="1"/>
    <xf numFmtId="0" fontId="21" fillId="0" borderId="0" xfId="0" applyFont="1" applyFill="1" applyBorder="1" applyAlignment="1">
      <alignment horizontal="center" shrinkToFit="1"/>
    </xf>
    <xf numFmtId="0" fontId="4" fillId="0" borderId="0" xfId="0" applyFont="1" applyFill="1"/>
    <xf numFmtId="0" fontId="4" fillId="0" borderId="20" xfId="0" applyFont="1" applyFill="1" applyBorder="1"/>
    <xf numFmtId="10" fontId="0" fillId="33" borderId="14" xfId="83" applyNumberFormat="1" applyFont="1" applyFill="1" applyBorder="1"/>
    <xf numFmtId="167" fontId="4" fillId="0" borderId="0" xfId="0" applyNumberFormat="1" applyFont="1" applyFill="1"/>
    <xf numFmtId="165" fontId="4" fillId="55" borderId="14" xfId="46" applyNumberFormat="1" applyFont="1" applyFill="1"/>
    <xf numFmtId="166" fontId="0" fillId="55" borderId="14" xfId="46" applyNumberFormat="1" applyFont="1" applyFill="1"/>
    <xf numFmtId="165" fontId="40" fillId="55" borderId="14" xfId="46" applyNumberFormat="1" applyFont="1" applyFill="1"/>
    <xf numFmtId="165" fontId="21" fillId="46" borderId="20" xfId="0" quotePrefix="1" applyNumberFormat="1" applyFont="1" applyFill="1" applyBorder="1" applyAlignment="1">
      <alignment horizontal="center" vertical="center"/>
    </xf>
    <xf numFmtId="0" fontId="47" fillId="0" borderId="0" xfId="0" applyFont="1" applyAlignment="1">
      <alignment horizontal="left" indent="1"/>
    </xf>
    <xf numFmtId="165" fontId="4" fillId="0" borderId="0" xfId="0" applyNumberFormat="1" applyFont="1" applyFill="1"/>
    <xf numFmtId="168" fontId="40" fillId="0" borderId="0" xfId="83" applyNumberFormat="1" applyFont="1" applyFill="1"/>
    <xf numFmtId="0" fontId="0" fillId="56" borderId="0" xfId="0" applyFill="1"/>
    <xf numFmtId="165" fontId="47" fillId="0" borderId="14" xfId="0" applyNumberFormat="1" applyFont="1" applyFill="1" applyBorder="1"/>
    <xf numFmtId="165" fontId="8" fillId="0" borderId="0" xfId="0" applyNumberFormat="1" applyFont="1" applyFill="1" applyBorder="1"/>
    <xf numFmtId="165" fontId="47" fillId="0" borderId="0" xfId="0" applyNumberFormat="1" applyFont="1" applyFill="1" applyBorder="1"/>
    <xf numFmtId="0" fontId="40" fillId="0" borderId="0" xfId="0" applyFont="1" applyFill="1"/>
    <xf numFmtId="0" fontId="4" fillId="0" borderId="0" xfId="0" applyFont="1" applyFill="1" applyAlignment="1">
      <alignment horizontal="center"/>
    </xf>
    <xf numFmtId="165" fontId="40" fillId="0" borderId="14" xfId="46" applyNumberFormat="1" applyFont="1" applyFill="1"/>
    <xf numFmtId="0" fontId="40" fillId="52" borderId="0" xfId="0" applyFont="1" applyFill="1"/>
    <xf numFmtId="0" fontId="0" fillId="0" borderId="0" xfId="0" applyAlignment="1">
      <alignment vertical="top"/>
    </xf>
    <xf numFmtId="0" fontId="65" fillId="0" borderId="0" xfId="112" applyAlignment="1">
      <alignment vertical="top"/>
    </xf>
    <xf numFmtId="0" fontId="65" fillId="57" borderId="0" xfId="112" applyFill="1" applyAlignment="1">
      <alignment vertical="top"/>
    </xf>
    <xf numFmtId="169" fontId="65" fillId="0" borderId="0" xfId="112" applyNumberFormat="1" applyAlignment="1">
      <alignment vertical="top"/>
    </xf>
    <xf numFmtId="0" fontId="65" fillId="0" borderId="0" xfId="112" applyBorder="1" applyAlignment="1">
      <alignment vertical="top"/>
    </xf>
    <xf numFmtId="3" fontId="0" fillId="0" borderId="0" xfId="0" applyNumberFormat="1"/>
    <xf numFmtId="169" fontId="0" fillId="0" borderId="0" xfId="0" applyNumberFormat="1"/>
    <xf numFmtId="4" fontId="0" fillId="0" borderId="0" xfId="0" applyNumberFormat="1"/>
    <xf numFmtId="10" fontId="0" fillId="0" borderId="0" xfId="0" applyNumberFormat="1"/>
    <xf numFmtId="170" fontId="47" fillId="0" borderId="14" xfId="0" applyNumberFormat="1" applyFont="1" applyBorder="1"/>
    <xf numFmtId="166" fontId="40" fillId="0" borderId="0" xfId="46" applyNumberFormat="1" applyFont="1" applyFill="1" applyBorder="1"/>
    <xf numFmtId="166" fontId="40" fillId="0" borderId="23" xfId="0" applyNumberFormat="1" applyFont="1" applyFill="1" applyBorder="1"/>
    <xf numFmtId="0" fontId="65" fillId="93" borderId="0" xfId="112" applyFill="1" applyAlignment="1">
      <alignment vertical="top"/>
    </xf>
    <xf numFmtId="183" fontId="65" fillId="93" borderId="0" xfId="112" applyNumberFormat="1" applyFill="1" applyAlignment="1">
      <alignment vertical="top"/>
    </xf>
    <xf numFmtId="0" fontId="1" fillId="0" borderId="0" xfId="10891" applyFont="1" applyFill="1" applyAlignment="1"/>
    <xf numFmtId="0" fontId="1" fillId="0" borderId="0" xfId="10891" applyFill="1" applyAlignment="1">
      <alignment vertical="top"/>
    </xf>
    <xf numFmtId="0" fontId="1" fillId="0" borderId="0" xfId="10891" applyFill="1" applyBorder="1" applyAlignment="1">
      <alignment vertical="top"/>
    </xf>
    <xf numFmtId="22" fontId="1" fillId="0" borderId="0" xfId="10892" applyNumberFormat="1"/>
    <xf numFmtId="22" fontId="1" fillId="93" borderId="0" xfId="10892" applyNumberFormat="1" applyFill="1"/>
    <xf numFmtId="0" fontId="1" fillId="0" borderId="0" xfId="10893" applyFill="1" applyAlignment="1">
      <alignment vertical="top"/>
    </xf>
    <xf numFmtId="0" fontId="1" fillId="93" borderId="0" xfId="10893" applyFill="1" applyAlignment="1">
      <alignment vertical="top"/>
    </xf>
    <xf numFmtId="10" fontId="0" fillId="93" borderId="14" xfId="83" applyNumberFormat="1" applyFont="1" applyFill="1" applyBorder="1"/>
    <xf numFmtId="10" fontId="0" fillId="93" borderId="0" xfId="0" applyNumberFormat="1" applyFill="1"/>
    <xf numFmtId="0" fontId="0" fillId="0" borderId="0" xfId="0" quotePrefix="1"/>
    <xf numFmtId="0" fontId="4" fillId="33" borderId="14" xfId="46" applyNumberFormat="1" applyFont="1"/>
  </cellXfs>
  <cellStyles count="10894">
    <cellStyle name="%" xfId="74"/>
    <cellStyle name="% 2" xfId="5605"/>
    <cellStyle name="]_x000d__x000a_Zoomed=1_x000d__x000a_Row=0_x000d__x000a_Column=0_x000d__x000a_Height=0_x000d__x000a_Width=0_x000d__x000a_FontName=FoxFont_x000d__x000a_FontStyle=0_x000d__x000a_FontSize=9_x000d__x000a_PrtFontName=FoxPrin" xfId="85"/>
    <cellStyle name="20% - Accent1" xfId="17" builtinId="30" customBuiltin="1"/>
    <cellStyle name="20% - Accent1 2" xfId="147"/>
    <cellStyle name="20% - Accent2" xfId="21" builtinId="34" customBuiltin="1"/>
    <cellStyle name="20% - Accent2 2" xfId="148"/>
    <cellStyle name="20% - Accent3" xfId="25" builtinId="38" customBuiltin="1"/>
    <cellStyle name="20% - Accent3 2" xfId="149"/>
    <cellStyle name="20% - Accent4" xfId="29" builtinId="42" customBuiltin="1"/>
    <cellStyle name="20% - Accent4 2" xfId="150"/>
    <cellStyle name="20% - Accent5" xfId="33" builtinId="46" customBuiltin="1"/>
    <cellStyle name="20% - Accent5 2" xfId="151"/>
    <cellStyle name="20% - Accent6" xfId="37" builtinId="50" customBuiltin="1"/>
    <cellStyle name="20% - Accent6 2" xfId="152"/>
    <cellStyle name="40% - Accent1" xfId="18" builtinId="31" customBuiltin="1"/>
    <cellStyle name="40% - Accent1 2" xfId="153"/>
    <cellStyle name="40% - Accent2" xfId="22" builtinId="35" customBuiltin="1"/>
    <cellStyle name="40% - Accent2 2" xfId="154"/>
    <cellStyle name="40% - Accent3" xfId="26" builtinId="39" customBuiltin="1"/>
    <cellStyle name="40% - Accent3 2" xfId="155"/>
    <cellStyle name="40% - Accent4" xfId="30" builtinId="43" customBuiltin="1"/>
    <cellStyle name="40% - Accent4 2" xfId="156"/>
    <cellStyle name="40% - Accent5" xfId="34" builtinId="47" customBuiltin="1"/>
    <cellStyle name="40% - Accent5 2" xfId="157"/>
    <cellStyle name="40% - Accent6" xfId="38" builtinId="51" customBuiltin="1"/>
    <cellStyle name="40% - Accent6 2" xfId="158"/>
    <cellStyle name="60% - Accent1" xfId="19" builtinId="32" customBuiltin="1"/>
    <cellStyle name="60% - Accent1 2" xfId="159"/>
    <cellStyle name="60% - Accent2" xfId="23" builtinId="36" customBuiltin="1"/>
    <cellStyle name="60% - Accent2 2" xfId="160"/>
    <cellStyle name="60% - Accent3" xfId="27" builtinId="40" customBuiltin="1"/>
    <cellStyle name="60% - Accent3 2" xfId="161"/>
    <cellStyle name="60% - Accent4" xfId="31" builtinId="44" customBuiltin="1"/>
    <cellStyle name="60% - Accent4 2" xfId="162"/>
    <cellStyle name="60% - Accent5" xfId="35" builtinId="48" customBuiltin="1"/>
    <cellStyle name="60% - Accent5 2" xfId="163"/>
    <cellStyle name="60% - Accent6" xfId="39" builtinId="52" customBuiltin="1"/>
    <cellStyle name="60% - Accent6 2" xfId="164"/>
    <cellStyle name="Accent1" xfId="16" builtinId="29" customBuiltin="1"/>
    <cellStyle name="Accent1 2" xfId="165"/>
    <cellStyle name="Accent2" xfId="20" builtinId="33" customBuiltin="1"/>
    <cellStyle name="Accent2 2" xfId="166"/>
    <cellStyle name="Accent3" xfId="24" builtinId="37" customBuiltin="1"/>
    <cellStyle name="Accent3 2" xfId="167"/>
    <cellStyle name="Accent4" xfId="28" builtinId="41" customBuiltin="1"/>
    <cellStyle name="Accent4 2" xfId="168"/>
    <cellStyle name="Accent5" xfId="32" builtinId="45" customBuiltin="1"/>
    <cellStyle name="Accent5 2" xfId="169"/>
    <cellStyle name="Accent6" xfId="36" builtinId="49" customBuiltin="1"/>
    <cellStyle name="Accent6 2" xfId="170"/>
    <cellStyle name="Att1" xfId="86"/>
    <cellStyle name="Att1 2" xfId="359"/>
    <cellStyle name="Att1 2 2" xfId="360"/>
    <cellStyle name="Att1 3" xfId="361"/>
    <cellStyle name="Att1 3 2" xfId="362"/>
    <cellStyle name="Att1 3 3" xfId="363"/>
    <cellStyle name="Att1 4" xfId="364"/>
    <cellStyle name="Att1 4 2" xfId="365"/>
    <cellStyle name="Att1 4 3" xfId="366"/>
    <cellStyle name="Bad" xfId="6" builtinId="27" customBuiltin="1"/>
    <cellStyle name="Bad 2" xfId="171"/>
    <cellStyle name="BM CheckSum" xfId="40"/>
    <cellStyle name="BM Header Main" xfId="41"/>
    <cellStyle name="BM Header Secondary" xfId="42"/>
    <cellStyle name="BM Heading 1" xfId="43"/>
    <cellStyle name="BM Heading 2" xfId="44"/>
    <cellStyle name="BM Heading 3" xfId="45"/>
    <cellStyle name="BM Input" xfId="46"/>
    <cellStyle name="BM Input External Link" xfId="47"/>
    <cellStyle name="BM Input Modeller" xfId="48"/>
    <cellStyle name="BM Label" xfId="49"/>
    <cellStyle name="BM Modellers Input" xfId="50"/>
    <cellStyle name="BM UF" xfId="51"/>
    <cellStyle name="BMNumber" xfId="52"/>
    <cellStyle name="BMRangeName" xfId="53"/>
    <cellStyle name="bold_text" xfId="87"/>
    <cellStyle name="boldbluetxt_green" xfId="88"/>
    <cellStyle name="box" xfId="89"/>
    <cellStyle name="Brand Align Left Text" xfId="54"/>
    <cellStyle name="Brand Default" xfId="55"/>
    <cellStyle name="Brand Percent" xfId="56"/>
    <cellStyle name="Brand Source" xfId="57"/>
    <cellStyle name="Brand Subtitle with Underline" xfId="58"/>
    <cellStyle name="Brand Subtitle without Underline" xfId="59"/>
    <cellStyle name="Brand Title" xfId="60"/>
    <cellStyle name="Calculation" xfId="10" builtinId="22" customBuiltin="1"/>
    <cellStyle name="Calculation 2" xfId="172"/>
    <cellStyle name="Calculation 2 2" xfId="10889"/>
    <cellStyle name="Check Cell" xfId="12" builtinId="23" customBuiltin="1"/>
    <cellStyle name="Check Cell 2" xfId="173"/>
    <cellStyle name="Column 1" xfId="143"/>
    <cellStyle name="Column 2 + 3" xfId="144"/>
    <cellStyle name="Column 4" xfId="145"/>
    <cellStyle name="Comma 10" xfId="2823"/>
    <cellStyle name="Comma 10 2" xfId="5496"/>
    <cellStyle name="Comma 10 2 2" xfId="10781"/>
    <cellStyle name="Comma 10 3" xfId="8151"/>
    <cellStyle name="Comma 11" xfId="203"/>
    <cellStyle name="Comma 11 2" xfId="2938"/>
    <cellStyle name="Comma 11 2 2" xfId="8262"/>
    <cellStyle name="Comma 11 3" xfId="5628"/>
    <cellStyle name="Comma 12" xfId="116"/>
    <cellStyle name="Comma 12 2" xfId="5617"/>
    <cellStyle name="Comma 13" xfId="5606"/>
    <cellStyle name="Comma 2" xfId="75"/>
    <cellStyle name="Comma 2 10" xfId="368"/>
    <cellStyle name="Comma 2 10 2" xfId="369"/>
    <cellStyle name="Comma 2 10 2 2" xfId="370"/>
    <cellStyle name="Comma 2 10 2 2 2" xfId="3070"/>
    <cellStyle name="Comma 2 10 2 2 2 2" xfId="8373"/>
    <cellStyle name="Comma 2 10 2 2 3" xfId="5743"/>
    <cellStyle name="Comma 2 10 2 3" xfId="3069"/>
    <cellStyle name="Comma 2 10 2 3 2" xfId="8372"/>
    <cellStyle name="Comma 2 10 2 4" xfId="5742"/>
    <cellStyle name="Comma 2 10 3" xfId="371"/>
    <cellStyle name="Comma 2 10 3 2" xfId="3071"/>
    <cellStyle name="Comma 2 10 3 2 2" xfId="8374"/>
    <cellStyle name="Comma 2 10 3 3" xfId="5744"/>
    <cellStyle name="Comma 2 10 4" xfId="372"/>
    <cellStyle name="Comma 2 10 4 2" xfId="3072"/>
    <cellStyle name="Comma 2 10 4 2 2" xfId="8375"/>
    <cellStyle name="Comma 2 10 4 3" xfId="5745"/>
    <cellStyle name="Comma 2 10 5" xfId="3068"/>
    <cellStyle name="Comma 2 10 5 2" xfId="8371"/>
    <cellStyle name="Comma 2 10 6" xfId="5741"/>
    <cellStyle name="Comma 2 11" xfId="373"/>
    <cellStyle name="Comma 2 11 2" xfId="374"/>
    <cellStyle name="Comma 2 11 2 2" xfId="375"/>
    <cellStyle name="Comma 2 11 2 2 2" xfId="3075"/>
    <cellStyle name="Comma 2 11 2 2 2 2" xfId="8378"/>
    <cellStyle name="Comma 2 11 2 2 3" xfId="5748"/>
    <cellStyle name="Comma 2 11 2 3" xfId="3074"/>
    <cellStyle name="Comma 2 11 2 3 2" xfId="8377"/>
    <cellStyle name="Comma 2 11 2 4" xfId="5747"/>
    <cellStyle name="Comma 2 11 3" xfId="376"/>
    <cellStyle name="Comma 2 11 3 2" xfId="3076"/>
    <cellStyle name="Comma 2 11 3 2 2" xfId="8379"/>
    <cellStyle name="Comma 2 11 3 3" xfId="5749"/>
    <cellStyle name="Comma 2 11 4" xfId="377"/>
    <cellStyle name="Comma 2 11 4 2" xfId="3077"/>
    <cellStyle name="Comma 2 11 4 2 2" xfId="8380"/>
    <cellStyle name="Comma 2 11 4 3" xfId="5750"/>
    <cellStyle name="Comma 2 11 5" xfId="3073"/>
    <cellStyle name="Comma 2 11 5 2" xfId="8376"/>
    <cellStyle name="Comma 2 11 6" xfId="5746"/>
    <cellStyle name="Comma 2 12" xfId="378"/>
    <cellStyle name="Comma 2 12 2" xfId="379"/>
    <cellStyle name="Comma 2 12 2 2" xfId="380"/>
    <cellStyle name="Comma 2 12 2 2 2" xfId="3080"/>
    <cellStyle name="Comma 2 12 2 2 2 2" xfId="8383"/>
    <cellStyle name="Comma 2 12 2 2 3" xfId="5753"/>
    <cellStyle name="Comma 2 12 2 3" xfId="3079"/>
    <cellStyle name="Comma 2 12 2 3 2" xfId="8382"/>
    <cellStyle name="Comma 2 12 2 4" xfId="5752"/>
    <cellStyle name="Comma 2 12 3" xfId="381"/>
    <cellStyle name="Comma 2 12 3 2" xfId="3081"/>
    <cellStyle name="Comma 2 12 3 2 2" xfId="8384"/>
    <cellStyle name="Comma 2 12 3 3" xfId="5754"/>
    <cellStyle name="Comma 2 12 4" xfId="382"/>
    <cellStyle name="Comma 2 12 4 2" xfId="3082"/>
    <cellStyle name="Comma 2 12 4 2 2" xfId="8385"/>
    <cellStyle name="Comma 2 12 4 3" xfId="5755"/>
    <cellStyle name="Comma 2 12 5" xfId="3078"/>
    <cellStyle name="Comma 2 12 5 2" xfId="8381"/>
    <cellStyle name="Comma 2 12 6" xfId="5751"/>
    <cellStyle name="Comma 2 13" xfId="383"/>
    <cellStyle name="Comma 2 13 2" xfId="384"/>
    <cellStyle name="Comma 2 13 2 2" xfId="385"/>
    <cellStyle name="Comma 2 13 2 2 2" xfId="3085"/>
    <cellStyle name="Comma 2 13 2 2 2 2" xfId="8388"/>
    <cellStyle name="Comma 2 13 2 2 3" xfId="5758"/>
    <cellStyle name="Comma 2 13 2 3" xfId="3084"/>
    <cellStyle name="Comma 2 13 2 3 2" xfId="8387"/>
    <cellStyle name="Comma 2 13 2 4" xfId="5757"/>
    <cellStyle name="Comma 2 13 3" xfId="386"/>
    <cellStyle name="Comma 2 13 3 2" xfId="3086"/>
    <cellStyle name="Comma 2 13 3 2 2" xfId="8389"/>
    <cellStyle name="Comma 2 13 3 3" xfId="5759"/>
    <cellStyle name="Comma 2 13 4" xfId="387"/>
    <cellStyle name="Comma 2 13 4 2" xfId="3087"/>
    <cellStyle name="Comma 2 13 4 2 2" xfId="8390"/>
    <cellStyle name="Comma 2 13 4 3" xfId="5760"/>
    <cellStyle name="Comma 2 13 5" xfId="3083"/>
    <cellStyle name="Comma 2 13 5 2" xfId="8386"/>
    <cellStyle name="Comma 2 13 6" xfId="5756"/>
    <cellStyle name="Comma 2 14" xfId="388"/>
    <cellStyle name="Comma 2 14 2" xfId="389"/>
    <cellStyle name="Comma 2 14 2 2" xfId="3089"/>
    <cellStyle name="Comma 2 14 2 2 2" xfId="8392"/>
    <cellStyle name="Comma 2 14 2 3" xfId="5762"/>
    <cellStyle name="Comma 2 14 3" xfId="390"/>
    <cellStyle name="Comma 2 14 3 2" xfId="3090"/>
    <cellStyle name="Comma 2 14 3 2 2" xfId="8393"/>
    <cellStyle name="Comma 2 14 3 3" xfId="5763"/>
    <cellStyle name="Comma 2 14 4" xfId="3088"/>
    <cellStyle name="Comma 2 14 4 2" xfId="8391"/>
    <cellStyle name="Comma 2 14 5" xfId="5761"/>
    <cellStyle name="Comma 2 15" xfId="391"/>
    <cellStyle name="Comma 2 15 2" xfId="392"/>
    <cellStyle name="Comma 2 15 2 2" xfId="3092"/>
    <cellStyle name="Comma 2 15 2 2 2" xfId="8395"/>
    <cellStyle name="Comma 2 15 2 3" xfId="5765"/>
    <cellStyle name="Comma 2 15 3" xfId="3091"/>
    <cellStyle name="Comma 2 15 3 2" xfId="8394"/>
    <cellStyle name="Comma 2 15 4" xfId="5764"/>
    <cellStyle name="Comma 2 16" xfId="393"/>
    <cellStyle name="Comma 2 16 2" xfId="3093"/>
    <cellStyle name="Comma 2 16 2 2" xfId="8396"/>
    <cellStyle name="Comma 2 16 3" xfId="5766"/>
    <cellStyle name="Comma 2 17" xfId="394"/>
    <cellStyle name="Comma 2 17 2" xfId="3094"/>
    <cellStyle name="Comma 2 17 2 2" xfId="8397"/>
    <cellStyle name="Comma 2 17 3" xfId="5767"/>
    <cellStyle name="Comma 2 18" xfId="395"/>
    <cellStyle name="Comma 2 18 2" xfId="3095"/>
    <cellStyle name="Comma 2 18 2 2" xfId="8398"/>
    <cellStyle name="Comma 2 18 3" xfId="5768"/>
    <cellStyle name="Comma 2 19" xfId="2756"/>
    <cellStyle name="Comma 2 19 2" xfId="5431"/>
    <cellStyle name="Comma 2 19 2 2" xfId="10728"/>
    <cellStyle name="Comma 2 19 3" xfId="8098"/>
    <cellStyle name="Comma 2 2" xfId="219"/>
    <cellStyle name="Comma 2 2 10" xfId="397"/>
    <cellStyle name="Comma 2 2 10 2" xfId="398"/>
    <cellStyle name="Comma 2 2 10 2 2" xfId="3098"/>
    <cellStyle name="Comma 2 2 10 2 2 2" xfId="8401"/>
    <cellStyle name="Comma 2 2 10 2 3" xfId="5771"/>
    <cellStyle name="Comma 2 2 10 3" xfId="399"/>
    <cellStyle name="Comma 2 2 10 3 2" xfId="3099"/>
    <cellStyle name="Comma 2 2 10 3 2 2" xfId="8402"/>
    <cellStyle name="Comma 2 2 10 3 3" xfId="5772"/>
    <cellStyle name="Comma 2 2 10 4" xfId="3097"/>
    <cellStyle name="Comma 2 2 10 4 2" xfId="8400"/>
    <cellStyle name="Comma 2 2 10 5" xfId="5770"/>
    <cellStyle name="Comma 2 2 11" xfId="400"/>
    <cellStyle name="Comma 2 2 11 2" xfId="401"/>
    <cellStyle name="Comma 2 2 11 2 2" xfId="3101"/>
    <cellStyle name="Comma 2 2 11 2 2 2" xfId="8404"/>
    <cellStyle name="Comma 2 2 11 2 3" xfId="5774"/>
    <cellStyle name="Comma 2 2 11 3" xfId="3100"/>
    <cellStyle name="Comma 2 2 11 3 2" xfId="8403"/>
    <cellStyle name="Comma 2 2 11 4" xfId="5773"/>
    <cellStyle name="Comma 2 2 12" xfId="402"/>
    <cellStyle name="Comma 2 2 12 2" xfId="3102"/>
    <cellStyle name="Comma 2 2 12 2 2" xfId="8405"/>
    <cellStyle name="Comma 2 2 12 3" xfId="5775"/>
    <cellStyle name="Comma 2 2 13" xfId="403"/>
    <cellStyle name="Comma 2 2 13 2" xfId="3103"/>
    <cellStyle name="Comma 2 2 13 2 2" xfId="8406"/>
    <cellStyle name="Comma 2 2 13 3" xfId="5776"/>
    <cellStyle name="Comma 2 2 14" xfId="404"/>
    <cellStyle name="Comma 2 2 14 2" xfId="3104"/>
    <cellStyle name="Comma 2 2 14 2 2" xfId="8407"/>
    <cellStyle name="Comma 2 2 14 3" xfId="5777"/>
    <cellStyle name="Comma 2 2 15" xfId="2762"/>
    <cellStyle name="Comma 2 2 15 2" xfId="5436"/>
    <cellStyle name="Comma 2 2 15 2 2" xfId="10729"/>
    <cellStyle name="Comma 2 2 15 3" xfId="8099"/>
    <cellStyle name="Comma 2 2 16" xfId="2825"/>
    <cellStyle name="Comma 2 2 16 2" xfId="5498"/>
    <cellStyle name="Comma 2 2 16 2 2" xfId="10783"/>
    <cellStyle name="Comma 2 2 16 3" xfId="8153"/>
    <cellStyle name="Comma 2 2 17" xfId="396"/>
    <cellStyle name="Comma 2 2 17 2" xfId="3096"/>
    <cellStyle name="Comma 2 2 17 2 2" xfId="8399"/>
    <cellStyle name="Comma 2 2 17 3" xfId="5769"/>
    <cellStyle name="Comma 2 2 18" xfId="2950"/>
    <cellStyle name="Comma 2 2 18 2" xfId="8264"/>
    <cellStyle name="Comma 2 2 19" xfId="5631"/>
    <cellStyle name="Comma 2 2 2" xfId="235"/>
    <cellStyle name="Comma 2 2 2 10" xfId="406"/>
    <cellStyle name="Comma 2 2 2 10 2" xfId="3106"/>
    <cellStyle name="Comma 2 2 2 10 2 2" xfId="8409"/>
    <cellStyle name="Comma 2 2 2 10 3" xfId="5779"/>
    <cellStyle name="Comma 2 2 2 11" xfId="2767"/>
    <cellStyle name="Comma 2 2 2 11 2" xfId="5440"/>
    <cellStyle name="Comma 2 2 2 11 2 2" xfId="10732"/>
    <cellStyle name="Comma 2 2 2 11 3" xfId="8102"/>
    <cellStyle name="Comma 2 2 2 12" xfId="2828"/>
    <cellStyle name="Comma 2 2 2 12 2" xfId="5501"/>
    <cellStyle name="Comma 2 2 2 12 2 2" xfId="10786"/>
    <cellStyle name="Comma 2 2 2 12 3" xfId="8156"/>
    <cellStyle name="Comma 2 2 2 13" xfId="405"/>
    <cellStyle name="Comma 2 2 2 13 2" xfId="3105"/>
    <cellStyle name="Comma 2 2 2 13 2 2" xfId="8408"/>
    <cellStyle name="Comma 2 2 2 13 3" xfId="5778"/>
    <cellStyle name="Comma 2 2 2 14" xfId="2958"/>
    <cellStyle name="Comma 2 2 2 14 2" xfId="8267"/>
    <cellStyle name="Comma 2 2 2 15" xfId="5635"/>
    <cellStyle name="Comma 2 2 2 2" xfId="259"/>
    <cellStyle name="Comma 2 2 2 2 10" xfId="2775"/>
    <cellStyle name="Comma 2 2 2 2 10 2" xfId="5448"/>
    <cellStyle name="Comma 2 2 2 2 10 2 2" xfId="10739"/>
    <cellStyle name="Comma 2 2 2 2 10 3" xfId="8109"/>
    <cellStyle name="Comma 2 2 2 2 11" xfId="2835"/>
    <cellStyle name="Comma 2 2 2 2 11 2" xfId="5508"/>
    <cellStyle name="Comma 2 2 2 2 11 2 2" xfId="10793"/>
    <cellStyle name="Comma 2 2 2 2 11 3" xfId="8163"/>
    <cellStyle name="Comma 2 2 2 2 12" xfId="407"/>
    <cellStyle name="Comma 2 2 2 2 12 2" xfId="3107"/>
    <cellStyle name="Comma 2 2 2 2 12 2 2" xfId="8410"/>
    <cellStyle name="Comma 2 2 2 2 12 3" xfId="5780"/>
    <cellStyle name="Comma 2 2 2 2 13" xfId="2968"/>
    <cellStyle name="Comma 2 2 2 2 13 2" xfId="8274"/>
    <cellStyle name="Comma 2 2 2 2 14" xfId="5643"/>
    <cellStyle name="Comma 2 2 2 2 2" xfId="272"/>
    <cellStyle name="Comma 2 2 2 2 2 2" xfId="301"/>
    <cellStyle name="Comma 2 2 2 2 2 2 2" xfId="355"/>
    <cellStyle name="Comma 2 2 2 2 2 2 2 2" xfId="2929"/>
    <cellStyle name="Comma 2 2 2 2 2 2 2 2 2" xfId="5602"/>
    <cellStyle name="Comma 2 2 2 2 2 2 2 2 2 2" xfId="10887"/>
    <cellStyle name="Comma 2 2 2 2 2 2 2 2 3" xfId="8257"/>
    <cellStyle name="Comma 2 2 2 2 2 2 2 3" xfId="410"/>
    <cellStyle name="Comma 2 2 2 2 2 2 2 3 2" xfId="3110"/>
    <cellStyle name="Comma 2 2 2 2 2 2 2 3 2 2" xfId="8413"/>
    <cellStyle name="Comma 2 2 2 2 2 2 2 3 3" xfId="5783"/>
    <cellStyle name="Comma 2 2 2 2 2 2 2 4" xfId="3064"/>
    <cellStyle name="Comma 2 2 2 2 2 2 2 4 2" xfId="8368"/>
    <cellStyle name="Comma 2 2 2 2 2 2 2 5" xfId="5738"/>
    <cellStyle name="Comma 2 2 2 2 2 2 3" xfId="2816"/>
    <cellStyle name="Comma 2 2 2 2 2 2 3 2" xfId="5489"/>
    <cellStyle name="Comma 2 2 2 2 2 2 3 2 2" xfId="10779"/>
    <cellStyle name="Comma 2 2 2 2 2 2 3 3" xfId="8149"/>
    <cellStyle name="Comma 2 2 2 2 2 2 4" xfId="2875"/>
    <cellStyle name="Comma 2 2 2 2 2 2 4 2" xfId="5548"/>
    <cellStyle name="Comma 2 2 2 2 2 2 4 2 2" xfId="10833"/>
    <cellStyle name="Comma 2 2 2 2 2 2 4 3" xfId="8203"/>
    <cellStyle name="Comma 2 2 2 2 2 2 5" xfId="409"/>
    <cellStyle name="Comma 2 2 2 2 2 2 5 2" xfId="3109"/>
    <cellStyle name="Comma 2 2 2 2 2 2 5 2 2" xfId="8412"/>
    <cellStyle name="Comma 2 2 2 2 2 2 5 3" xfId="5782"/>
    <cellStyle name="Comma 2 2 2 2 2 2 6" xfId="3010"/>
    <cellStyle name="Comma 2 2 2 2 2 2 6 2" xfId="8314"/>
    <cellStyle name="Comma 2 2 2 2 2 2 7" xfId="5684"/>
    <cellStyle name="Comma 2 2 2 2 2 3" xfId="328"/>
    <cellStyle name="Comma 2 2 2 2 2 3 2" xfId="2902"/>
    <cellStyle name="Comma 2 2 2 2 2 3 2 2" xfId="5575"/>
    <cellStyle name="Comma 2 2 2 2 2 3 2 2 2" xfId="10860"/>
    <cellStyle name="Comma 2 2 2 2 2 3 2 3" xfId="8230"/>
    <cellStyle name="Comma 2 2 2 2 2 3 3" xfId="411"/>
    <cellStyle name="Comma 2 2 2 2 2 3 3 2" xfId="3111"/>
    <cellStyle name="Comma 2 2 2 2 2 3 3 2 2" xfId="8414"/>
    <cellStyle name="Comma 2 2 2 2 2 3 3 3" xfId="5784"/>
    <cellStyle name="Comma 2 2 2 2 2 3 4" xfId="3037"/>
    <cellStyle name="Comma 2 2 2 2 2 3 4 2" xfId="8341"/>
    <cellStyle name="Comma 2 2 2 2 2 3 5" xfId="5711"/>
    <cellStyle name="Comma 2 2 2 2 2 4" xfId="412"/>
    <cellStyle name="Comma 2 2 2 2 2 4 2" xfId="3112"/>
    <cellStyle name="Comma 2 2 2 2 2 4 2 2" xfId="8415"/>
    <cellStyle name="Comma 2 2 2 2 2 4 3" xfId="5785"/>
    <cellStyle name="Comma 2 2 2 2 2 5" xfId="2788"/>
    <cellStyle name="Comma 2 2 2 2 2 5 2" xfId="5461"/>
    <cellStyle name="Comma 2 2 2 2 2 5 2 2" xfId="10752"/>
    <cellStyle name="Comma 2 2 2 2 2 5 3" xfId="8122"/>
    <cellStyle name="Comma 2 2 2 2 2 6" xfId="2848"/>
    <cellStyle name="Comma 2 2 2 2 2 6 2" xfId="5521"/>
    <cellStyle name="Comma 2 2 2 2 2 6 2 2" xfId="10806"/>
    <cellStyle name="Comma 2 2 2 2 2 6 3" xfId="8176"/>
    <cellStyle name="Comma 2 2 2 2 2 7" xfId="408"/>
    <cellStyle name="Comma 2 2 2 2 2 7 2" xfId="3108"/>
    <cellStyle name="Comma 2 2 2 2 2 7 2 2" xfId="8411"/>
    <cellStyle name="Comma 2 2 2 2 2 7 3" xfId="5781"/>
    <cellStyle name="Comma 2 2 2 2 2 8" xfId="2981"/>
    <cellStyle name="Comma 2 2 2 2 2 8 2" xfId="8287"/>
    <cellStyle name="Comma 2 2 2 2 2 9" xfId="5656"/>
    <cellStyle name="Comma 2 2 2 2 3" xfId="288"/>
    <cellStyle name="Comma 2 2 2 2 3 2" xfId="342"/>
    <cellStyle name="Comma 2 2 2 2 3 2 2" xfId="415"/>
    <cellStyle name="Comma 2 2 2 2 3 2 2 2" xfId="3115"/>
    <cellStyle name="Comma 2 2 2 2 3 2 2 2 2" xfId="8418"/>
    <cellStyle name="Comma 2 2 2 2 3 2 2 3" xfId="5788"/>
    <cellStyle name="Comma 2 2 2 2 3 2 3" xfId="2916"/>
    <cellStyle name="Comma 2 2 2 2 3 2 3 2" xfId="5589"/>
    <cellStyle name="Comma 2 2 2 2 3 2 3 2 2" xfId="10874"/>
    <cellStyle name="Comma 2 2 2 2 3 2 3 3" xfId="8244"/>
    <cellStyle name="Comma 2 2 2 2 3 2 4" xfId="414"/>
    <cellStyle name="Comma 2 2 2 2 3 2 4 2" xfId="3114"/>
    <cellStyle name="Comma 2 2 2 2 3 2 4 2 2" xfId="8417"/>
    <cellStyle name="Comma 2 2 2 2 3 2 4 3" xfId="5787"/>
    <cellStyle name="Comma 2 2 2 2 3 2 5" xfId="3051"/>
    <cellStyle name="Comma 2 2 2 2 3 2 5 2" xfId="8355"/>
    <cellStyle name="Comma 2 2 2 2 3 2 6" xfId="5725"/>
    <cellStyle name="Comma 2 2 2 2 3 3" xfId="416"/>
    <cellStyle name="Comma 2 2 2 2 3 3 2" xfId="3116"/>
    <cellStyle name="Comma 2 2 2 2 3 3 2 2" xfId="8419"/>
    <cellStyle name="Comma 2 2 2 2 3 3 3" xfId="5789"/>
    <cellStyle name="Comma 2 2 2 2 3 4" xfId="417"/>
    <cellStyle name="Comma 2 2 2 2 3 4 2" xfId="3117"/>
    <cellStyle name="Comma 2 2 2 2 3 4 2 2" xfId="8420"/>
    <cellStyle name="Comma 2 2 2 2 3 4 3" xfId="5790"/>
    <cellStyle name="Comma 2 2 2 2 3 5" xfId="2803"/>
    <cellStyle name="Comma 2 2 2 2 3 5 2" xfId="5476"/>
    <cellStyle name="Comma 2 2 2 2 3 5 2 2" xfId="10766"/>
    <cellStyle name="Comma 2 2 2 2 3 5 3" xfId="8136"/>
    <cellStyle name="Comma 2 2 2 2 3 6" xfId="2862"/>
    <cellStyle name="Comma 2 2 2 2 3 6 2" xfId="5535"/>
    <cellStyle name="Comma 2 2 2 2 3 6 2 2" xfId="10820"/>
    <cellStyle name="Comma 2 2 2 2 3 6 3" xfId="8190"/>
    <cellStyle name="Comma 2 2 2 2 3 7" xfId="413"/>
    <cellStyle name="Comma 2 2 2 2 3 7 2" xfId="3113"/>
    <cellStyle name="Comma 2 2 2 2 3 7 2 2" xfId="8416"/>
    <cellStyle name="Comma 2 2 2 2 3 7 3" xfId="5786"/>
    <cellStyle name="Comma 2 2 2 2 3 8" xfId="2997"/>
    <cellStyle name="Comma 2 2 2 2 3 8 2" xfId="8301"/>
    <cellStyle name="Comma 2 2 2 2 3 9" xfId="5671"/>
    <cellStyle name="Comma 2 2 2 2 4" xfId="315"/>
    <cellStyle name="Comma 2 2 2 2 4 2" xfId="419"/>
    <cellStyle name="Comma 2 2 2 2 4 2 2" xfId="420"/>
    <cellStyle name="Comma 2 2 2 2 4 2 2 2" xfId="3120"/>
    <cellStyle name="Comma 2 2 2 2 4 2 2 2 2" xfId="8423"/>
    <cellStyle name="Comma 2 2 2 2 4 2 2 3" xfId="5793"/>
    <cellStyle name="Comma 2 2 2 2 4 2 3" xfId="3119"/>
    <cellStyle name="Comma 2 2 2 2 4 2 3 2" xfId="8422"/>
    <cellStyle name="Comma 2 2 2 2 4 2 4" xfId="5792"/>
    <cellStyle name="Comma 2 2 2 2 4 3" xfId="421"/>
    <cellStyle name="Comma 2 2 2 2 4 3 2" xfId="3121"/>
    <cellStyle name="Comma 2 2 2 2 4 3 2 2" xfId="8424"/>
    <cellStyle name="Comma 2 2 2 2 4 3 3" xfId="5794"/>
    <cellStyle name="Comma 2 2 2 2 4 4" xfId="422"/>
    <cellStyle name="Comma 2 2 2 2 4 4 2" xfId="3122"/>
    <cellStyle name="Comma 2 2 2 2 4 4 2 2" xfId="8425"/>
    <cellStyle name="Comma 2 2 2 2 4 4 3" xfId="5795"/>
    <cellStyle name="Comma 2 2 2 2 4 5" xfId="2889"/>
    <cellStyle name="Comma 2 2 2 2 4 5 2" xfId="5562"/>
    <cellStyle name="Comma 2 2 2 2 4 5 2 2" xfId="10847"/>
    <cellStyle name="Comma 2 2 2 2 4 5 3" xfId="8217"/>
    <cellStyle name="Comma 2 2 2 2 4 6" xfId="418"/>
    <cellStyle name="Comma 2 2 2 2 4 6 2" xfId="3118"/>
    <cellStyle name="Comma 2 2 2 2 4 6 2 2" xfId="8421"/>
    <cellStyle name="Comma 2 2 2 2 4 6 3" xfId="5791"/>
    <cellStyle name="Comma 2 2 2 2 4 7" xfId="3024"/>
    <cellStyle name="Comma 2 2 2 2 4 7 2" xfId="8328"/>
    <cellStyle name="Comma 2 2 2 2 4 8" xfId="5698"/>
    <cellStyle name="Comma 2 2 2 2 5" xfId="423"/>
    <cellStyle name="Comma 2 2 2 2 5 2" xfId="424"/>
    <cellStyle name="Comma 2 2 2 2 5 2 2" xfId="425"/>
    <cellStyle name="Comma 2 2 2 2 5 2 2 2" xfId="3125"/>
    <cellStyle name="Comma 2 2 2 2 5 2 2 2 2" xfId="8428"/>
    <cellStyle name="Comma 2 2 2 2 5 2 2 3" xfId="5798"/>
    <cellStyle name="Comma 2 2 2 2 5 2 3" xfId="3124"/>
    <cellStyle name="Comma 2 2 2 2 5 2 3 2" xfId="8427"/>
    <cellStyle name="Comma 2 2 2 2 5 2 4" xfId="5797"/>
    <cellStyle name="Comma 2 2 2 2 5 3" xfId="426"/>
    <cellStyle name="Comma 2 2 2 2 5 3 2" xfId="3126"/>
    <cellStyle name="Comma 2 2 2 2 5 3 2 2" xfId="8429"/>
    <cellStyle name="Comma 2 2 2 2 5 3 3" xfId="5799"/>
    <cellStyle name="Comma 2 2 2 2 5 4" xfId="427"/>
    <cellStyle name="Comma 2 2 2 2 5 4 2" xfId="3127"/>
    <cellStyle name="Comma 2 2 2 2 5 4 2 2" xfId="8430"/>
    <cellStyle name="Comma 2 2 2 2 5 4 3" xfId="5800"/>
    <cellStyle name="Comma 2 2 2 2 5 5" xfId="3123"/>
    <cellStyle name="Comma 2 2 2 2 5 5 2" xfId="8426"/>
    <cellStyle name="Comma 2 2 2 2 5 6" xfId="5796"/>
    <cellStyle name="Comma 2 2 2 2 6" xfId="428"/>
    <cellStyle name="Comma 2 2 2 2 6 2" xfId="429"/>
    <cellStyle name="Comma 2 2 2 2 6 2 2" xfId="3129"/>
    <cellStyle name="Comma 2 2 2 2 6 2 2 2" xfId="8432"/>
    <cellStyle name="Comma 2 2 2 2 6 2 3" xfId="5802"/>
    <cellStyle name="Comma 2 2 2 2 6 3" xfId="430"/>
    <cellStyle name="Comma 2 2 2 2 6 3 2" xfId="3130"/>
    <cellStyle name="Comma 2 2 2 2 6 3 2 2" xfId="8433"/>
    <cellStyle name="Comma 2 2 2 2 6 3 3" xfId="5803"/>
    <cellStyle name="Comma 2 2 2 2 6 4" xfId="3128"/>
    <cellStyle name="Comma 2 2 2 2 6 4 2" xfId="8431"/>
    <cellStyle name="Comma 2 2 2 2 6 5" xfId="5801"/>
    <cellStyle name="Comma 2 2 2 2 7" xfId="431"/>
    <cellStyle name="Comma 2 2 2 2 7 2" xfId="432"/>
    <cellStyle name="Comma 2 2 2 2 7 2 2" xfId="3132"/>
    <cellStyle name="Comma 2 2 2 2 7 2 2 2" xfId="8435"/>
    <cellStyle name="Comma 2 2 2 2 7 2 3" xfId="5805"/>
    <cellStyle name="Comma 2 2 2 2 7 3" xfId="3131"/>
    <cellStyle name="Comma 2 2 2 2 7 3 2" xfId="8434"/>
    <cellStyle name="Comma 2 2 2 2 7 4" xfId="5804"/>
    <cellStyle name="Comma 2 2 2 2 8" xfId="433"/>
    <cellStyle name="Comma 2 2 2 2 8 2" xfId="3133"/>
    <cellStyle name="Comma 2 2 2 2 8 2 2" xfId="8436"/>
    <cellStyle name="Comma 2 2 2 2 8 3" xfId="5806"/>
    <cellStyle name="Comma 2 2 2 2 9" xfId="434"/>
    <cellStyle name="Comma 2 2 2 2 9 2" xfId="3134"/>
    <cellStyle name="Comma 2 2 2 2 9 2 2" xfId="8437"/>
    <cellStyle name="Comma 2 2 2 2 9 3" xfId="5807"/>
    <cellStyle name="Comma 2 2 2 3" xfId="265"/>
    <cellStyle name="Comma 2 2 2 3 2" xfId="294"/>
    <cellStyle name="Comma 2 2 2 3 2 2" xfId="348"/>
    <cellStyle name="Comma 2 2 2 3 2 2 2" xfId="2922"/>
    <cellStyle name="Comma 2 2 2 3 2 2 2 2" xfId="5595"/>
    <cellStyle name="Comma 2 2 2 3 2 2 2 2 2" xfId="10880"/>
    <cellStyle name="Comma 2 2 2 3 2 2 2 3" xfId="8250"/>
    <cellStyle name="Comma 2 2 2 3 2 2 3" xfId="437"/>
    <cellStyle name="Comma 2 2 2 3 2 2 3 2" xfId="3137"/>
    <cellStyle name="Comma 2 2 2 3 2 2 3 2 2" xfId="8440"/>
    <cellStyle name="Comma 2 2 2 3 2 2 3 3" xfId="5810"/>
    <cellStyle name="Comma 2 2 2 3 2 2 4" xfId="3057"/>
    <cellStyle name="Comma 2 2 2 3 2 2 4 2" xfId="8361"/>
    <cellStyle name="Comma 2 2 2 3 2 2 5" xfId="5731"/>
    <cellStyle name="Comma 2 2 2 3 2 3" xfId="2809"/>
    <cellStyle name="Comma 2 2 2 3 2 3 2" xfId="5482"/>
    <cellStyle name="Comma 2 2 2 3 2 3 2 2" xfId="10772"/>
    <cellStyle name="Comma 2 2 2 3 2 3 3" xfId="8142"/>
    <cellStyle name="Comma 2 2 2 3 2 4" xfId="2868"/>
    <cellStyle name="Comma 2 2 2 3 2 4 2" xfId="5541"/>
    <cellStyle name="Comma 2 2 2 3 2 4 2 2" xfId="10826"/>
    <cellStyle name="Comma 2 2 2 3 2 4 3" xfId="8196"/>
    <cellStyle name="Comma 2 2 2 3 2 5" xfId="436"/>
    <cellStyle name="Comma 2 2 2 3 2 5 2" xfId="3136"/>
    <cellStyle name="Comma 2 2 2 3 2 5 2 2" xfId="8439"/>
    <cellStyle name="Comma 2 2 2 3 2 5 3" xfId="5809"/>
    <cellStyle name="Comma 2 2 2 3 2 6" xfId="3003"/>
    <cellStyle name="Comma 2 2 2 3 2 6 2" xfId="8307"/>
    <cellStyle name="Comma 2 2 2 3 2 7" xfId="5677"/>
    <cellStyle name="Comma 2 2 2 3 3" xfId="321"/>
    <cellStyle name="Comma 2 2 2 3 3 2" xfId="2895"/>
    <cellStyle name="Comma 2 2 2 3 3 2 2" xfId="5568"/>
    <cellStyle name="Comma 2 2 2 3 3 2 2 2" xfId="10853"/>
    <cellStyle name="Comma 2 2 2 3 3 2 3" xfId="8223"/>
    <cellStyle name="Comma 2 2 2 3 3 3" xfId="438"/>
    <cellStyle name="Comma 2 2 2 3 3 3 2" xfId="3138"/>
    <cellStyle name="Comma 2 2 2 3 3 3 2 2" xfId="8441"/>
    <cellStyle name="Comma 2 2 2 3 3 3 3" xfId="5811"/>
    <cellStyle name="Comma 2 2 2 3 3 4" xfId="3030"/>
    <cellStyle name="Comma 2 2 2 3 3 4 2" xfId="8334"/>
    <cellStyle name="Comma 2 2 2 3 3 5" xfId="5704"/>
    <cellStyle name="Comma 2 2 2 3 4" xfId="439"/>
    <cellStyle name="Comma 2 2 2 3 4 2" xfId="3139"/>
    <cellStyle name="Comma 2 2 2 3 4 2 2" xfId="8442"/>
    <cellStyle name="Comma 2 2 2 3 4 3" xfId="5812"/>
    <cellStyle name="Comma 2 2 2 3 5" xfId="2781"/>
    <cellStyle name="Comma 2 2 2 3 5 2" xfId="5454"/>
    <cellStyle name="Comma 2 2 2 3 5 2 2" xfId="10745"/>
    <cellStyle name="Comma 2 2 2 3 5 3" xfId="8115"/>
    <cellStyle name="Comma 2 2 2 3 6" xfId="2841"/>
    <cellStyle name="Comma 2 2 2 3 6 2" xfId="5514"/>
    <cellStyle name="Comma 2 2 2 3 6 2 2" xfId="10799"/>
    <cellStyle name="Comma 2 2 2 3 6 3" xfId="8169"/>
    <cellStyle name="Comma 2 2 2 3 7" xfId="435"/>
    <cellStyle name="Comma 2 2 2 3 7 2" xfId="3135"/>
    <cellStyle name="Comma 2 2 2 3 7 2 2" xfId="8438"/>
    <cellStyle name="Comma 2 2 2 3 7 3" xfId="5808"/>
    <cellStyle name="Comma 2 2 2 3 8" xfId="2974"/>
    <cellStyle name="Comma 2 2 2 3 8 2" xfId="8280"/>
    <cellStyle name="Comma 2 2 2 3 9" xfId="5649"/>
    <cellStyle name="Comma 2 2 2 4" xfId="281"/>
    <cellStyle name="Comma 2 2 2 4 2" xfId="335"/>
    <cellStyle name="Comma 2 2 2 4 2 2" xfId="442"/>
    <cellStyle name="Comma 2 2 2 4 2 2 2" xfId="3142"/>
    <cellStyle name="Comma 2 2 2 4 2 2 2 2" xfId="8445"/>
    <cellStyle name="Comma 2 2 2 4 2 2 3" xfId="5815"/>
    <cellStyle name="Comma 2 2 2 4 2 3" xfId="2909"/>
    <cellStyle name="Comma 2 2 2 4 2 3 2" xfId="5582"/>
    <cellStyle name="Comma 2 2 2 4 2 3 2 2" xfId="10867"/>
    <cellStyle name="Comma 2 2 2 4 2 3 3" xfId="8237"/>
    <cellStyle name="Comma 2 2 2 4 2 4" xfId="441"/>
    <cellStyle name="Comma 2 2 2 4 2 4 2" xfId="3141"/>
    <cellStyle name="Comma 2 2 2 4 2 4 2 2" xfId="8444"/>
    <cellStyle name="Comma 2 2 2 4 2 4 3" xfId="5814"/>
    <cellStyle name="Comma 2 2 2 4 2 5" xfId="3044"/>
    <cellStyle name="Comma 2 2 2 4 2 5 2" xfId="8348"/>
    <cellStyle name="Comma 2 2 2 4 2 6" xfId="5718"/>
    <cellStyle name="Comma 2 2 2 4 3" xfId="443"/>
    <cellStyle name="Comma 2 2 2 4 3 2" xfId="3143"/>
    <cellStyle name="Comma 2 2 2 4 3 2 2" xfId="8446"/>
    <cellStyle name="Comma 2 2 2 4 3 3" xfId="5816"/>
    <cellStyle name="Comma 2 2 2 4 4" xfId="444"/>
    <cellStyle name="Comma 2 2 2 4 4 2" xfId="3144"/>
    <cellStyle name="Comma 2 2 2 4 4 2 2" xfId="8447"/>
    <cellStyle name="Comma 2 2 2 4 4 3" xfId="5817"/>
    <cellStyle name="Comma 2 2 2 4 5" xfId="2796"/>
    <cellStyle name="Comma 2 2 2 4 5 2" xfId="5469"/>
    <cellStyle name="Comma 2 2 2 4 5 2 2" xfId="10759"/>
    <cellStyle name="Comma 2 2 2 4 5 3" xfId="8129"/>
    <cellStyle name="Comma 2 2 2 4 6" xfId="2855"/>
    <cellStyle name="Comma 2 2 2 4 6 2" xfId="5528"/>
    <cellStyle name="Comma 2 2 2 4 6 2 2" xfId="10813"/>
    <cellStyle name="Comma 2 2 2 4 6 3" xfId="8183"/>
    <cellStyle name="Comma 2 2 2 4 7" xfId="440"/>
    <cellStyle name="Comma 2 2 2 4 7 2" xfId="3140"/>
    <cellStyle name="Comma 2 2 2 4 7 2 2" xfId="8443"/>
    <cellStyle name="Comma 2 2 2 4 7 3" xfId="5813"/>
    <cellStyle name="Comma 2 2 2 4 8" xfId="2990"/>
    <cellStyle name="Comma 2 2 2 4 8 2" xfId="8294"/>
    <cellStyle name="Comma 2 2 2 4 9" xfId="5664"/>
    <cellStyle name="Comma 2 2 2 5" xfId="308"/>
    <cellStyle name="Comma 2 2 2 5 2" xfId="446"/>
    <cellStyle name="Comma 2 2 2 5 2 2" xfId="447"/>
    <cellStyle name="Comma 2 2 2 5 2 2 2" xfId="3147"/>
    <cellStyle name="Comma 2 2 2 5 2 2 2 2" xfId="8450"/>
    <cellStyle name="Comma 2 2 2 5 2 2 3" xfId="5820"/>
    <cellStyle name="Comma 2 2 2 5 2 3" xfId="3146"/>
    <cellStyle name="Comma 2 2 2 5 2 3 2" xfId="8449"/>
    <cellStyle name="Comma 2 2 2 5 2 4" xfId="5819"/>
    <cellStyle name="Comma 2 2 2 5 3" xfId="448"/>
    <cellStyle name="Comma 2 2 2 5 3 2" xfId="3148"/>
    <cellStyle name="Comma 2 2 2 5 3 2 2" xfId="8451"/>
    <cellStyle name="Comma 2 2 2 5 3 3" xfId="5821"/>
    <cellStyle name="Comma 2 2 2 5 4" xfId="449"/>
    <cellStyle name="Comma 2 2 2 5 4 2" xfId="3149"/>
    <cellStyle name="Comma 2 2 2 5 4 2 2" xfId="8452"/>
    <cellStyle name="Comma 2 2 2 5 4 3" xfId="5822"/>
    <cellStyle name="Comma 2 2 2 5 5" xfId="2882"/>
    <cellStyle name="Comma 2 2 2 5 5 2" xfId="5555"/>
    <cellStyle name="Comma 2 2 2 5 5 2 2" xfId="10840"/>
    <cellStyle name="Comma 2 2 2 5 5 3" xfId="8210"/>
    <cellStyle name="Comma 2 2 2 5 6" xfId="445"/>
    <cellStyle name="Comma 2 2 2 5 6 2" xfId="3145"/>
    <cellStyle name="Comma 2 2 2 5 6 2 2" xfId="8448"/>
    <cellStyle name="Comma 2 2 2 5 6 3" xfId="5818"/>
    <cellStyle name="Comma 2 2 2 5 7" xfId="3017"/>
    <cellStyle name="Comma 2 2 2 5 7 2" xfId="8321"/>
    <cellStyle name="Comma 2 2 2 5 8" xfId="5691"/>
    <cellStyle name="Comma 2 2 2 6" xfId="450"/>
    <cellStyle name="Comma 2 2 2 6 2" xfId="451"/>
    <cellStyle name="Comma 2 2 2 6 2 2" xfId="452"/>
    <cellStyle name="Comma 2 2 2 6 2 2 2" xfId="3152"/>
    <cellStyle name="Comma 2 2 2 6 2 2 2 2" xfId="8455"/>
    <cellStyle name="Comma 2 2 2 6 2 2 3" xfId="5825"/>
    <cellStyle name="Comma 2 2 2 6 2 3" xfId="3151"/>
    <cellStyle name="Comma 2 2 2 6 2 3 2" xfId="8454"/>
    <cellStyle name="Comma 2 2 2 6 2 4" xfId="5824"/>
    <cellStyle name="Comma 2 2 2 6 3" xfId="453"/>
    <cellStyle name="Comma 2 2 2 6 3 2" xfId="3153"/>
    <cellStyle name="Comma 2 2 2 6 3 2 2" xfId="8456"/>
    <cellStyle name="Comma 2 2 2 6 3 3" xfId="5826"/>
    <cellStyle name="Comma 2 2 2 6 4" xfId="454"/>
    <cellStyle name="Comma 2 2 2 6 4 2" xfId="3154"/>
    <cellStyle name="Comma 2 2 2 6 4 2 2" xfId="8457"/>
    <cellStyle name="Comma 2 2 2 6 4 3" xfId="5827"/>
    <cellStyle name="Comma 2 2 2 6 5" xfId="3150"/>
    <cellStyle name="Comma 2 2 2 6 5 2" xfId="8453"/>
    <cellStyle name="Comma 2 2 2 6 6" xfId="5823"/>
    <cellStyle name="Comma 2 2 2 7" xfId="455"/>
    <cellStyle name="Comma 2 2 2 7 2" xfId="456"/>
    <cellStyle name="Comma 2 2 2 7 2 2" xfId="3156"/>
    <cellStyle name="Comma 2 2 2 7 2 2 2" xfId="8459"/>
    <cellStyle name="Comma 2 2 2 7 2 3" xfId="5829"/>
    <cellStyle name="Comma 2 2 2 7 3" xfId="457"/>
    <cellStyle name="Comma 2 2 2 7 3 2" xfId="3157"/>
    <cellStyle name="Comma 2 2 2 7 3 2 2" xfId="8460"/>
    <cellStyle name="Comma 2 2 2 7 3 3" xfId="5830"/>
    <cellStyle name="Comma 2 2 2 7 4" xfId="3155"/>
    <cellStyle name="Comma 2 2 2 7 4 2" xfId="8458"/>
    <cellStyle name="Comma 2 2 2 7 5" xfId="5828"/>
    <cellStyle name="Comma 2 2 2 8" xfId="458"/>
    <cellStyle name="Comma 2 2 2 8 2" xfId="459"/>
    <cellStyle name="Comma 2 2 2 8 2 2" xfId="3159"/>
    <cellStyle name="Comma 2 2 2 8 2 2 2" xfId="8462"/>
    <cellStyle name="Comma 2 2 2 8 2 3" xfId="5832"/>
    <cellStyle name="Comma 2 2 2 8 3" xfId="3158"/>
    <cellStyle name="Comma 2 2 2 8 3 2" xfId="8461"/>
    <cellStyle name="Comma 2 2 2 8 4" xfId="5831"/>
    <cellStyle name="Comma 2 2 2 9" xfId="460"/>
    <cellStyle name="Comma 2 2 2 9 2" xfId="3160"/>
    <cellStyle name="Comma 2 2 2 9 2 2" xfId="8463"/>
    <cellStyle name="Comma 2 2 2 9 3" xfId="5833"/>
    <cellStyle name="Comma 2 2 3" xfId="256"/>
    <cellStyle name="Comma 2 2 3 10" xfId="462"/>
    <cellStyle name="Comma 2 2 3 10 2" xfId="3162"/>
    <cellStyle name="Comma 2 2 3 10 2 2" xfId="8465"/>
    <cellStyle name="Comma 2 2 3 10 3" xfId="5835"/>
    <cellStyle name="Comma 2 2 3 11" xfId="2772"/>
    <cellStyle name="Comma 2 2 3 11 2" xfId="5445"/>
    <cellStyle name="Comma 2 2 3 11 2 2" xfId="10736"/>
    <cellStyle name="Comma 2 2 3 11 3" xfId="8106"/>
    <cellStyle name="Comma 2 2 3 12" xfId="2832"/>
    <cellStyle name="Comma 2 2 3 12 2" xfId="5505"/>
    <cellStyle name="Comma 2 2 3 12 2 2" xfId="10790"/>
    <cellStyle name="Comma 2 2 3 12 3" xfId="8160"/>
    <cellStyle name="Comma 2 2 3 13" xfId="461"/>
    <cellStyle name="Comma 2 2 3 13 2" xfId="3161"/>
    <cellStyle name="Comma 2 2 3 13 2 2" xfId="8464"/>
    <cellStyle name="Comma 2 2 3 13 3" xfId="5834"/>
    <cellStyle name="Comma 2 2 3 14" xfId="2965"/>
    <cellStyle name="Comma 2 2 3 14 2" xfId="8271"/>
    <cellStyle name="Comma 2 2 3 15" xfId="5640"/>
    <cellStyle name="Comma 2 2 3 2" xfId="269"/>
    <cellStyle name="Comma 2 2 3 2 10" xfId="2785"/>
    <cellStyle name="Comma 2 2 3 2 10 2" xfId="5458"/>
    <cellStyle name="Comma 2 2 3 2 10 2 2" xfId="10749"/>
    <cellStyle name="Comma 2 2 3 2 10 3" xfId="8119"/>
    <cellStyle name="Comma 2 2 3 2 11" xfId="2845"/>
    <cellStyle name="Comma 2 2 3 2 11 2" xfId="5518"/>
    <cellStyle name="Comma 2 2 3 2 11 2 2" xfId="10803"/>
    <cellStyle name="Comma 2 2 3 2 11 3" xfId="8173"/>
    <cellStyle name="Comma 2 2 3 2 12" xfId="463"/>
    <cellStyle name="Comma 2 2 3 2 12 2" xfId="3163"/>
    <cellStyle name="Comma 2 2 3 2 12 2 2" xfId="8466"/>
    <cellStyle name="Comma 2 2 3 2 12 3" xfId="5836"/>
    <cellStyle name="Comma 2 2 3 2 13" xfId="2978"/>
    <cellStyle name="Comma 2 2 3 2 13 2" xfId="8284"/>
    <cellStyle name="Comma 2 2 3 2 14" xfId="5653"/>
    <cellStyle name="Comma 2 2 3 2 2" xfId="298"/>
    <cellStyle name="Comma 2 2 3 2 2 2" xfId="352"/>
    <cellStyle name="Comma 2 2 3 2 2 2 2" xfId="466"/>
    <cellStyle name="Comma 2 2 3 2 2 2 2 2" xfId="3166"/>
    <cellStyle name="Comma 2 2 3 2 2 2 2 2 2" xfId="8469"/>
    <cellStyle name="Comma 2 2 3 2 2 2 2 3" xfId="5839"/>
    <cellStyle name="Comma 2 2 3 2 2 2 3" xfId="2926"/>
    <cellStyle name="Comma 2 2 3 2 2 2 3 2" xfId="5599"/>
    <cellStyle name="Comma 2 2 3 2 2 2 3 2 2" xfId="10884"/>
    <cellStyle name="Comma 2 2 3 2 2 2 3 3" xfId="8254"/>
    <cellStyle name="Comma 2 2 3 2 2 2 4" xfId="465"/>
    <cellStyle name="Comma 2 2 3 2 2 2 4 2" xfId="3165"/>
    <cellStyle name="Comma 2 2 3 2 2 2 4 2 2" xfId="8468"/>
    <cellStyle name="Comma 2 2 3 2 2 2 4 3" xfId="5838"/>
    <cellStyle name="Comma 2 2 3 2 2 2 5" xfId="3061"/>
    <cellStyle name="Comma 2 2 3 2 2 2 5 2" xfId="8365"/>
    <cellStyle name="Comma 2 2 3 2 2 2 6" xfId="5735"/>
    <cellStyle name="Comma 2 2 3 2 2 3" xfId="467"/>
    <cellStyle name="Comma 2 2 3 2 2 3 2" xfId="3167"/>
    <cellStyle name="Comma 2 2 3 2 2 3 2 2" xfId="8470"/>
    <cellStyle name="Comma 2 2 3 2 2 3 3" xfId="5840"/>
    <cellStyle name="Comma 2 2 3 2 2 4" xfId="468"/>
    <cellStyle name="Comma 2 2 3 2 2 4 2" xfId="3168"/>
    <cellStyle name="Comma 2 2 3 2 2 4 2 2" xfId="8471"/>
    <cellStyle name="Comma 2 2 3 2 2 4 3" xfId="5841"/>
    <cellStyle name="Comma 2 2 3 2 2 5" xfId="2813"/>
    <cellStyle name="Comma 2 2 3 2 2 5 2" xfId="5486"/>
    <cellStyle name="Comma 2 2 3 2 2 5 2 2" xfId="10776"/>
    <cellStyle name="Comma 2 2 3 2 2 5 3" xfId="8146"/>
    <cellStyle name="Comma 2 2 3 2 2 6" xfId="2872"/>
    <cellStyle name="Comma 2 2 3 2 2 6 2" xfId="5545"/>
    <cellStyle name="Comma 2 2 3 2 2 6 2 2" xfId="10830"/>
    <cellStyle name="Comma 2 2 3 2 2 6 3" xfId="8200"/>
    <cellStyle name="Comma 2 2 3 2 2 7" xfId="464"/>
    <cellStyle name="Comma 2 2 3 2 2 7 2" xfId="3164"/>
    <cellStyle name="Comma 2 2 3 2 2 7 2 2" xfId="8467"/>
    <cellStyle name="Comma 2 2 3 2 2 7 3" xfId="5837"/>
    <cellStyle name="Comma 2 2 3 2 2 8" xfId="3007"/>
    <cellStyle name="Comma 2 2 3 2 2 8 2" xfId="8311"/>
    <cellStyle name="Comma 2 2 3 2 2 9" xfId="5681"/>
    <cellStyle name="Comma 2 2 3 2 3" xfId="325"/>
    <cellStyle name="Comma 2 2 3 2 3 2" xfId="470"/>
    <cellStyle name="Comma 2 2 3 2 3 2 2" xfId="471"/>
    <cellStyle name="Comma 2 2 3 2 3 2 2 2" xfId="3171"/>
    <cellStyle name="Comma 2 2 3 2 3 2 2 2 2" xfId="8474"/>
    <cellStyle name="Comma 2 2 3 2 3 2 2 3" xfId="5844"/>
    <cellStyle name="Comma 2 2 3 2 3 2 3" xfId="3170"/>
    <cellStyle name="Comma 2 2 3 2 3 2 3 2" xfId="8473"/>
    <cellStyle name="Comma 2 2 3 2 3 2 4" xfId="5843"/>
    <cellStyle name="Comma 2 2 3 2 3 3" xfId="472"/>
    <cellStyle name="Comma 2 2 3 2 3 3 2" xfId="3172"/>
    <cellStyle name="Comma 2 2 3 2 3 3 2 2" xfId="8475"/>
    <cellStyle name="Comma 2 2 3 2 3 3 3" xfId="5845"/>
    <cellStyle name="Comma 2 2 3 2 3 4" xfId="473"/>
    <cellStyle name="Comma 2 2 3 2 3 4 2" xfId="3173"/>
    <cellStyle name="Comma 2 2 3 2 3 4 2 2" xfId="8476"/>
    <cellStyle name="Comma 2 2 3 2 3 4 3" xfId="5846"/>
    <cellStyle name="Comma 2 2 3 2 3 5" xfId="2899"/>
    <cellStyle name="Comma 2 2 3 2 3 5 2" xfId="5572"/>
    <cellStyle name="Comma 2 2 3 2 3 5 2 2" xfId="10857"/>
    <cellStyle name="Comma 2 2 3 2 3 5 3" xfId="8227"/>
    <cellStyle name="Comma 2 2 3 2 3 6" xfId="469"/>
    <cellStyle name="Comma 2 2 3 2 3 6 2" xfId="3169"/>
    <cellStyle name="Comma 2 2 3 2 3 6 2 2" xfId="8472"/>
    <cellStyle name="Comma 2 2 3 2 3 6 3" xfId="5842"/>
    <cellStyle name="Comma 2 2 3 2 3 7" xfId="3034"/>
    <cellStyle name="Comma 2 2 3 2 3 7 2" xfId="8338"/>
    <cellStyle name="Comma 2 2 3 2 3 8" xfId="5708"/>
    <cellStyle name="Comma 2 2 3 2 4" xfId="474"/>
    <cellStyle name="Comma 2 2 3 2 4 2" xfId="475"/>
    <cellStyle name="Comma 2 2 3 2 4 2 2" xfId="476"/>
    <cellStyle name="Comma 2 2 3 2 4 2 2 2" xfId="3176"/>
    <cellStyle name="Comma 2 2 3 2 4 2 2 2 2" xfId="8479"/>
    <cellStyle name="Comma 2 2 3 2 4 2 2 3" xfId="5849"/>
    <cellStyle name="Comma 2 2 3 2 4 2 3" xfId="3175"/>
    <cellStyle name="Comma 2 2 3 2 4 2 3 2" xfId="8478"/>
    <cellStyle name="Comma 2 2 3 2 4 2 4" xfId="5848"/>
    <cellStyle name="Comma 2 2 3 2 4 3" xfId="477"/>
    <cellStyle name="Comma 2 2 3 2 4 3 2" xfId="3177"/>
    <cellStyle name="Comma 2 2 3 2 4 3 2 2" xfId="8480"/>
    <cellStyle name="Comma 2 2 3 2 4 3 3" xfId="5850"/>
    <cellStyle name="Comma 2 2 3 2 4 4" xfId="478"/>
    <cellStyle name="Comma 2 2 3 2 4 4 2" xfId="3178"/>
    <cellStyle name="Comma 2 2 3 2 4 4 2 2" xfId="8481"/>
    <cellStyle name="Comma 2 2 3 2 4 4 3" xfId="5851"/>
    <cellStyle name="Comma 2 2 3 2 4 5" xfId="3174"/>
    <cellStyle name="Comma 2 2 3 2 4 5 2" xfId="8477"/>
    <cellStyle name="Comma 2 2 3 2 4 6" xfId="5847"/>
    <cellStyle name="Comma 2 2 3 2 5" xfId="479"/>
    <cellStyle name="Comma 2 2 3 2 5 2" xfId="480"/>
    <cellStyle name="Comma 2 2 3 2 5 2 2" xfId="481"/>
    <cellStyle name="Comma 2 2 3 2 5 2 2 2" xfId="3181"/>
    <cellStyle name="Comma 2 2 3 2 5 2 2 2 2" xfId="8484"/>
    <cellStyle name="Comma 2 2 3 2 5 2 2 3" xfId="5854"/>
    <cellStyle name="Comma 2 2 3 2 5 2 3" xfId="3180"/>
    <cellStyle name="Comma 2 2 3 2 5 2 3 2" xfId="8483"/>
    <cellStyle name="Comma 2 2 3 2 5 2 4" xfId="5853"/>
    <cellStyle name="Comma 2 2 3 2 5 3" xfId="482"/>
    <cellStyle name="Comma 2 2 3 2 5 3 2" xfId="3182"/>
    <cellStyle name="Comma 2 2 3 2 5 3 2 2" xfId="8485"/>
    <cellStyle name="Comma 2 2 3 2 5 3 3" xfId="5855"/>
    <cellStyle name="Comma 2 2 3 2 5 4" xfId="483"/>
    <cellStyle name="Comma 2 2 3 2 5 4 2" xfId="3183"/>
    <cellStyle name="Comma 2 2 3 2 5 4 2 2" xfId="8486"/>
    <cellStyle name="Comma 2 2 3 2 5 4 3" xfId="5856"/>
    <cellStyle name="Comma 2 2 3 2 5 5" xfId="3179"/>
    <cellStyle name="Comma 2 2 3 2 5 5 2" xfId="8482"/>
    <cellStyle name="Comma 2 2 3 2 5 6" xfId="5852"/>
    <cellStyle name="Comma 2 2 3 2 6" xfId="484"/>
    <cellStyle name="Comma 2 2 3 2 6 2" xfId="485"/>
    <cellStyle name="Comma 2 2 3 2 6 2 2" xfId="3185"/>
    <cellStyle name="Comma 2 2 3 2 6 2 2 2" xfId="8488"/>
    <cellStyle name="Comma 2 2 3 2 6 2 3" xfId="5858"/>
    <cellStyle name="Comma 2 2 3 2 6 3" xfId="486"/>
    <cellStyle name="Comma 2 2 3 2 6 3 2" xfId="3186"/>
    <cellStyle name="Comma 2 2 3 2 6 3 2 2" xfId="8489"/>
    <cellStyle name="Comma 2 2 3 2 6 3 3" xfId="5859"/>
    <cellStyle name="Comma 2 2 3 2 6 4" xfId="3184"/>
    <cellStyle name="Comma 2 2 3 2 6 4 2" xfId="8487"/>
    <cellStyle name="Comma 2 2 3 2 6 5" xfId="5857"/>
    <cellStyle name="Comma 2 2 3 2 7" xfId="487"/>
    <cellStyle name="Comma 2 2 3 2 7 2" xfId="488"/>
    <cellStyle name="Comma 2 2 3 2 7 2 2" xfId="3188"/>
    <cellStyle name="Comma 2 2 3 2 7 2 2 2" xfId="8491"/>
    <cellStyle name="Comma 2 2 3 2 7 2 3" xfId="5861"/>
    <cellStyle name="Comma 2 2 3 2 7 3" xfId="3187"/>
    <cellStyle name="Comma 2 2 3 2 7 3 2" xfId="8490"/>
    <cellStyle name="Comma 2 2 3 2 7 4" xfId="5860"/>
    <cellStyle name="Comma 2 2 3 2 8" xfId="489"/>
    <cellStyle name="Comma 2 2 3 2 8 2" xfId="3189"/>
    <cellStyle name="Comma 2 2 3 2 8 2 2" xfId="8492"/>
    <cellStyle name="Comma 2 2 3 2 8 3" xfId="5862"/>
    <cellStyle name="Comma 2 2 3 2 9" xfId="490"/>
    <cellStyle name="Comma 2 2 3 2 9 2" xfId="3190"/>
    <cellStyle name="Comma 2 2 3 2 9 2 2" xfId="8493"/>
    <cellStyle name="Comma 2 2 3 2 9 3" xfId="5863"/>
    <cellStyle name="Comma 2 2 3 3" xfId="285"/>
    <cellStyle name="Comma 2 2 3 3 2" xfId="339"/>
    <cellStyle name="Comma 2 2 3 3 2 2" xfId="493"/>
    <cellStyle name="Comma 2 2 3 3 2 2 2" xfId="3193"/>
    <cellStyle name="Comma 2 2 3 3 2 2 2 2" xfId="8496"/>
    <cellStyle name="Comma 2 2 3 3 2 2 3" xfId="5866"/>
    <cellStyle name="Comma 2 2 3 3 2 3" xfId="2913"/>
    <cellStyle name="Comma 2 2 3 3 2 3 2" xfId="5586"/>
    <cellStyle name="Comma 2 2 3 3 2 3 2 2" xfId="10871"/>
    <cellStyle name="Comma 2 2 3 3 2 3 3" xfId="8241"/>
    <cellStyle name="Comma 2 2 3 3 2 4" xfId="492"/>
    <cellStyle name="Comma 2 2 3 3 2 4 2" xfId="3192"/>
    <cellStyle name="Comma 2 2 3 3 2 4 2 2" xfId="8495"/>
    <cellStyle name="Comma 2 2 3 3 2 4 3" xfId="5865"/>
    <cellStyle name="Comma 2 2 3 3 2 5" xfId="3048"/>
    <cellStyle name="Comma 2 2 3 3 2 5 2" xfId="8352"/>
    <cellStyle name="Comma 2 2 3 3 2 6" xfId="5722"/>
    <cellStyle name="Comma 2 2 3 3 3" xfId="494"/>
    <cellStyle name="Comma 2 2 3 3 3 2" xfId="3194"/>
    <cellStyle name="Comma 2 2 3 3 3 2 2" xfId="8497"/>
    <cellStyle name="Comma 2 2 3 3 3 3" xfId="5867"/>
    <cellStyle name="Comma 2 2 3 3 4" xfId="495"/>
    <cellStyle name="Comma 2 2 3 3 4 2" xfId="3195"/>
    <cellStyle name="Comma 2 2 3 3 4 2 2" xfId="8498"/>
    <cellStyle name="Comma 2 2 3 3 4 3" xfId="5868"/>
    <cellStyle name="Comma 2 2 3 3 5" xfId="2800"/>
    <cellStyle name="Comma 2 2 3 3 5 2" xfId="5473"/>
    <cellStyle name="Comma 2 2 3 3 5 2 2" xfId="10763"/>
    <cellStyle name="Comma 2 2 3 3 5 3" xfId="8133"/>
    <cellStyle name="Comma 2 2 3 3 6" xfId="2859"/>
    <cellStyle name="Comma 2 2 3 3 6 2" xfId="5532"/>
    <cellStyle name="Comma 2 2 3 3 6 2 2" xfId="10817"/>
    <cellStyle name="Comma 2 2 3 3 6 3" xfId="8187"/>
    <cellStyle name="Comma 2 2 3 3 7" xfId="491"/>
    <cellStyle name="Comma 2 2 3 3 7 2" xfId="3191"/>
    <cellStyle name="Comma 2 2 3 3 7 2 2" xfId="8494"/>
    <cellStyle name="Comma 2 2 3 3 7 3" xfId="5864"/>
    <cellStyle name="Comma 2 2 3 3 8" xfId="2994"/>
    <cellStyle name="Comma 2 2 3 3 8 2" xfId="8298"/>
    <cellStyle name="Comma 2 2 3 3 9" xfId="5668"/>
    <cellStyle name="Comma 2 2 3 4" xfId="312"/>
    <cellStyle name="Comma 2 2 3 4 2" xfId="497"/>
    <cellStyle name="Comma 2 2 3 4 2 2" xfId="498"/>
    <cellStyle name="Comma 2 2 3 4 2 2 2" xfId="3198"/>
    <cellStyle name="Comma 2 2 3 4 2 2 2 2" xfId="8501"/>
    <cellStyle name="Comma 2 2 3 4 2 2 3" xfId="5871"/>
    <cellStyle name="Comma 2 2 3 4 2 3" xfId="3197"/>
    <cellStyle name="Comma 2 2 3 4 2 3 2" xfId="8500"/>
    <cellStyle name="Comma 2 2 3 4 2 4" xfId="5870"/>
    <cellStyle name="Comma 2 2 3 4 3" xfId="499"/>
    <cellStyle name="Comma 2 2 3 4 3 2" xfId="3199"/>
    <cellStyle name="Comma 2 2 3 4 3 2 2" xfId="8502"/>
    <cellStyle name="Comma 2 2 3 4 3 3" xfId="5872"/>
    <cellStyle name="Comma 2 2 3 4 4" xfId="500"/>
    <cellStyle name="Comma 2 2 3 4 4 2" xfId="3200"/>
    <cellStyle name="Comma 2 2 3 4 4 2 2" xfId="8503"/>
    <cellStyle name="Comma 2 2 3 4 4 3" xfId="5873"/>
    <cellStyle name="Comma 2 2 3 4 5" xfId="2886"/>
    <cellStyle name="Comma 2 2 3 4 5 2" xfId="5559"/>
    <cellStyle name="Comma 2 2 3 4 5 2 2" xfId="10844"/>
    <cellStyle name="Comma 2 2 3 4 5 3" xfId="8214"/>
    <cellStyle name="Comma 2 2 3 4 6" xfId="496"/>
    <cellStyle name="Comma 2 2 3 4 6 2" xfId="3196"/>
    <cellStyle name="Comma 2 2 3 4 6 2 2" xfId="8499"/>
    <cellStyle name="Comma 2 2 3 4 6 3" xfId="5869"/>
    <cellStyle name="Comma 2 2 3 4 7" xfId="3021"/>
    <cellStyle name="Comma 2 2 3 4 7 2" xfId="8325"/>
    <cellStyle name="Comma 2 2 3 4 8" xfId="5695"/>
    <cellStyle name="Comma 2 2 3 5" xfId="501"/>
    <cellStyle name="Comma 2 2 3 5 2" xfId="502"/>
    <cellStyle name="Comma 2 2 3 5 2 2" xfId="503"/>
    <cellStyle name="Comma 2 2 3 5 2 2 2" xfId="3203"/>
    <cellStyle name="Comma 2 2 3 5 2 2 2 2" xfId="8506"/>
    <cellStyle name="Comma 2 2 3 5 2 2 3" xfId="5876"/>
    <cellStyle name="Comma 2 2 3 5 2 3" xfId="3202"/>
    <cellStyle name="Comma 2 2 3 5 2 3 2" xfId="8505"/>
    <cellStyle name="Comma 2 2 3 5 2 4" xfId="5875"/>
    <cellStyle name="Comma 2 2 3 5 3" xfId="504"/>
    <cellStyle name="Comma 2 2 3 5 3 2" xfId="3204"/>
    <cellStyle name="Comma 2 2 3 5 3 2 2" xfId="8507"/>
    <cellStyle name="Comma 2 2 3 5 3 3" xfId="5877"/>
    <cellStyle name="Comma 2 2 3 5 4" xfId="505"/>
    <cellStyle name="Comma 2 2 3 5 4 2" xfId="3205"/>
    <cellStyle name="Comma 2 2 3 5 4 2 2" xfId="8508"/>
    <cellStyle name="Comma 2 2 3 5 4 3" xfId="5878"/>
    <cellStyle name="Comma 2 2 3 5 5" xfId="3201"/>
    <cellStyle name="Comma 2 2 3 5 5 2" xfId="8504"/>
    <cellStyle name="Comma 2 2 3 5 6" xfId="5874"/>
    <cellStyle name="Comma 2 2 3 6" xfId="506"/>
    <cellStyle name="Comma 2 2 3 6 2" xfId="507"/>
    <cellStyle name="Comma 2 2 3 6 2 2" xfId="508"/>
    <cellStyle name="Comma 2 2 3 6 2 2 2" xfId="3208"/>
    <cellStyle name="Comma 2 2 3 6 2 2 2 2" xfId="8511"/>
    <cellStyle name="Comma 2 2 3 6 2 2 3" xfId="5881"/>
    <cellStyle name="Comma 2 2 3 6 2 3" xfId="3207"/>
    <cellStyle name="Comma 2 2 3 6 2 3 2" xfId="8510"/>
    <cellStyle name="Comma 2 2 3 6 2 4" xfId="5880"/>
    <cellStyle name="Comma 2 2 3 6 3" xfId="509"/>
    <cellStyle name="Comma 2 2 3 6 3 2" xfId="3209"/>
    <cellStyle name="Comma 2 2 3 6 3 2 2" xfId="8512"/>
    <cellStyle name="Comma 2 2 3 6 3 3" xfId="5882"/>
    <cellStyle name="Comma 2 2 3 6 4" xfId="510"/>
    <cellStyle name="Comma 2 2 3 6 4 2" xfId="3210"/>
    <cellStyle name="Comma 2 2 3 6 4 2 2" xfId="8513"/>
    <cellStyle name="Comma 2 2 3 6 4 3" xfId="5883"/>
    <cellStyle name="Comma 2 2 3 6 5" xfId="3206"/>
    <cellStyle name="Comma 2 2 3 6 5 2" xfId="8509"/>
    <cellStyle name="Comma 2 2 3 6 6" xfId="5879"/>
    <cellStyle name="Comma 2 2 3 7" xfId="511"/>
    <cellStyle name="Comma 2 2 3 7 2" xfId="512"/>
    <cellStyle name="Comma 2 2 3 7 2 2" xfId="3212"/>
    <cellStyle name="Comma 2 2 3 7 2 2 2" xfId="8515"/>
    <cellStyle name="Comma 2 2 3 7 2 3" xfId="5885"/>
    <cellStyle name="Comma 2 2 3 7 3" xfId="513"/>
    <cellStyle name="Comma 2 2 3 7 3 2" xfId="3213"/>
    <cellStyle name="Comma 2 2 3 7 3 2 2" xfId="8516"/>
    <cellStyle name="Comma 2 2 3 7 3 3" xfId="5886"/>
    <cellStyle name="Comma 2 2 3 7 4" xfId="3211"/>
    <cellStyle name="Comma 2 2 3 7 4 2" xfId="8514"/>
    <cellStyle name="Comma 2 2 3 7 5" xfId="5884"/>
    <cellStyle name="Comma 2 2 3 8" xfId="514"/>
    <cellStyle name="Comma 2 2 3 8 2" xfId="515"/>
    <cellStyle name="Comma 2 2 3 8 2 2" xfId="3215"/>
    <cellStyle name="Comma 2 2 3 8 2 2 2" xfId="8518"/>
    <cellStyle name="Comma 2 2 3 8 2 3" xfId="5888"/>
    <cellStyle name="Comma 2 2 3 8 3" xfId="3214"/>
    <cellStyle name="Comma 2 2 3 8 3 2" xfId="8517"/>
    <cellStyle name="Comma 2 2 3 8 4" xfId="5887"/>
    <cellStyle name="Comma 2 2 3 9" xfId="516"/>
    <cellStyle name="Comma 2 2 3 9 2" xfId="3216"/>
    <cellStyle name="Comma 2 2 3 9 2 2" xfId="8519"/>
    <cellStyle name="Comma 2 2 3 9 3" xfId="5889"/>
    <cellStyle name="Comma 2 2 4" xfId="262"/>
    <cellStyle name="Comma 2 2 4 10" xfId="518"/>
    <cellStyle name="Comma 2 2 4 10 2" xfId="3218"/>
    <cellStyle name="Comma 2 2 4 10 2 2" xfId="8521"/>
    <cellStyle name="Comma 2 2 4 10 3" xfId="5891"/>
    <cellStyle name="Comma 2 2 4 11" xfId="2778"/>
    <cellStyle name="Comma 2 2 4 11 2" xfId="5451"/>
    <cellStyle name="Comma 2 2 4 11 2 2" xfId="10742"/>
    <cellStyle name="Comma 2 2 4 11 3" xfId="8112"/>
    <cellStyle name="Comma 2 2 4 12" xfId="2838"/>
    <cellStyle name="Comma 2 2 4 12 2" xfId="5511"/>
    <cellStyle name="Comma 2 2 4 12 2 2" xfId="10796"/>
    <cellStyle name="Comma 2 2 4 12 3" xfId="8166"/>
    <cellStyle name="Comma 2 2 4 13" xfId="517"/>
    <cellStyle name="Comma 2 2 4 13 2" xfId="3217"/>
    <cellStyle name="Comma 2 2 4 13 2 2" xfId="8520"/>
    <cellStyle name="Comma 2 2 4 13 3" xfId="5890"/>
    <cellStyle name="Comma 2 2 4 14" xfId="2971"/>
    <cellStyle name="Comma 2 2 4 14 2" xfId="8277"/>
    <cellStyle name="Comma 2 2 4 15" xfId="5646"/>
    <cellStyle name="Comma 2 2 4 2" xfId="291"/>
    <cellStyle name="Comma 2 2 4 2 10" xfId="2806"/>
    <cellStyle name="Comma 2 2 4 2 10 2" xfId="5479"/>
    <cellStyle name="Comma 2 2 4 2 10 2 2" xfId="10769"/>
    <cellStyle name="Comma 2 2 4 2 10 3" xfId="8139"/>
    <cellStyle name="Comma 2 2 4 2 11" xfId="2865"/>
    <cellStyle name="Comma 2 2 4 2 11 2" xfId="5538"/>
    <cellStyle name="Comma 2 2 4 2 11 2 2" xfId="10823"/>
    <cellStyle name="Comma 2 2 4 2 11 3" xfId="8193"/>
    <cellStyle name="Comma 2 2 4 2 12" xfId="519"/>
    <cellStyle name="Comma 2 2 4 2 12 2" xfId="3219"/>
    <cellStyle name="Comma 2 2 4 2 12 2 2" xfId="8522"/>
    <cellStyle name="Comma 2 2 4 2 12 3" xfId="5892"/>
    <cellStyle name="Comma 2 2 4 2 13" xfId="3000"/>
    <cellStyle name="Comma 2 2 4 2 13 2" xfId="8304"/>
    <cellStyle name="Comma 2 2 4 2 14" xfId="5674"/>
    <cellStyle name="Comma 2 2 4 2 2" xfId="345"/>
    <cellStyle name="Comma 2 2 4 2 2 2" xfId="521"/>
    <cellStyle name="Comma 2 2 4 2 2 2 2" xfId="522"/>
    <cellStyle name="Comma 2 2 4 2 2 2 2 2" xfId="3222"/>
    <cellStyle name="Comma 2 2 4 2 2 2 2 2 2" xfId="8525"/>
    <cellStyle name="Comma 2 2 4 2 2 2 2 3" xfId="5895"/>
    <cellStyle name="Comma 2 2 4 2 2 2 3" xfId="3221"/>
    <cellStyle name="Comma 2 2 4 2 2 2 3 2" xfId="8524"/>
    <cellStyle name="Comma 2 2 4 2 2 2 4" xfId="5894"/>
    <cellStyle name="Comma 2 2 4 2 2 3" xfId="523"/>
    <cellStyle name="Comma 2 2 4 2 2 3 2" xfId="3223"/>
    <cellStyle name="Comma 2 2 4 2 2 3 2 2" xfId="8526"/>
    <cellStyle name="Comma 2 2 4 2 2 3 3" xfId="5896"/>
    <cellStyle name="Comma 2 2 4 2 2 4" xfId="524"/>
    <cellStyle name="Comma 2 2 4 2 2 4 2" xfId="3224"/>
    <cellStyle name="Comma 2 2 4 2 2 4 2 2" xfId="8527"/>
    <cellStyle name="Comma 2 2 4 2 2 4 3" xfId="5897"/>
    <cellStyle name="Comma 2 2 4 2 2 5" xfId="2919"/>
    <cellStyle name="Comma 2 2 4 2 2 5 2" xfId="5592"/>
    <cellStyle name="Comma 2 2 4 2 2 5 2 2" xfId="10877"/>
    <cellStyle name="Comma 2 2 4 2 2 5 3" xfId="8247"/>
    <cellStyle name="Comma 2 2 4 2 2 6" xfId="520"/>
    <cellStyle name="Comma 2 2 4 2 2 6 2" xfId="3220"/>
    <cellStyle name="Comma 2 2 4 2 2 6 2 2" xfId="8523"/>
    <cellStyle name="Comma 2 2 4 2 2 6 3" xfId="5893"/>
    <cellStyle name="Comma 2 2 4 2 2 7" xfId="3054"/>
    <cellStyle name="Comma 2 2 4 2 2 7 2" xfId="8358"/>
    <cellStyle name="Comma 2 2 4 2 2 8" xfId="5728"/>
    <cellStyle name="Comma 2 2 4 2 3" xfId="525"/>
    <cellStyle name="Comma 2 2 4 2 3 2" xfId="526"/>
    <cellStyle name="Comma 2 2 4 2 3 2 2" xfId="527"/>
    <cellStyle name="Comma 2 2 4 2 3 2 2 2" xfId="3227"/>
    <cellStyle name="Comma 2 2 4 2 3 2 2 2 2" xfId="8530"/>
    <cellStyle name="Comma 2 2 4 2 3 2 2 3" xfId="5900"/>
    <cellStyle name="Comma 2 2 4 2 3 2 3" xfId="3226"/>
    <cellStyle name="Comma 2 2 4 2 3 2 3 2" xfId="8529"/>
    <cellStyle name="Comma 2 2 4 2 3 2 4" xfId="5899"/>
    <cellStyle name="Comma 2 2 4 2 3 3" xfId="528"/>
    <cellStyle name="Comma 2 2 4 2 3 3 2" xfId="3228"/>
    <cellStyle name="Comma 2 2 4 2 3 3 2 2" xfId="8531"/>
    <cellStyle name="Comma 2 2 4 2 3 3 3" xfId="5901"/>
    <cellStyle name="Comma 2 2 4 2 3 4" xfId="529"/>
    <cellStyle name="Comma 2 2 4 2 3 4 2" xfId="3229"/>
    <cellStyle name="Comma 2 2 4 2 3 4 2 2" xfId="8532"/>
    <cellStyle name="Comma 2 2 4 2 3 4 3" xfId="5902"/>
    <cellStyle name="Comma 2 2 4 2 3 5" xfId="3225"/>
    <cellStyle name="Comma 2 2 4 2 3 5 2" xfId="8528"/>
    <cellStyle name="Comma 2 2 4 2 3 6" xfId="5898"/>
    <cellStyle name="Comma 2 2 4 2 4" xfId="530"/>
    <cellStyle name="Comma 2 2 4 2 4 2" xfId="531"/>
    <cellStyle name="Comma 2 2 4 2 4 2 2" xfId="532"/>
    <cellStyle name="Comma 2 2 4 2 4 2 2 2" xfId="3232"/>
    <cellStyle name="Comma 2 2 4 2 4 2 2 2 2" xfId="8535"/>
    <cellStyle name="Comma 2 2 4 2 4 2 2 3" xfId="5905"/>
    <cellStyle name="Comma 2 2 4 2 4 2 3" xfId="3231"/>
    <cellStyle name="Comma 2 2 4 2 4 2 3 2" xfId="8534"/>
    <cellStyle name="Comma 2 2 4 2 4 2 4" xfId="5904"/>
    <cellStyle name="Comma 2 2 4 2 4 3" xfId="533"/>
    <cellStyle name="Comma 2 2 4 2 4 3 2" xfId="3233"/>
    <cellStyle name="Comma 2 2 4 2 4 3 2 2" xfId="8536"/>
    <cellStyle name="Comma 2 2 4 2 4 3 3" xfId="5906"/>
    <cellStyle name="Comma 2 2 4 2 4 4" xfId="534"/>
    <cellStyle name="Comma 2 2 4 2 4 4 2" xfId="3234"/>
    <cellStyle name="Comma 2 2 4 2 4 4 2 2" xfId="8537"/>
    <cellStyle name="Comma 2 2 4 2 4 4 3" xfId="5907"/>
    <cellStyle name="Comma 2 2 4 2 4 5" xfId="3230"/>
    <cellStyle name="Comma 2 2 4 2 4 5 2" xfId="8533"/>
    <cellStyle name="Comma 2 2 4 2 4 6" xfId="5903"/>
    <cellStyle name="Comma 2 2 4 2 5" xfId="535"/>
    <cellStyle name="Comma 2 2 4 2 5 2" xfId="536"/>
    <cellStyle name="Comma 2 2 4 2 5 2 2" xfId="537"/>
    <cellStyle name="Comma 2 2 4 2 5 2 2 2" xfId="3237"/>
    <cellStyle name="Comma 2 2 4 2 5 2 2 2 2" xfId="8540"/>
    <cellStyle name="Comma 2 2 4 2 5 2 2 3" xfId="5910"/>
    <cellStyle name="Comma 2 2 4 2 5 2 3" xfId="3236"/>
    <cellStyle name="Comma 2 2 4 2 5 2 3 2" xfId="8539"/>
    <cellStyle name="Comma 2 2 4 2 5 2 4" xfId="5909"/>
    <cellStyle name="Comma 2 2 4 2 5 3" xfId="538"/>
    <cellStyle name="Comma 2 2 4 2 5 3 2" xfId="3238"/>
    <cellStyle name="Comma 2 2 4 2 5 3 2 2" xfId="8541"/>
    <cellStyle name="Comma 2 2 4 2 5 3 3" xfId="5911"/>
    <cellStyle name="Comma 2 2 4 2 5 4" xfId="539"/>
    <cellStyle name="Comma 2 2 4 2 5 4 2" xfId="3239"/>
    <cellStyle name="Comma 2 2 4 2 5 4 2 2" xfId="8542"/>
    <cellStyle name="Comma 2 2 4 2 5 4 3" xfId="5912"/>
    <cellStyle name="Comma 2 2 4 2 5 5" xfId="3235"/>
    <cellStyle name="Comma 2 2 4 2 5 5 2" xfId="8538"/>
    <cellStyle name="Comma 2 2 4 2 5 6" xfId="5908"/>
    <cellStyle name="Comma 2 2 4 2 6" xfId="540"/>
    <cellStyle name="Comma 2 2 4 2 6 2" xfId="541"/>
    <cellStyle name="Comma 2 2 4 2 6 2 2" xfId="3241"/>
    <cellStyle name="Comma 2 2 4 2 6 2 2 2" xfId="8544"/>
    <cellStyle name="Comma 2 2 4 2 6 2 3" xfId="5914"/>
    <cellStyle name="Comma 2 2 4 2 6 3" xfId="542"/>
    <cellStyle name="Comma 2 2 4 2 6 3 2" xfId="3242"/>
    <cellStyle name="Comma 2 2 4 2 6 3 2 2" xfId="8545"/>
    <cellStyle name="Comma 2 2 4 2 6 3 3" xfId="5915"/>
    <cellStyle name="Comma 2 2 4 2 6 4" xfId="3240"/>
    <cellStyle name="Comma 2 2 4 2 6 4 2" xfId="8543"/>
    <cellStyle name="Comma 2 2 4 2 6 5" xfId="5913"/>
    <cellStyle name="Comma 2 2 4 2 7" xfId="543"/>
    <cellStyle name="Comma 2 2 4 2 7 2" xfId="544"/>
    <cellStyle name="Comma 2 2 4 2 7 2 2" xfId="3244"/>
    <cellStyle name="Comma 2 2 4 2 7 2 2 2" xfId="8547"/>
    <cellStyle name="Comma 2 2 4 2 7 2 3" xfId="5917"/>
    <cellStyle name="Comma 2 2 4 2 7 3" xfId="3243"/>
    <cellStyle name="Comma 2 2 4 2 7 3 2" xfId="8546"/>
    <cellStyle name="Comma 2 2 4 2 7 4" xfId="5916"/>
    <cellStyle name="Comma 2 2 4 2 8" xfId="545"/>
    <cellStyle name="Comma 2 2 4 2 8 2" xfId="3245"/>
    <cellStyle name="Comma 2 2 4 2 8 2 2" xfId="8548"/>
    <cellStyle name="Comma 2 2 4 2 8 3" xfId="5918"/>
    <cellStyle name="Comma 2 2 4 2 9" xfId="546"/>
    <cellStyle name="Comma 2 2 4 2 9 2" xfId="3246"/>
    <cellStyle name="Comma 2 2 4 2 9 2 2" xfId="8549"/>
    <cellStyle name="Comma 2 2 4 2 9 3" xfId="5919"/>
    <cellStyle name="Comma 2 2 4 3" xfId="318"/>
    <cellStyle name="Comma 2 2 4 3 2" xfId="548"/>
    <cellStyle name="Comma 2 2 4 3 2 2" xfId="549"/>
    <cellStyle name="Comma 2 2 4 3 2 2 2" xfId="3249"/>
    <cellStyle name="Comma 2 2 4 3 2 2 2 2" xfId="8552"/>
    <cellStyle name="Comma 2 2 4 3 2 2 3" xfId="5922"/>
    <cellStyle name="Comma 2 2 4 3 2 3" xfId="3248"/>
    <cellStyle name="Comma 2 2 4 3 2 3 2" xfId="8551"/>
    <cellStyle name="Comma 2 2 4 3 2 4" xfId="5921"/>
    <cellStyle name="Comma 2 2 4 3 3" xfId="550"/>
    <cellStyle name="Comma 2 2 4 3 3 2" xfId="3250"/>
    <cellStyle name="Comma 2 2 4 3 3 2 2" xfId="8553"/>
    <cellStyle name="Comma 2 2 4 3 3 3" xfId="5923"/>
    <cellStyle name="Comma 2 2 4 3 4" xfId="551"/>
    <cellStyle name="Comma 2 2 4 3 4 2" xfId="3251"/>
    <cellStyle name="Comma 2 2 4 3 4 2 2" xfId="8554"/>
    <cellStyle name="Comma 2 2 4 3 4 3" xfId="5924"/>
    <cellStyle name="Comma 2 2 4 3 5" xfId="2892"/>
    <cellStyle name="Comma 2 2 4 3 5 2" xfId="5565"/>
    <cellStyle name="Comma 2 2 4 3 5 2 2" xfId="10850"/>
    <cellStyle name="Comma 2 2 4 3 5 3" xfId="8220"/>
    <cellStyle name="Comma 2 2 4 3 6" xfId="547"/>
    <cellStyle name="Comma 2 2 4 3 6 2" xfId="3247"/>
    <cellStyle name="Comma 2 2 4 3 6 2 2" xfId="8550"/>
    <cellStyle name="Comma 2 2 4 3 6 3" xfId="5920"/>
    <cellStyle name="Comma 2 2 4 3 7" xfId="3027"/>
    <cellStyle name="Comma 2 2 4 3 7 2" xfId="8331"/>
    <cellStyle name="Comma 2 2 4 3 8" xfId="5701"/>
    <cellStyle name="Comma 2 2 4 4" xfId="552"/>
    <cellStyle name="Comma 2 2 4 4 2" xfId="553"/>
    <cellStyle name="Comma 2 2 4 4 2 2" xfId="554"/>
    <cellStyle name="Comma 2 2 4 4 2 2 2" xfId="3254"/>
    <cellStyle name="Comma 2 2 4 4 2 2 2 2" xfId="8557"/>
    <cellStyle name="Comma 2 2 4 4 2 2 3" xfId="5927"/>
    <cellStyle name="Comma 2 2 4 4 2 3" xfId="3253"/>
    <cellStyle name="Comma 2 2 4 4 2 3 2" xfId="8556"/>
    <cellStyle name="Comma 2 2 4 4 2 4" xfId="5926"/>
    <cellStyle name="Comma 2 2 4 4 3" xfId="555"/>
    <cellStyle name="Comma 2 2 4 4 3 2" xfId="3255"/>
    <cellStyle name="Comma 2 2 4 4 3 2 2" xfId="8558"/>
    <cellStyle name="Comma 2 2 4 4 3 3" xfId="5928"/>
    <cellStyle name="Comma 2 2 4 4 4" xfId="556"/>
    <cellStyle name="Comma 2 2 4 4 4 2" xfId="3256"/>
    <cellStyle name="Comma 2 2 4 4 4 2 2" xfId="8559"/>
    <cellStyle name="Comma 2 2 4 4 4 3" xfId="5929"/>
    <cellStyle name="Comma 2 2 4 4 5" xfId="3252"/>
    <cellStyle name="Comma 2 2 4 4 5 2" xfId="8555"/>
    <cellStyle name="Comma 2 2 4 4 6" xfId="5925"/>
    <cellStyle name="Comma 2 2 4 5" xfId="557"/>
    <cellStyle name="Comma 2 2 4 5 2" xfId="558"/>
    <cellStyle name="Comma 2 2 4 5 2 2" xfId="559"/>
    <cellStyle name="Comma 2 2 4 5 2 2 2" xfId="3259"/>
    <cellStyle name="Comma 2 2 4 5 2 2 2 2" xfId="8562"/>
    <cellStyle name="Comma 2 2 4 5 2 2 3" xfId="5932"/>
    <cellStyle name="Comma 2 2 4 5 2 3" xfId="3258"/>
    <cellStyle name="Comma 2 2 4 5 2 3 2" xfId="8561"/>
    <cellStyle name="Comma 2 2 4 5 2 4" xfId="5931"/>
    <cellStyle name="Comma 2 2 4 5 3" xfId="560"/>
    <cellStyle name="Comma 2 2 4 5 3 2" xfId="3260"/>
    <cellStyle name="Comma 2 2 4 5 3 2 2" xfId="8563"/>
    <cellStyle name="Comma 2 2 4 5 3 3" xfId="5933"/>
    <cellStyle name="Comma 2 2 4 5 4" xfId="561"/>
    <cellStyle name="Comma 2 2 4 5 4 2" xfId="3261"/>
    <cellStyle name="Comma 2 2 4 5 4 2 2" xfId="8564"/>
    <cellStyle name="Comma 2 2 4 5 4 3" xfId="5934"/>
    <cellStyle name="Comma 2 2 4 5 5" xfId="3257"/>
    <cellStyle name="Comma 2 2 4 5 5 2" xfId="8560"/>
    <cellStyle name="Comma 2 2 4 5 6" xfId="5930"/>
    <cellStyle name="Comma 2 2 4 6" xfId="562"/>
    <cellStyle name="Comma 2 2 4 6 2" xfId="563"/>
    <cellStyle name="Comma 2 2 4 6 2 2" xfId="564"/>
    <cellStyle name="Comma 2 2 4 6 2 2 2" xfId="3264"/>
    <cellStyle name="Comma 2 2 4 6 2 2 2 2" xfId="8567"/>
    <cellStyle name="Comma 2 2 4 6 2 2 3" xfId="5937"/>
    <cellStyle name="Comma 2 2 4 6 2 3" xfId="3263"/>
    <cellStyle name="Comma 2 2 4 6 2 3 2" xfId="8566"/>
    <cellStyle name="Comma 2 2 4 6 2 4" xfId="5936"/>
    <cellStyle name="Comma 2 2 4 6 3" xfId="565"/>
    <cellStyle name="Comma 2 2 4 6 3 2" xfId="3265"/>
    <cellStyle name="Comma 2 2 4 6 3 2 2" xfId="8568"/>
    <cellStyle name="Comma 2 2 4 6 3 3" xfId="5938"/>
    <cellStyle name="Comma 2 2 4 6 4" xfId="566"/>
    <cellStyle name="Comma 2 2 4 6 4 2" xfId="3266"/>
    <cellStyle name="Comma 2 2 4 6 4 2 2" xfId="8569"/>
    <cellStyle name="Comma 2 2 4 6 4 3" xfId="5939"/>
    <cellStyle name="Comma 2 2 4 6 5" xfId="3262"/>
    <cellStyle name="Comma 2 2 4 6 5 2" xfId="8565"/>
    <cellStyle name="Comma 2 2 4 6 6" xfId="5935"/>
    <cellStyle name="Comma 2 2 4 7" xfId="567"/>
    <cellStyle name="Comma 2 2 4 7 2" xfId="568"/>
    <cellStyle name="Comma 2 2 4 7 2 2" xfId="3268"/>
    <cellStyle name="Comma 2 2 4 7 2 2 2" xfId="8571"/>
    <cellStyle name="Comma 2 2 4 7 2 3" xfId="5941"/>
    <cellStyle name="Comma 2 2 4 7 3" xfId="569"/>
    <cellStyle name="Comma 2 2 4 7 3 2" xfId="3269"/>
    <cellStyle name="Comma 2 2 4 7 3 2 2" xfId="8572"/>
    <cellStyle name="Comma 2 2 4 7 3 3" xfId="5942"/>
    <cellStyle name="Comma 2 2 4 7 4" xfId="3267"/>
    <cellStyle name="Comma 2 2 4 7 4 2" xfId="8570"/>
    <cellStyle name="Comma 2 2 4 7 5" xfId="5940"/>
    <cellStyle name="Comma 2 2 4 8" xfId="570"/>
    <cellStyle name="Comma 2 2 4 8 2" xfId="571"/>
    <cellStyle name="Comma 2 2 4 8 2 2" xfId="3271"/>
    <cellStyle name="Comma 2 2 4 8 2 2 2" xfId="8574"/>
    <cellStyle name="Comma 2 2 4 8 2 3" xfId="5944"/>
    <cellStyle name="Comma 2 2 4 8 3" xfId="3270"/>
    <cellStyle name="Comma 2 2 4 8 3 2" xfId="8573"/>
    <cellStyle name="Comma 2 2 4 8 4" xfId="5943"/>
    <cellStyle name="Comma 2 2 4 9" xfId="572"/>
    <cellStyle name="Comma 2 2 4 9 2" xfId="3272"/>
    <cellStyle name="Comma 2 2 4 9 2 2" xfId="8575"/>
    <cellStyle name="Comma 2 2 4 9 3" xfId="5945"/>
    <cellStyle name="Comma 2 2 5" xfId="278"/>
    <cellStyle name="Comma 2 2 5 10" xfId="2793"/>
    <cellStyle name="Comma 2 2 5 10 2" xfId="5466"/>
    <cellStyle name="Comma 2 2 5 10 2 2" xfId="10756"/>
    <cellStyle name="Comma 2 2 5 10 3" xfId="8126"/>
    <cellStyle name="Comma 2 2 5 11" xfId="2852"/>
    <cellStyle name="Comma 2 2 5 11 2" xfId="5525"/>
    <cellStyle name="Comma 2 2 5 11 2 2" xfId="10810"/>
    <cellStyle name="Comma 2 2 5 11 3" xfId="8180"/>
    <cellStyle name="Comma 2 2 5 12" xfId="573"/>
    <cellStyle name="Comma 2 2 5 12 2" xfId="3273"/>
    <cellStyle name="Comma 2 2 5 12 2 2" xfId="8576"/>
    <cellStyle name="Comma 2 2 5 12 3" xfId="5946"/>
    <cellStyle name="Comma 2 2 5 13" xfId="2987"/>
    <cellStyle name="Comma 2 2 5 13 2" xfId="8291"/>
    <cellStyle name="Comma 2 2 5 14" xfId="5661"/>
    <cellStyle name="Comma 2 2 5 2" xfId="332"/>
    <cellStyle name="Comma 2 2 5 2 2" xfId="575"/>
    <cellStyle name="Comma 2 2 5 2 2 2" xfId="576"/>
    <cellStyle name="Comma 2 2 5 2 2 2 2" xfId="3276"/>
    <cellStyle name="Comma 2 2 5 2 2 2 2 2" xfId="8579"/>
    <cellStyle name="Comma 2 2 5 2 2 2 3" xfId="5949"/>
    <cellStyle name="Comma 2 2 5 2 2 3" xfId="3275"/>
    <cellStyle name="Comma 2 2 5 2 2 3 2" xfId="8578"/>
    <cellStyle name="Comma 2 2 5 2 2 4" xfId="5948"/>
    <cellStyle name="Comma 2 2 5 2 3" xfId="577"/>
    <cellStyle name="Comma 2 2 5 2 3 2" xfId="3277"/>
    <cellStyle name="Comma 2 2 5 2 3 2 2" xfId="8580"/>
    <cellStyle name="Comma 2 2 5 2 3 3" xfId="5950"/>
    <cellStyle name="Comma 2 2 5 2 4" xfId="578"/>
    <cellStyle name="Comma 2 2 5 2 4 2" xfId="3278"/>
    <cellStyle name="Comma 2 2 5 2 4 2 2" xfId="8581"/>
    <cellStyle name="Comma 2 2 5 2 4 3" xfId="5951"/>
    <cellStyle name="Comma 2 2 5 2 5" xfId="2906"/>
    <cellStyle name="Comma 2 2 5 2 5 2" xfId="5579"/>
    <cellStyle name="Comma 2 2 5 2 5 2 2" xfId="10864"/>
    <cellStyle name="Comma 2 2 5 2 5 3" xfId="8234"/>
    <cellStyle name="Comma 2 2 5 2 6" xfId="574"/>
    <cellStyle name="Comma 2 2 5 2 6 2" xfId="3274"/>
    <cellStyle name="Comma 2 2 5 2 6 2 2" xfId="8577"/>
    <cellStyle name="Comma 2 2 5 2 6 3" xfId="5947"/>
    <cellStyle name="Comma 2 2 5 2 7" xfId="3041"/>
    <cellStyle name="Comma 2 2 5 2 7 2" xfId="8345"/>
    <cellStyle name="Comma 2 2 5 2 8" xfId="5715"/>
    <cellStyle name="Comma 2 2 5 3" xfId="579"/>
    <cellStyle name="Comma 2 2 5 3 2" xfId="580"/>
    <cellStyle name="Comma 2 2 5 3 2 2" xfId="581"/>
    <cellStyle name="Comma 2 2 5 3 2 2 2" xfId="3281"/>
    <cellStyle name="Comma 2 2 5 3 2 2 2 2" xfId="8584"/>
    <cellStyle name="Comma 2 2 5 3 2 2 3" xfId="5954"/>
    <cellStyle name="Comma 2 2 5 3 2 3" xfId="3280"/>
    <cellStyle name="Comma 2 2 5 3 2 3 2" xfId="8583"/>
    <cellStyle name="Comma 2 2 5 3 2 4" xfId="5953"/>
    <cellStyle name="Comma 2 2 5 3 3" xfId="582"/>
    <cellStyle name="Comma 2 2 5 3 3 2" xfId="3282"/>
    <cellStyle name="Comma 2 2 5 3 3 2 2" xfId="8585"/>
    <cellStyle name="Comma 2 2 5 3 3 3" xfId="5955"/>
    <cellStyle name="Comma 2 2 5 3 4" xfId="583"/>
    <cellStyle name="Comma 2 2 5 3 4 2" xfId="3283"/>
    <cellStyle name="Comma 2 2 5 3 4 2 2" xfId="8586"/>
    <cellStyle name="Comma 2 2 5 3 4 3" xfId="5956"/>
    <cellStyle name="Comma 2 2 5 3 5" xfId="3279"/>
    <cellStyle name="Comma 2 2 5 3 5 2" xfId="8582"/>
    <cellStyle name="Comma 2 2 5 3 6" xfId="5952"/>
    <cellStyle name="Comma 2 2 5 4" xfId="584"/>
    <cellStyle name="Comma 2 2 5 4 2" xfId="585"/>
    <cellStyle name="Comma 2 2 5 4 2 2" xfId="586"/>
    <cellStyle name="Comma 2 2 5 4 2 2 2" xfId="3286"/>
    <cellStyle name="Comma 2 2 5 4 2 2 2 2" xfId="8589"/>
    <cellStyle name="Comma 2 2 5 4 2 2 3" xfId="5959"/>
    <cellStyle name="Comma 2 2 5 4 2 3" xfId="3285"/>
    <cellStyle name="Comma 2 2 5 4 2 3 2" xfId="8588"/>
    <cellStyle name="Comma 2 2 5 4 2 4" xfId="5958"/>
    <cellStyle name="Comma 2 2 5 4 3" xfId="587"/>
    <cellStyle name="Comma 2 2 5 4 3 2" xfId="3287"/>
    <cellStyle name="Comma 2 2 5 4 3 2 2" xfId="8590"/>
    <cellStyle name="Comma 2 2 5 4 3 3" xfId="5960"/>
    <cellStyle name="Comma 2 2 5 4 4" xfId="588"/>
    <cellStyle name="Comma 2 2 5 4 4 2" xfId="3288"/>
    <cellStyle name="Comma 2 2 5 4 4 2 2" xfId="8591"/>
    <cellStyle name="Comma 2 2 5 4 4 3" xfId="5961"/>
    <cellStyle name="Comma 2 2 5 4 5" xfId="3284"/>
    <cellStyle name="Comma 2 2 5 4 5 2" xfId="8587"/>
    <cellStyle name="Comma 2 2 5 4 6" xfId="5957"/>
    <cellStyle name="Comma 2 2 5 5" xfId="589"/>
    <cellStyle name="Comma 2 2 5 5 2" xfId="590"/>
    <cellStyle name="Comma 2 2 5 5 2 2" xfId="591"/>
    <cellStyle name="Comma 2 2 5 5 2 2 2" xfId="3291"/>
    <cellStyle name="Comma 2 2 5 5 2 2 2 2" xfId="8594"/>
    <cellStyle name="Comma 2 2 5 5 2 2 3" xfId="5964"/>
    <cellStyle name="Comma 2 2 5 5 2 3" xfId="3290"/>
    <cellStyle name="Comma 2 2 5 5 2 3 2" xfId="8593"/>
    <cellStyle name="Comma 2 2 5 5 2 4" xfId="5963"/>
    <cellStyle name="Comma 2 2 5 5 3" xfId="592"/>
    <cellStyle name="Comma 2 2 5 5 3 2" xfId="3292"/>
    <cellStyle name="Comma 2 2 5 5 3 2 2" xfId="8595"/>
    <cellStyle name="Comma 2 2 5 5 3 3" xfId="5965"/>
    <cellStyle name="Comma 2 2 5 5 4" xfId="593"/>
    <cellStyle name="Comma 2 2 5 5 4 2" xfId="3293"/>
    <cellStyle name="Comma 2 2 5 5 4 2 2" xfId="8596"/>
    <cellStyle name="Comma 2 2 5 5 4 3" xfId="5966"/>
    <cellStyle name="Comma 2 2 5 5 5" xfId="3289"/>
    <cellStyle name="Comma 2 2 5 5 5 2" xfId="8592"/>
    <cellStyle name="Comma 2 2 5 5 6" xfId="5962"/>
    <cellStyle name="Comma 2 2 5 6" xfId="594"/>
    <cellStyle name="Comma 2 2 5 6 2" xfId="595"/>
    <cellStyle name="Comma 2 2 5 6 2 2" xfId="3295"/>
    <cellStyle name="Comma 2 2 5 6 2 2 2" xfId="8598"/>
    <cellStyle name="Comma 2 2 5 6 2 3" xfId="5968"/>
    <cellStyle name="Comma 2 2 5 6 3" xfId="596"/>
    <cellStyle name="Comma 2 2 5 6 3 2" xfId="3296"/>
    <cellStyle name="Comma 2 2 5 6 3 2 2" xfId="8599"/>
    <cellStyle name="Comma 2 2 5 6 3 3" xfId="5969"/>
    <cellStyle name="Comma 2 2 5 6 4" xfId="3294"/>
    <cellStyle name="Comma 2 2 5 6 4 2" xfId="8597"/>
    <cellStyle name="Comma 2 2 5 6 5" xfId="5967"/>
    <cellStyle name="Comma 2 2 5 7" xfId="597"/>
    <cellStyle name="Comma 2 2 5 7 2" xfId="598"/>
    <cellStyle name="Comma 2 2 5 7 2 2" xfId="3298"/>
    <cellStyle name="Comma 2 2 5 7 2 2 2" xfId="8601"/>
    <cellStyle name="Comma 2 2 5 7 2 3" xfId="5971"/>
    <cellStyle name="Comma 2 2 5 7 3" xfId="3297"/>
    <cellStyle name="Comma 2 2 5 7 3 2" xfId="8600"/>
    <cellStyle name="Comma 2 2 5 7 4" xfId="5970"/>
    <cellStyle name="Comma 2 2 5 8" xfId="599"/>
    <cellStyle name="Comma 2 2 5 8 2" xfId="3299"/>
    <cellStyle name="Comma 2 2 5 8 2 2" xfId="8602"/>
    <cellStyle name="Comma 2 2 5 8 3" xfId="5972"/>
    <cellStyle name="Comma 2 2 5 9" xfId="600"/>
    <cellStyle name="Comma 2 2 5 9 2" xfId="3300"/>
    <cellStyle name="Comma 2 2 5 9 2 2" xfId="8603"/>
    <cellStyle name="Comma 2 2 5 9 3" xfId="5973"/>
    <cellStyle name="Comma 2 2 6" xfId="305"/>
    <cellStyle name="Comma 2 2 6 2" xfId="602"/>
    <cellStyle name="Comma 2 2 6 2 2" xfId="603"/>
    <cellStyle name="Comma 2 2 6 2 2 2" xfId="3303"/>
    <cellStyle name="Comma 2 2 6 2 2 2 2" xfId="8606"/>
    <cellStyle name="Comma 2 2 6 2 2 3" xfId="5976"/>
    <cellStyle name="Comma 2 2 6 2 3" xfId="3302"/>
    <cellStyle name="Comma 2 2 6 2 3 2" xfId="8605"/>
    <cellStyle name="Comma 2 2 6 2 4" xfId="5975"/>
    <cellStyle name="Comma 2 2 6 3" xfId="604"/>
    <cellStyle name="Comma 2 2 6 3 2" xfId="3304"/>
    <cellStyle name="Comma 2 2 6 3 2 2" xfId="8607"/>
    <cellStyle name="Comma 2 2 6 3 3" xfId="5977"/>
    <cellStyle name="Comma 2 2 6 4" xfId="605"/>
    <cellStyle name="Comma 2 2 6 4 2" xfId="3305"/>
    <cellStyle name="Comma 2 2 6 4 2 2" xfId="8608"/>
    <cellStyle name="Comma 2 2 6 4 3" xfId="5978"/>
    <cellStyle name="Comma 2 2 6 5" xfId="2879"/>
    <cellStyle name="Comma 2 2 6 5 2" xfId="5552"/>
    <cellStyle name="Comma 2 2 6 5 2 2" xfId="10837"/>
    <cellStyle name="Comma 2 2 6 5 3" xfId="8207"/>
    <cellStyle name="Comma 2 2 6 6" xfId="601"/>
    <cellStyle name="Comma 2 2 6 6 2" xfId="3301"/>
    <cellStyle name="Comma 2 2 6 6 2 2" xfId="8604"/>
    <cellStyle name="Comma 2 2 6 6 3" xfId="5974"/>
    <cellStyle name="Comma 2 2 6 7" xfId="3014"/>
    <cellStyle name="Comma 2 2 6 7 2" xfId="8318"/>
    <cellStyle name="Comma 2 2 6 8" xfId="5688"/>
    <cellStyle name="Comma 2 2 7" xfId="606"/>
    <cellStyle name="Comma 2 2 7 2" xfId="607"/>
    <cellStyle name="Comma 2 2 7 2 2" xfId="608"/>
    <cellStyle name="Comma 2 2 7 2 2 2" xfId="3308"/>
    <cellStyle name="Comma 2 2 7 2 2 2 2" xfId="8611"/>
    <cellStyle name="Comma 2 2 7 2 2 3" xfId="5981"/>
    <cellStyle name="Comma 2 2 7 2 3" xfId="3307"/>
    <cellStyle name="Comma 2 2 7 2 3 2" xfId="8610"/>
    <cellStyle name="Comma 2 2 7 2 4" xfId="5980"/>
    <cellStyle name="Comma 2 2 7 3" xfId="609"/>
    <cellStyle name="Comma 2 2 7 3 2" xfId="3309"/>
    <cellStyle name="Comma 2 2 7 3 2 2" xfId="8612"/>
    <cellStyle name="Comma 2 2 7 3 3" xfId="5982"/>
    <cellStyle name="Comma 2 2 7 4" xfId="610"/>
    <cellStyle name="Comma 2 2 7 4 2" xfId="3310"/>
    <cellStyle name="Comma 2 2 7 4 2 2" xfId="8613"/>
    <cellStyle name="Comma 2 2 7 4 3" xfId="5983"/>
    <cellStyle name="Comma 2 2 7 5" xfId="3306"/>
    <cellStyle name="Comma 2 2 7 5 2" xfId="8609"/>
    <cellStyle name="Comma 2 2 7 6" xfId="5979"/>
    <cellStyle name="Comma 2 2 8" xfId="611"/>
    <cellStyle name="Comma 2 2 8 2" xfId="612"/>
    <cellStyle name="Comma 2 2 8 2 2" xfId="613"/>
    <cellStyle name="Comma 2 2 8 2 2 2" xfId="3313"/>
    <cellStyle name="Comma 2 2 8 2 2 2 2" xfId="8616"/>
    <cellStyle name="Comma 2 2 8 2 2 3" xfId="5986"/>
    <cellStyle name="Comma 2 2 8 2 3" xfId="3312"/>
    <cellStyle name="Comma 2 2 8 2 3 2" xfId="8615"/>
    <cellStyle name="Comma 2 2 8 2 4" xfId="5985"/>
    <cellStyle name="Comma 2 2 8 3" xfId="614"/>
    <cellStyle name="Comma 2 2 8 3 2" xfId="3314"/>
    <cellStyle name="Comma 2 2 8 3 2 2" xfId="8617"/>
    <cellStyle name="Comma 2 2 8 3 3" xfId="5987"/>
    <cellStyle name="Comma 2 2 8 4" xfId="615"/>
    <cellStyle name="Comma 2 2 8 4 2" xfId="3315"/>
    <cellStyle name="Comma 2 2 8 4 2 2" xfId="8618"/>
    <cellStyle name="Comma 2 2 8 4 3" xfId="5988"/>
    <cellStyle name="Comma 2 2 8 5" xfId="3311"/>
    <cellStyle name="Comma 2 2 8 5 2" xfId="8614"/>
    <cellStyle name="Comma 2 2 8 6" xfId="5984"/>
    <cellStyle name="Comma 2 2 9" xfId="616"/>
    <cellStyle name="Comma 2 2 9 2" xfId="617"/>
    <cellStyle name="Comma 2 2 9 2 2" xfId="618"/>
    <cellStyle name="Comma 2 2 9 2 2 2" xfId="3318"/>
    <cellStyle name="Comma 2 2 9 2 2 2 2" xfId="8621"/>
    <cellStyle name="Comma 2 2 9 2 2 3" xfId="5991"/>
    <cellStyle name="Comma 2 2 9 2 3" xfId="3317"/>
    <cellStyle name="Comma 2 2 9 2 3 2" xfId="8620"/>
    <cellStyle name="Comma 2 2 9 2 4" xfId="5990"/>
    <cellStyle name="Comma 2 2 9 3" xfId="619"/>
    <cellStyle name="Comma 2 2 9 3 2" xfId="3319"/>
    <cellStyle name="Comma 2 2 9 3 2 2" xfId="8622"/>
    <cellStyle name="Comma 2 2 9 3 3" xfId="5992"/>
    <cellStyle name="Comma 2 2 9 4" xfId="620"/>
    <cellStyle name="Comma 2 2 9 4 2" xfId="3320"/>
    <cellStyle name="Comma 2 2 9 4 2 2" xfId="8623"/>
    <cellStyle name="Comma 2 2 9 4 3" xfId="5993"/>
    <cellStyle name="Comma 2 2 9 5" xfId="3316"/>
    <cellStyle name="Comma 2 2 9 5 2" xfId="8619"/>
    <cellStyle name="Comma 2 2 9 6" xfId="5989"/>
    <cellStyle name="Comma 2 20" xfId="2824"/>
    <cellStyle name="Comma 2 20 2" xfId="5497"/>
    <cellStyle name="Comma 2 20 2 2" xfId="10782"/>
    <cellStyle name="Comma 2 20 3" xfId="8152"/>
    <cellStyle name="Comma 2 21" xfId="367"/>
    <cellStyle name="Comma 2 21 2" xfId="3067"/>
    <cellStyle name="Comma 2 21 2 2" xfId="8370"/>
    <cellStyle name="Comma 2 21 3" xfId="5740"/>
    <cellStyle name="Comma 2 22" xfId="208"/>
    <cellStyle name="Comma 2 22 2" xfId="2942"/>
    <cellStyle name="Comma 2 22 2 2" xfId="8263"/>
    <cellStyle name="Comma 2 22 3" xfId="5630"/>
    <cellStyle name="Comma 2 23" xfId="2934"/>
    <cellStyle name="Comma 2 23 2" xfId="8259"/>
    <cellStyle name="Comma 2 24" xfId="5621"/>
    <cellStyle name="Comma 2 25" xfId="5608"/>
    <cellStyle name="Comma 2 26" xfId="191"/>
    <cellStyle name="Comma 2 3" xfId="234"/>
    <cellStyle name="Comma 2 3 10" xfId="622"/>
    <cellStyle name="Comma 2 3 10 2" xfId="623"/>
    <cellStyle name="Comma 2 3 10 2 2" xfId="3323"/>
    <cellStyle name="Comma 2 3 10 2 2 2" xfId="8626"/>
    <cellStyle name="Comma 2 3 10 2 3" xfId="5996"/>
    <cellStyle name="Comma 2 3 10 3" xfId="624"/>
    <cellStyle name="Comma 2 3 10 3 2" xfId="3324"/>
    <cellStyle name="Comma 2 3 10 3 2 2" xfId="8627"/>
    <cellStyle name="Comma 2 3 10 3 3" xfId="5997"/>
    <cellStyle name="Comma 2 3 10 4" xfId="3322"/>
    <cellStyle name="Comma 2 3 10 4 2" xfId="8625"/>
    <cellStyle name="Comma 2 3 10 5" xfId="5995"/>
    <cellStyle name="Comma 2 3 11" xfId="625"/>
    <cellStyle name="Comma 2 3 11 2" xfId="626"/>
    <cellStyle name="Comma 2 3 11 2 2" xfId="3326"/>
    <cellStyle name="Comma 2 3 11 2 2 2" xfId="8629"/>
    <cellStyle name="Comma 2 3 11 2 3" xfId="5999"/>
    <cellStyle name="Comma 2 3 11 3" xfId="3325"/>
    <cellStyle name="Comma 2 3 11 3 2" xfId="8628"/>
    <cellStyle name="Comma 2 3 11 4" xfId="5998"/>
    <cellStyle name="Comma 2 3 12" xfId="627"/>
    <cellStyle name="Comma 2 3 12 2" xfId="3327"/>
    <cellStyle name="Comma 2 3 12 2 2" xfId="8630"/>
    <cellStyle name="Comma 2 3 12 3" xfId="6000"/>
    <cellStyle name="Comma 2 3 13" xfId="628"/>
    <cellStyle name="Comma 2 3 13 2" xfId="3328"/>
    <cellStyle name="Comma 2 3 13 2 2" xfId="8631"/>
    <cellStyle name="Comma 2 3 13 3" xfId="6001"/>
    <cellStyle name="Comma 2 3 14" xfId="2766"/>
    <cellStyle name="Comma 2 3 14 2" xfId="5439"/>
    <cellStyle name="Comma 2 3 14 2 2" xfId="10731"/>
    <cellStyle name="Comma 2 3 14 3" xfId="8101"/>
    <cellStyle name="Comma 2 3 15" xfId="2827"/>
    <cellStyle name="Comma 2 3 15 2" xfId="5500"/>
    <cellStyle name="Comma 2 3 15 2 2" xfId="10785"/>
    <cellStyle name="Comma 2 3 15 3" xfId="8155"/>
    <cellStyle name="Comma 2 3 16" xfId="621"/>
    <cellStyle name="Comma 2 3 16 2" xfId="3321"/>
    <cellStyle name="Comma 2 3 16 2 2" xfId="8624"/>
    <cellStyle name="Comma 2 3 16 3" xfId="5994"/>
    <cellStyle name="Comma 2 3 17" xfId="2957"/>
    <cellStyle name="Comma 2 3 17 2" xfId="8266"/>
    <cellStyle name="Comma 2 3 18" xfId="5634"/>
    <cellStyle name="Comma 2 3 2" xfId="258"/>
    <cellStyle name="Comma 2 3 2 10" xfId="630"/>
    <cellStyle name="Comma 2 3 2 10 2" xfId="3330"/>
    <cellStyle name="Comma 2 3 2 10 2 2" xfId="8633"/>
    <cellStyle name="Comma 2 3 2 10 3" xfId="6003"/>
    <cellStyle name="Comma 2 3 2 11" xfId="2774"/>
    <cellStyle name="Comma 2 3 2 11 2" xfId="5447"/>
    <cellStyle name="Comma 2 3 2 11 2 2" xfId="10738"/>
    <cellStyle name="Comma 2 3 2 11 3" xfId="8108"/>
    <cellStyle name="Comma 2 3 2 12" xfId="2834"/>
    <cellStyle name="Comma 2 3 2 12 2" xfId="5507"/>
    <cellStyle name="Comma 2 3 2 12 2 2" xfId="10792"/>
    <cellStyle name="Comma 2 3 2 12 3" xfId="8162"/>
    <cellStyle name="Comma 2 3 2 13" xfId="629"/>
    <cellStyle name="Comma 2 3 2 13 2" xfId="3329"/>
    <cellStyle name="Comma 2 3 2 13 2 2" xfId="8632"/>
    <cellStyle name="Comma 2 3 2 13 3" xfId="6002"/>
    <cellStyle name="Comma 2 3 2 14" xfId="2967"/>
    <cellStyle name="Comma 2 3 2 14 2" xfId="8273"/>
    <cellStyle name="Comma 2 3 2 15" xfId="5642"/>
    <cellStyle name="Comma 2 3 2 2" xfId="271"/>
    <cellStyle name="Comma 2 3 2 2 10" xfId="2787"/>
    <cellStyle name="Comma 2 3 2 2 10 2" xfId="5460"/>
    <cellStyle name="Comma 2 3 2 2 10 2 2" xfId="10751"/>
    <cellStyle name="Comma 2 3 2 2 10 3" xfId="8121"/>
    <cellStyle name="Comma 2 3 2 2 11" xfId="2847"/>
    <cellStyle name="Comma 2 3 2 2 11 2" xfId="5520"/>
    <cellStyle name="Comma 2 3 2 2 11 2 2" xfId="10805"/>
    <cellStyle name="Comma 2 3 2 2 11 3" xfId="8175"/>
    <cellStyle name="Comma 2 3 2 2 12" xfId="631"/>
    <cellStyle name="Comma 2 3 2 2 12 2" xfId="3331"/>
    <cellStyle name="Comma 2 3 2 2 12 2 2" xfId="8634"/>
    <cellStyle name="Comma 2 3 2 2 12 3" xfId="6004"/>
    <cellStyle name="Comma 2 3 2 2 13" xfId="2980"/>
    <cellStyle name="Comma 2 3 2 2 13 2" xfId="8286"/>
    <cellStyle name="Comma 2 3 2 2 14" xfId="5655"/>
    <cellStyle name="Comma 2 3 2 2 2" xfId="300"/>
    <cellStyle name="Comma 2 3 2 2 2 2" xfId="354"/>
    <cellStyle name="Comma 2 3 2 2 2 2 2" xfId="634"/>
    <cellStyle name="Comma 2 3 2 2 2 2 2 2" xfId="3334"/>
    <cellStyle name="Comma 2 3 2 2 2 2 2 2 2" xfId="8637"/>
    <cellStyle name="Comma 2 3 2 2 2 2 2 3" xfId="6007"/>
    <cellStyle name="Comma 2 3 2 2 2 2 3" xfId="2928"/>
    <cellStyle name="Comma 2 3 2 2 2 2 3 2" xfId="5601"/>
    <cellStyle name="Comma 2 3 2 2 2 2 3 2 2" xfId="10886"/>
    <cellStyle name="Comma 2 3 2 2 2 2 3 3" xfId="8256"/>
    <cellStyle name="Comma 2 3 2 2 2 2 4" xfId="633"/>
    <cellStyle name="Comma 2 3 2 2 2 2 4 2" xfId="3333"/>
    <cellStyle name="Comma 2 3 2 2 2 2 4 2 2" xfId="8636"/>
    <cellStyle name="Comma 2 3 2 2 2 2 4 3" xfId="6006"/>
    <cellStyle name="Comma 2 3 2 2 2 2 5" xfId="3063"/>
    <cellStyle name="Comma 2 3 2 2 2 2 5 2" xfId="8367"/>
    <cellStyle name="Comma 2 3 2 2 2 2 6" xfId="5737"/>
    <cellStyle name="Comma 2 3 2 2 2 3" xfId="635"/>
    <cellStyle name="Comma 2 3 2 2 2 3 2" xfId="3335"/>
    <cellStyle name="Comma 2 3 2 2 2 3 2 2" xfId="8638"/>
    <cellStyle name="Comma 2 3 2 2 2 3 3" xfId="6008"/>
    <cellStyle name="Comma 2 3 2 2 2 4" xfId="636"/>
    <cellStyle name="Comma 2 3 2 2 2 4 2" xfId="3336"/>
    <cellStyle name="Comma 2 3 2 2 2 4 2 2" xfId="8639"/>
    <cellStyle name="Comma 2 3 2 2 2 4 3" xfId="6009"/>
    <cellStyle name="Comma 2 3 2 2 2 5" xfId="2815"/>
    <cellStyle name="Comma 2 3 2 2 2 5 2" xfId="5488"/>
    <cellStyle name="Comma 2 3 2 2 2 5 2 2" xfId="10778"/>
    <cellStyle name="Comma 2 3 2 2 2 5 3" xfId="8148"/>
    <cellStyle name="Comma 2 3 2 2 2 6" xfId="2874"/>
    <cellStyle name="Comma 2 3 2 2 2 6 2" xfId="5547"/>
    <cellStyle name="Comma 2 3 2 2 2 6 2 2" xfId="10832"/>
    <cellStyle name="Comma 2 3 2 2 2 6 3" xfId="8202"/>
    <cellStyle name="Comma 2 3 2 2 2 7" xfId="632"/>
    <cellStyle name="Comma 2 3 2 2 2 7 2" xfId="3332"/>
    <cellStyle name="Comma 2 3 2 2 2 7 2 2" xfId="8635"/>
    <cellStyle name="Comma 2 3 2 2 2 7 3" xfId="6005"/>
    <cellStyle name="Comma 2 3 2 2 2 8" xfId="3009"/>
    <cellStyle name="Comma 2 3 2 2 2 8 2" xfId="8313"/>
    <cellStyle name="Comma 2 3 2 2 2 9" xfId="5683"/>
    <cellStyle name="Comma 2 3 2 2 3" xfId="327"/>
    <cellStyle name="Comma 2 3 2 2 3 2" xfId="638"/>
    <cellStyle name="Comma 2 3 2 2 3 2 2" xfId="639"/>
    <cellStyle name="Comma 2 3 2 2 3 2 2 2" xfId="3339"/>
    <cellStyle name="Comma 2 3 2 2 3 2 2 2 2" xfId="8642"/>
    <cellStyle name="Comma 2 3 2 2 3 2 2 3" xfId="6012"/>
    <cellStyle name="Comma 2 3 2 2 3 2 3" xfId="3338"/>
    <cellStyle name="Comma 2 3 2 2 3 2 3 2" xfId="8641"/>
    <cellStyle name="Comma 2 3 2 2 3 2 4" xfId="6011"/>
    <cellStyle name="Comma 2 3 2 2 3 3" xfId="640"/>
    <cellStyle name="Comma 2 3 2 2 3 3 2" xfId="3340"/>
    <cellStyle name="Comma 2 3 2 2 3 3 2 2" xfId="8643"/>
    <cellStyle name="Comma 2 3 2 2 3 3 3" xfId="6013"/>
    <cellStyle name="Comma 2 3 2 2 3 4" xfId="641"/>
    <cellStyle name="Comma 2 3 2 2 3 4 2" xfId="3341"/>
    <cellStyle name="Comma 2 3 2 2 3 4 2 2" xfId="8644"/>
    <cellStyle name="Comma 2 3 2 2 3 4 3" xfId="6014"/>
    <cellStyle name="Comma 2 3 2 2 3 5" xfId="2901"/>
    <cellStyle name="Comma 2 3 2 2 3 5 2" xfId="5574"/>
    <cellStyle name="Comma 2 3 2 2 3 5 2 2" xfId="10859"/>
    <cellStyle name="Comma 2 3 2 2 3 5 3" xfId="8229"/>
    <cellStyle name="Comma 2 3 2 2 3 6" xfId="637"/>
    <cellStyle name="Comma 2 3 2 2 3 6 2" xfId="3337"/>
    <cellStyle name="Comma 2 3 2 2 3 6 2 2" xfId="8640"/>
    <cellStyle name="Comma 2 3 2 2 3 6 3" xfId="6010"/>
    <cellStyle name="Comma 2 3 2 2 3 7" xfId="3036"/>
    <cellStyle name="Comma 2 3 2 2 3 7 2" xfId="8340"/>
    <cellStyle name="Comma 2 3 2 2 3 8" xfId="5710"/>
    <cellStyle name="Comma 2 3 2 2 4" xfId="642"/>
    <cellStyle name="Comma 2 3 2 2 4 2" xfId="643"/>
    <cellStyle name="Comma 2 3 2 2 4 2 2" xfId="644"/>
    <cellStyle name="Comma 2 3 2 2 4 2 2 2" xfId="3344"/>
    <cellStyle name="Comma 2 3 2 2 4 2 2 2 2" xfId="8647"/>
    <cellStyle name="Comma 2 3 2 2 4 2 2 3" xfId="6017"/>
    <cellStyle name="Comma 2 3 2 2 4 2 3" xfId="3343"/>
    <cellStyle name="Comma 2 3 2 2 4 2 3 2" xfId="8646"/>
    <cellStyle name="Comma 2 3 2 2 4 2 4" xfId="6016"/>
    <cellStyle name="Comma 2 3 2 2 4 3" xfId="645"/>
    <cellStyle name="Comma 2 3 2 2 4 3 2" xfId="3345"/>
    <cellStyle name="Comma 2 3 2 2 4 3 2 2" xfId="8648"/>
    <cellStyle name="Comma 2 3 2 2 4 3 3" xfId="6018"/>
    <cellStyle name="Comma 2 3 2 2 4 4" xfId="646"/>
    <cellStyle name="Comma 2 3 2 2 4 4 2" xfId="3346"/>
    <cellStyle name="Comma 2 3 2 2 4 4 2 2" xfId="8649"/>
    <cellStyle name="Comma 2 3 2 2 4 4 3" xfId="6019"/>
    <cellStyle name="Comma 2 3 2 2 4 5" xfId="3342"/>
    <cellStyle name="Comma 2 3 2 2 4 5 2" xfId="8645"/>
    <cellStyle name="Comma 2 3 2 2 4 6" xfId="6015"/>
    <cellStyle name="Comma 2 3 2 2 5" xfId="647"/>
    <cellStyle name="Comma 2 3 2 2 5 2" xfId="648"/>
    <cellStyle name="Comma 2 3 2 2 5 2 2" xfId="649"/>
    <cellStyle name="Comma 2 3 2 2 5 2 2 2" xfId="3349"/>
    <cellStyle name="Comma 2 3 2 2 5 2 2 2 2" xfId="8652"/>
    <cellStyle name="Comma 2 3 2 2 5 2 2 3" xfId="6022"/>
    <cellStyle name="Comma 2 3 2 2 5 2 3" xfId="3348"/>
    <cellStyle name="Comma 2 3 2 2 5 2 3 2" xfId="8651"/>
    <cellStyle name="Comma 2 3 2 2 5 2 4" xfId="6021"/>
    <cellStyle name="Comma 2 3 2 2 5 3" xfId="650"/>
    <cellStyle name="Comma 2 3 2 2 5 3 2" xfId="3350"/>
    <cellStyle name="Comma 2 3 2 2 5 3 2 2" xfId="8653"/>
    <cellStyle name="Comma 2 3 2 2 5 3 3" xfId="6023"/>
    <cellStyle name="Comma 2 3 2 2 5 4" xfId="651"/>
    <cellStyle name="Comma 2 3 2 2 5 4 2" xfId="3351"/>
    <cellStyle name="Comma 2 3 2 2 5 4 2 2" xfId="8654"/>
    <cellStyle name="Comma 2 3 2 2 5 4 3" xfId="6024"/>
    <cellStyle name="Comma 2 3 2 2 5 5" xfId="3347"/>
    <cellStyle name="Comma 2 3 2 2 5 5 2" xfId="8650"/>
    <cellStyle name="Comma 2 3 2 2 5 6" xfId="6020"/>
    <cellStyle name="Comma 2 3 2 2 6" xfId="652"/>
    <cellStyle name="Comma 2 3 2 2 6 2" xfId="653"/>
    <cellStyle name="Comma 2 3 2 2 6 2 2" xfId="3353"/>
    <cellStyle name="Comma 2 3 2 2 6 2 2 2" xfId="8656"/>
    <cellStyle name="Comma 2 3 2 2 6 2 3" xfId="6026"/>
    <cellStyle name="Comma 2 3 2 2 6 3" xfId="654"/>
    <cellStyle name="Comma 2 3 2 2 6 3 2" xfId="3354"/>
    <cellStyle name="Comma 2 3 2 2 6 3 2 2" xfId="8657"/>
    <cellStyle name="Comma 2 3 2 2 6 3 3" xfId="6027"/>
    <cellStyle name="Comma 2 3 2 2 6 4" xfId="3352"/>
    <cellStyle name="Comma 2 3 2 2 6 4 2" xfId="8655"/>
    <cellStyle name="Comma 2 3 2 2 6 5" xfId="6025"/>
    <cellStyle name="Comma 2 3 2 2 7" xfId="655"/>
    <cellStyle name="Comma 2 3 2 2 7 2" xfId="656"/>
    <cellStyle name="Comma 2 3 2 2 7 2 2" xfId="3356"/>
    <cellStyle name="Comma 2 3 2 2 7 2 2 2" xfId="8659"/>
    <cellStyle name="Comma 2 3 2 2 7 2 3" xfId="6029"/>
    <cellStyle name="Comma 2 3 2 2 7 3" xfId="3355"/>
    <cellStyle name="Comma 2 3 2 2 7 3 2" xfId="8658"/>
    <cellStyle name="Comma 2 3 2 2 7 4" xfId="6028"/>
    <cellStyle name="Comma 2 3 2 2 8" xfId="657"/>
    <cellStyle name="Comma 2 3 2 2 8 2" xfId="3357"/>
    <cellStyle name="Comma 2 3 2 2 8 2 2" xfId="8660"/>
    <cellStyle name="Comma 2 3 2 2 8 3" xfId="6030"/>
    <cellStyle name="Comma 2 3 2 2 9" xfId="658"/>
    <cellStyle name="Comma 2 3 2 2 9 2" xfId="3358"/>
    <cellStyle name="Comma 2 3 2 2 9 2 2" xfId="8661"/>
    <cellStyle name="Comma 2 3 2 2 9 3" xfId="6031"/>
    <cellStyle name="Comma 2 3 2 3" xfId="287"/>
    <cellStyle name="Comma 2 3 2 3 2" xfId="341"/>
    <cellStyle name="Comma 2 3 2 3 2 2" xfId="661"/>
    <cellStyle name="Comma 2 3 2 3 2 2 2" xfId="3361"/>
    <cellStyle name="Comma 2 3 2 3 2 2 2 2" xfId="8664"/>
    <cellStyle name="Comma 2 3 2 3 2 2 3" xfId="6034"/>
    <cellStyle name="Comma 2 3 2 3 2 3" xfId="2915"/>
    <cellStyle name="Comma 2 3 2 3 2 3 2" xfId="5588"/>
    <cellStyle name="Comma 2 3 2 3 2 3 2 2" xfId="10873"/>
    <cellStyle name="Comma 2 3 2 3 2 3 3" xfId="8243"/>
    <cellStyle name="Comma 2 3 2 3 2 4" xfId="660"/>
    <cellStyle name="Comma 2 3 2 3 2 4 2" xfId="3360"/>
    <cellStyle name="Comma 2 3 2 3 2 4 2 2" xfId="8663"/>
    <cellStyle name="Comma 2 3 2 3 2 4 3" xfId="6033"/>
    <cellStyle name="Comma 2 3 2 3 2 5" xfId="3050"/>
    <cellStyle name="Comma 2 3 2 3 2 5 2" xfId="8354"/>
    <cellStyle name="Comma 2 3 2 3 2 6" xfId="5724"/>
    <cellStyle name="Comma 2 3 2 3 3" xfId="662"/>
    <cellStyle name="Comma 2 3 2 3 3 2" xfId="3362"/>
    <cellStyle name="Comma 2 3 2 3 3 2 2" xfId="8665"/>
    <cellStyle name="Comma 2 3 2 3 3 3" xfId="6035"/>
    <cellStyle name="Comma 2 3 2 3 4" xfId="663"/>
    <cellStyle name="Comma 2 3 2 3 4 2" xfId="3363"/>
    <cellStyle name="Comma 2 3 2 3 4 2 2" xfId="8666"/>
    <cellStyle name="Comma 2 3 2 3 4 3" xfId="6036"/>
    <cellStyle name="Comma 2 3 2 3 5" xfId="2802"/>
    <cellStyle name="Comma 2 3 2 3 5 2" xfId="5475"/>
    <cellStyle name="Comma 2 3 2 3 5 2 2" xfId="10765"/>
    <cellStyle name="Comma 2 3 2 3 5 3" xfId="8135"/>
    <cellStyle name="Comma 2 3 2 3 6" xfId="2861"/>
    <cellStyle name="Comma 2 3 2 3 6 2" xfId="5534"/>
    <cellStyle name="Comma 2 3 2 3 6 2 2" xfId="10819"/>
    <cellStyle name="Comma 2 3 2 3 6 3" xfId="8189"/>
    <cellStyle name="Comma 2 3 2 3 7" xfId="659"/>
    <cellStyle name="Comma 2 3 2 3 7 2" xfId="3359"/>
    <cellStyle name="Comma 2 3 2 3 7 2 2" xfId="8662"/>
    <cellStyle name="Comma 2 3 2 3 7 3" xfId="6032"/>
    <cellStyle name="Comma 2 3 2 3 8" xfId="2996"/>
    <cellStyle name="Comma 2 3 2 3 8 2" xfId="8300"/>
    <cellStyle name="Comma 2 3 2 3 9" xfId="5670"/>
    <cellStyle name="Comma 2 3 2 4" xfId="314"/>
    <cellStyle name="Comma 2 3 2 4 2" xfId="665"/>
    <cellStyle name="Comma 2 3 2 4 2 2" xfId="666"/>
    <cellStyle name="Comma 2 3 2 4 2 2 2" xfId="3366"/>
    <cellStyle name="Comma 2 3 2 4 2 2 2 2" xfId="8669"/>
    <cellStyle name="Comma 2 3 2 4 2 2 3" xfId="6039"/>
    <cellStyle name="Comma 2 3 2 4 2 3" xfId="3365"/>
    <cellStyle name="Comma 2 3 2 4 2 3 2" xfId="8668"/>
    <cellStyle name="Comma 2 3 2 4 2 4" xfId="6038"/>
    <cellStyle name="Comma 2 3 2 4 3" xfId="667"/>
    <cellStyle name="Comma 2 3 2 4 3 2" xfId="3367"/>
    <cellStyle name="Comma 2 3 2 4 3 2 2" xfId="8670"/>
    <cellStyle name="Comma 2 3 2 4 3 3" xfId="6040"/>
    <cellStyle name="Comma 2 3 2 4 4" xfId="668"/>
    <cellStyle name="Comma 2 3 2 4 4 2" xfId="3368"/>
    <cellStyle name="Comma 2 3 2 4 4 2 2" xfId="8671"/>
    <cellStyle name="Comma 2 3 2 4 4 3" xfId="6041"/>
    <cellStyle name="Comma 2 3 2 4 5" xfId="2888"/>
    <cellStyle name="Comma 2 3 2 4 5 2" xfId="5561"/>
    <cellStyle name="Comma 2 3 2 4 5 2 2" xfId="10846"/>
    <cellStyle name="Comma 2 3 2 4 5 3" xfId="8216"/>
    <cellStyle name="Comma 2 3 2 4 6" xfId="664"/>
    <cellStyle name="Comma 2 3 2 4 6 2" xfId="3364"/>
    <cellStyle name="Comma 2 3 2 4 6 2 2" xfId="8667"/>
    <cellStyle name="Comma 2 3 2 4 6 3" xfId="6037"/>
    <cellStyle name="Comma 2 3 2 4 7" xfId="3023"/>
    <cellStyle name="Comma 2 3 2 4 7 2" xfId="8327"/>
    <cellStyle name="Comma 2 3 2 4 8" xfId="5697"/>
    <cellStyle name="Comma 2 3 2 5" xfId="669"/>
    <cellStyle name="Comma 2 3 2 5 2" xfId="670"/>
    <cellStyle name="Comma 2 3 2 5 2 2" xfId="671"/>
    <cellStyle name="Comma 2 3 2 5 2 2 2" xfId="3371"/>
    <cellStyle name="Comma 2 3 2 5 2 2 2 2" xfId="8674"/>
    <cellStyle name="Comma 2 3 2 5 2 2 3" xfId="6044"/>
    <cellStyle name="Comma 2 3 2 5 2 3" xfId="3370"/>
    <cellStyle name="Comma 2 3 2 5 2 3 2" xfId="8673"/>
    <cellStyle name="Comma 2 3 2 5 2 4" xfId="6043"/>
    <cellStyle name="Comma 2 3 2 5 3" xfId="672"/>
    <cellStyle name="Comma 2 3 2 5 3 2" xfId="3372"/>
    <cellStyle name="Comma 2 3 2 5 3 2 2" xfId="8675"/>
    <cellStyle name="Comma 2 3 2 5 3 3" xfId="6045"/>
    <cellStyle name="Comma 2 3 2 5 4" xfId="673"/>
    <cellStyle name="Comma 2 3 2 5 4 2" xfId="3373"/>
    <cellStyle name="Comma 2 3 2 5 4 2 2" xfId="8676"/>
    <cellStyle name="Comma 2 3 2 5 4 3" xfId="6046"/>
    <cellStyle name="Comma 2 3 2 5 5" xfId="3369"/>
    <cellStyle name="Comma 2 3 2 5 5 2" xfId="8672"/>
    <cellStyle name="Comma 2 3 2 5 6" xfId="6042"/>
    <cellStyle name="Comma 2 3 2 6" xfId="674"/>
    <cellStyle name="Comma 2 3 2 6 2" xfId="675"/>
    <cellStyle name="Comma 2 3 2 6 2 2" xfId="676"/>
    <cellStyle name="Comma 2 3 2 6 2 2 2" xfId="3376"/>
    <cellStyle name="Comma 2 3 2 6 2 2 2 2" xfId="8679"/>
    <cellStyle name="Comma 2 3 2 6 2 2 3" xfId="6049"/>
    <cellStyle name="Comma 2 3 2 6 2 3" xfId="3375"/>
    <cellStyle name="Comma 2 3 2 6 2 3 2" xfId="8678"/>
    <cellStyle name="Comma 2 3 2 6 2 4" xfId="6048"/>
    <cellStyle name="Comma 2 3 2 6 3" xfId="677"/>
    <cellStyle name="Comma 2 3 2 6 3 2" xfId="3377"/>
    <cellStyle name="Comma 2 3 2 6 3 2 2" xfId="8680"/>
    <cellStyle name="Comma 2 3 2 6 3 3" xfId="6050"/>
    <cellStyle name="Comma 2 3 2 6 4" xfId="678"/>
    <cellStyle name="Comma 2 3 2 6 4 2" xfId="3378"/>
    <cellStyle name="Comma 2 3 2 6 4 2 2" xfId="8681"/>
    <cellStyle name="Comma 2 3 2 6 4 3" xfId="6051"/>
    <cellStyle name="Comma 2 3 2 6 5" xfId="3374"/>
    <cellStyle name="Comma 2 3 2 6 5 2" xfId="8677"/>
    <cellStyle name="Comma 2 3 2 6 6" xfId="6047"/>
    <cellStyle name="Comma 2 3 2 7" xfId="679"/>
    <cellStyle name="Comma 2 3 2 7 2" xfId="680"/>
    <cellStyle name="Comma 2 3 2 7 2 2" xfId="3380"/>
    <cellStyle name="Comma 2 3 2 7 2 2 2" xfId="8683"/>
    <cellStyle name="Comma 2 3 2 7 2 3" xfId="6053"/>
    <cellStyle name="Comma 2 3 2 7 3" xfId="681"/>
    <cellStyle name="Comma 2 3 2 7 3 2" xfId="3381"/>
    <cellStyle name="Comma 2 3 2 7 3 2 2" xfId="8684"/>
    <cellStyle name="Comma 2 3 2 7 3 3" xfId="6054"/>
    <cellStyle name="Comma 2 3 2 7 4" xfId="3379"/>
    <cellStyle name="Comma 2 3 2 7 4 2" xfId="8682"/>
    <cellStyle name="Comma 2 3 2 7 5" xfId="6052"/>
    <cellStyle name="Comma 2 3 2 8" xfId="682"/>
    <cellStyle name="Comma 2 3 2 8 2" xfId="683"/>
    <cellStyle name="Comma 2 3 2 8 2 2" xfId="3383"/>
    <cellStyle name="Comma 2 3 2 8 2 2 2" xfId="8686"/>
    <cellStyle name="Comma 2 3 2 8 2 3" xfId="6056"/>
    <cellStyle name="Comma 2 3 2 8 3" xfId="3382"/>
    <cellStyle name="Comma 2 3 2 8 3 2" xfId="8685"/>
    <cellStyle name="Comma 2 3 2 8 4" xfId="6055"/>
    <cellStyle name="Comma 2 3 2 9" xfId="684"/>
    <cellStyle name="Comma 2 3 2 9 2" xfId="3384"/>
    <cellStyle name="Comma 2 3 2 9 2 2" xfId="8687"/>
    <cellStyle name="Comma 2 3 2 9 3" xfId="6057"/>
    <cellStyle name="Comma 2 3 3" xfId="264"/>
    <cellStyle name="Comma 2 3 3 10" xfId="686"/>
    <cellStyle name="Comma 2 3 3 10 2" xfId="3386"/>
    <cellStyle name="Comma 2 3 3 10 2 2" xfId="8689"/>
    <cellStyle name="Comma 2 3 3 10 3" xfId="6059"/>
    <cellStyle name="Comma 2 3 3 11" xfId="2780"/>
    <cellStyle name="Comma 2 3 3 11 2" xfId="5453"/>
    <cellStyle name="Comma 2 3 3 11 2 2" xfId="10744"/>
    <cellStyle name="Comma 2 3 3 11 3" xfId="8114"/>
    <cellStyle name="Comma 2 3 3 12" xfId="2840"/>
    <cellStyle name="Comma 2 3 3 12 2" xfId="5513"/>
    <cellStyle name="Comma 2 3 3 12 2 2" xfId="10798"/>
    <cellStyle name="Comma 2 3 3 12 3" xfId="8168"/>
    <cellStyle name="Comma 2 3 3 13" xfId="685"/>
    <cellStyle name="Comma 2 3 3 13 2" xfId="3385"/>
    <cellStyle name="Comma 2 3 3 13 2 2" xfId="8688"/>
    <cellStyle name="Comma 2 3 3 13 3" xfId="6058"/>
    <cellStyle name="Comma 2 3 3 14" xfId="2973"/>
    <cellStyle name="Comma 2 3 3 14 2" xfId="8279"/>
    <cellStyle name="Comma 2 3 3 15" xfId="5648"/>
    <cellStyle name="Comma 2 3 3 2" xfId="293"/>
    <cellStyle name="Comma 2 3 3 2 10" xfId="2808"/>
    <cellStyle name="Comma 2 3 3 2 10 2" xfId="5481"/>
    <cellStyle name="Comma 2 3 3 2 10 2 2" xfId="10771"/>
    <cellStyle name="Comma 2 3 3 2 10 3" xfId="8141"/>
    <cellStyle name="Comma 2 3 3 2 11" xfId="2867"/>
    <cellStyle name="Comma 2 3 3 2 11 2" xfId="5540"/>
    <cellStyle name="Comma 2 3 3 2 11 2 2" xfId="10825"/>
    <cellStyle name="Comma 2 3 3 2 11 3" xfId="8195"/>
    <cellStyle name="Comma 2 3 3 2 12" xfId="687"/>
    <cellStyle name="Comma 2 3 3 2 12 2" xfId="3387"/>
    <cellStyle name="Comma 2 3 3 2 12 2 2" xfId="8690"/>
    <cellStyle name="Comma 2 3 3 2 12 3" xfId="6060"/>
    <cellStyle name="Comma 2 3 3 2 13" xfId="3002"/>
    <cellStyle name="Comma 2 3 3 2 13 2" xfId="8306"/>
    <cellStyle name="Comma 2 3 3 2 14" xfId="5676"/>
    <cellStyle name="Comma 2 3 3 2 2" xfId="347"/>
    <cellStyle name="Comma 2 3 3 2 2 2" xfId="689"/>
    <cellStyle name="Comma 2 3 3 2 2 2 2" xfId="690"/>
    <cellStyle name="Comma 2 3 3 2 2 2 2 2" xfId="3390"/>
    <cellStyle name="Comma 2 3 3 2 2 2 2 2 2" xfId="8693"/>
    <cellStyle name="Comma 2 3 3 2 2 2 2 3" xfId="6063"/>
    <cellStyle name="Comma 2 3 3 2 2 2 3" xfId="3389"/>
    <cellStyle name="Comma 2 3 3 2 2 2 3 2" xfId="8692"/>
    <cellStyle name="Comma 2 3 3 2 2 2 4" xfId="6062"/>
    <cellStyle name="Comma 2 3 3 2 2 3" xfId="691"/>
    <cellStyle name="Comma 2 3 3 2 2 3 2" xfId="3391"/>
    <cellStyle name="Comma 2 3 3 2 2 3 2 2" xfId="8694"/>
    <cellStyle name="Comma 2 3 3 2 2 3 3" xfId="6064"/>
    <cellStyle name="Comma 2 3 3 2 2 4" xfId="692"/>
    <cellStyle name="Comma 2 3 3 2 2 4 2" xfId="3392"/>
    <cellStyle name="Comma 2 3 3 2 2 4 2 2" xfId="8695"/>
    <cellStyle name="Comma 2 3 3 2 2 4 3" xfId="6065"/>
    <cellStyle name="Comma 2 3 3 2 2 5" xfId="2921"/>
    <cellStyle name="Comma 2 3 3 2 2 5 2" xfId="5594"/>
    <cellStyle name="Comma 2 3 3 2 2 5 2 2" xfId="10879"/>
    <cellStyle name="Comma 2 3 3 2 2 5 3" xfId="8249"/>
    <cellStyle name="Comma 2 3 3 2 2 6" xfId="688"/>
    <cellStyle name="Comma 2 3 3 2 2 6 2" xfId="3388"/>
    <cellStyle name="Comma 2 3 3 2 2 6 2 2" xfId="8691"/>
    <cellStyle name="Comma 2 3 3 2 2 6 3" xfId="6061"/>
    <cellStyle name="Comma 2 3 3 2 2 7" xfId="3056"/>
    <cellStyle name="Comma 2 3 3 2 2 7 2" xfId="8360"/>
    <cellStyle name="Comma 2 3 3 2 2 8" xfId="5730"/>
    <cellStyle name="Comma 2 3 3 2 3" xfId="693"/>
    <cellStyle name="Comma 2 3 3 2 3 2" xfId="694"/>
    <cellStyle name="Comma 2 3 3 2 3 2 2" xfId="695"/>
    <cellStyle name="Comma 2 3 3 2 3 2 2 2" xfId="3395"/>
    <cellStyle name="Comma 2 3 3 2 3 2 2 2 2" xfId="8698"/>
    <cellStyle name="Comma 2 3 3 2 3 2 2 3" xfId="6068"/>
    <cellStyle name="Comma 2 3 3 2 3 2 3" xfId="3394"/>
    <cellStyle name="Comma 2 3 3 2 3 2 3 2" xfId="8697"/>
    <cellStyle name="Comma 2 3 3 2 3 2 4" xfId="6067"/>
    <cellStyle name="Comma 2 3 3 2 3 3" xfId="696"/>
    <cellStyle name="Comma 2 3 3 2 3 3 2" xfId="3396"/>
    <cellStyle name="Comma 2 3 3 2 3 3 2 2" xfId="8699"/>
    <cellStyle name="Comma 2 3 3 2 3 3 3" xfId="6069"/>
    <cellStyle name="Comma 2 3 3 2 3 4" xfId="697"/>
    <cellStyle name="Comma 2 3 3 2 3 4 2" xfId="3397"/>
    <cellStyle name="Comma 2 3 3 2 3 4 2 2" xfId="8700"/>
    <cellStyle name="Comma 2 3 3 2 3 4 3" xfId="6070"/>
    <cellStyle name="Comma 2 3 3 2 3 5" xfId="3393"/>
    <cellStyle name="Comma 2 3 3 2 3 5 2" xfId="8696"/>
    <cellStyle name="Comma 2 3 3 2 3 6" xfId="6066"/>
    <cellStyle name="Comma 2 3 3 2 4" xfId="698"/>
    <cellStyle name="Comma 2 3 3 2 4 2" xfId="699"/>
    <cellStyle name="Comma 2 3 3 2 4 2 2" xfId="700"/>
    <cellStyle name="Comma 2 3 3 2 4 2 2 2" xfId="3400"/>
    <cellStyle name="Comma 2 3 3 2 4 2 2 2 2" xfId="8703"/>
    <cellStyle name="Comma 2 3 3 2 4 2 2 3" xfId="6073"/>
    <cellStyle name="Comma 2 3 3 2 4 2 3" xfId="3399"/>
    <cellStyle name="Comma 2 3 3 2 4 2 3 2" xfId="8702"/>
    <cellStyle name="Comma 2 3 3 2 4 2 4" xfId="6072"/>
    <cellStyle name="Comma 2 3 3 2 4 3" xfId="701"/>
    <cellStyle name="Comma 2 3 3 2 4 3 2" xfId="3401"/>
    <cellStyle name="Comma 2 3 3 2 4 3 2 2" xfId="8704"/>
    <cellStyle name="Comma 2 3 3 2 4 3 3" xfId="6074"/>
    <cellStyle name="Comma 2 3 3 2 4 4" xfId="702"/>
    <cellStyle name="Comma 2 3 3 2 4 4 2" xfId="3402"/>
    <cellStyle name="Comma 2 3 3 2 4 4 2 2" xfId="8705"/>
    <cellStyle name="Comma 2 3 3 2 4 4 3" xfId="6075"/>
    <cellStyle name="Comma 2 3 3 2 4 5" xfId="3398"/>
    <cellStyle name="Comma 2 3 3 2 4 5 2" xfId="8701"/>
    <cellStyle name="Comma 2 3 3 2 4 6" xfId="6071"/>
    <cellStyle name="Comma 2 3 3 2 5" xfId="703"/>
    <cellStyle name="Comma 2 3 3 2 5 2" xfId="704"/>
    <cellStyle name="Comma 2 3 3 2 5 2 2" xfId="705"/>
    <cellStyle name="Comma 2 3 3 2 5 2 2 2" xfId="3405"/>
    <cellStyle name="Comma 2 3 3 2 5 2 2 2 2" xfId="8708"/>
    <cellStyle name="Comma 2 3 3 2 5 2 2 3" xfId="6078"/>
    <cellStyle name="Comma 2 3 3 2 5 2 3" xfId="3404"/>
    <cellStyle name="Comma 2 3 3 2 5 2 3 2" xfId="8707"/>
    <cellStyle name="Comma 2 3 3 2 5 2 4" xfId="6077"/>
    <cellStyle name="Comma 2 3 3 2 5 3" xfId="706"/>
    <cellStyle name="Comma 2 3 3 2 5 3 2" xfId="3406"/>
    <cellStyle name="Comma 2 3 3 2 5 3 2 2" xfId="8709"/>
    <cellStyle name="Comma 2 3 3 2 5 3 3" xfId="6079"/>
    <cellStyle name="Comma 2 3 3 2 5 4" xfId="707"/>
    <cellStyle name="Comma 2 3 3 2 5 4 2" xfId="3407"/>
    <cellStyle name="Comma 2 3 3 2 5 4 2 2" xfId="8710"/>
    <cellStyle name="Comma 2 3 3 2 5 4 3" xfId="6080"/>
    <cellStyle name="Comma 2 3 3 2 5 5" xfId="3403"/>
    <cellStyle name="Comma 2 3 3 2 5 5 2" xfId="8706"/>
    <cellStyle name="Comma 2 3 3 2 5 6" xfId="6076"/>
    <cellStyle name="Comma 2 3 3 2 6" xfId="708"/>
    <cellStyle name="Comma 2 3 3 2 6 2" xfId="709"/>
    <cellStyle name="Comma 2 3 3 2 6 2 2" xfId="3409"/>
    <cellStyle name="Comma 2 3 3 2 6 2 2 2" xfId="8712"/>
    <cellStyle name="Comma 2 3 3 2 6 2 3" xfId="6082"/>
    <cellStyle name="Comma 2 3 3 2 6 3" xfId="710"/>
    <cellStyle name="Comma 2 3 3 2 6 3 2" xfId="3410"/>
    <cellStyle name="Comma 2 3 3 2 6 3 2 2" xfId="8713"/>
    <cellStyle name="Comma 2 3 3 2 6 3 3" xfId="6083"/>
    <cellStyle name="Comma 2 3 3 2 6 4" xfId="3408"/>
    <cellStyle name="Comma 2 3 3 2 6 4 2" xfId="8711"/>
    <cellStyle name="Comma 2 3 3 2 6 5" xfId="6081"/>
    <cellStyle name="Comma 2 3 3 2 7" xfId="711"/>
    <cellStyle name="Comma 2 3 3 2 7 2" xfId="712"/>
    <cellStyle name="Comma 2 3 3 2 7 2 2" xfId="3412"/>
    <cellStyle name="Comma 2 3 3 2 7 2 2 2" xfId="8715"/>
    <cellStyle name="Comma 2 3 3 2 7 2 3" xfId="6085"/>
    <cellStyle name="Comma 2 3 3 2 7 3" xfId="3411"/>
    <cellStyle name="Comma 2 3 3 2 7 3 2" xfId="8714"/>
    <cellStyle name="Comma 2 3 3 2 7 4" xfId="6084"/>
    <cellStyle name="Comma 2 3 3 2 8" xfId="713"/>
    <cellStyle name="Comma 2 3 3 2 8 2" xfId="3413"/>
    <cellStyle name="Comma 2 3 3 2 8 2 2" xfId="8716"/>
    <cellStyle name="Comma 2 3 3 2 8 3" xfId="6086"/>
    <cellStyle name="Comma 2 3 3 2 9" xfId="714"/>
    <cellStyle name="Comma 2 3 3 2 9 2" xfId="3414"/>
    <cellStyle name="Comma 2 3 3 2 9 2 2" xfId="8717"/>
    <cellStyle name="Comma 2 3 3 2 9 3" xfId="6087"/>
    <cellStyle name="Comma 2 3 3 3" xfId="320"/>
    <cellStyle name="Comma 2 3 3 3 2" xfId="716"/>
    <cellStyle name="Comma 2 3 3 3 2 2" xfId="717"/>
    <cellStyle name="Comma 2 3 3 3 2 2 2" xfId="3417"/>
    <cellStyle name="Comma 2 3 3 3 2 2 2 2" xfId="8720"/>
    <cellStyle name="Comma 2 3 3 3 2 2 3" xfId="6090"/>
    <cellStyle name="Comma 2 3 3 3 2 3" xfId="3416"/>
    <cellStyle name="Comma 2 3 3 3 2 3 2" xfId="8719"/>
    <cellStyle name="Comma 2 3 3 3 2 4" xfId="6089"/>
    <cellStyle name="Comma 2 3 3 3 3" xfId="718"/>
    <cellStyle name="Comma 2 3 3 3 3 2" xfId="3418"/>
    <cellStyle name="Comma 2 3 3 3 3 2 2" xfId="8721"/>
    <cellStyle name="Comma 2 3 3 3 3 3" xfId="6091"/>
    <cellStyle name="Comma 2 3 3 3 4" xfId="719"/>
    <cellStyle name="Comma 2 3 3 3 4 2" xfId="3419"/>
    <cellStyle name="Comma 2 3 3 3 4 2 2" xfId="8722"/>
    <cellStyle name="Comma 2 3 3 3 4 3" xfId="6092"/>
    <cellStyle name="Comma 2 3 3 3 5" xfId="2894"/>
    <cellStyle name="Comma 2 3 3 3 5 2" xfId="5567"/>
    <cellStyle name="Comma 2 3 3 3 5 2 2" xfId="10852"/>
    <cellStyle name="Comma 2 3 3 3 5 3" xfId="8222"/>
    <cellStyle name="Comma 2 3 3 3 6" xfId="715"/>
    <cellStyle name="Comma 2 3 3 3 6 2" xfId="3415"/>
    <cellStyle name="Comma 2 3 3 3 6 2 2" xfId="8718"/>
    <cellStyle name="Comma 2 3 3 3 6 3" xfId="6088"/>
    <cellStyle name="Comma 2 3 3 3 7" xfId="3029"/>
    <cellStyle name="Comma 2 3 3 3 7 2" xfId="8333"/>
    <cellStyle name="Comma 2 3 3 3 8" xfId="5703"/>
    <cellStyle name="Comma 2 3 3 4" xfId="720"/>
    <cellStyle name="Comma 2 3 3 4 2" xfId="721"/>
    <cellStyle name="Comma 2 3 3 4 2 2" xfId="722"/>
    <cellStyle name="Comma 2 3 3 4 2 2 2" xfId="3422"/>
    <cellStyle name="Comma 2 3 3 4 2 2 2 2" xfId="8725"/>
    <cellStyle name="Comma 2 3 3 4 2 2 3" xfId="6095"/>
    <cellStyle name="Comma 2 3 3 4 2 3" xfId="3421"/>
    <cellStyle name="Comma 2 3 3 4 2 3 2" xfId="8724"/>
    <cellStyle name="Comma 2 3 3 4 2 4" xfId="6094"/>
    <cellStyle name="Comma 2 3 3 4 3" xfId="723"/>
    <cellStyle name="Comma 2 3 3 4 3 2" xfId="3423"/>
    <cellStyle name="Comma 2 3 3 4 3 2 2" xfId="8726"/>
    <cellStyle name="Comma 2 3 3 4 3 3" xfId="6096"/>
    <cellStyle name="Comma 2 3 3 4 4" xfId="724"/>
    <cellStyle name="Comma 2 3 3 4 4 2" xfId="3424"/>
    <cellStyle name="Comma 2 3 3 4 4 2 2" xfId="8727"/>
    <cellStyle name="Comma 2 3 3 4 4 3" xfId="6097"/>
    <cellStyle name="Comma 2 3 3 4 5" xfId="3420"/>
    <cellStyle name="Comma 2 3 3 4 5 2" xfId="8723"/>
    <cellStyle name="Comma 2 3 3 4 6" xfId="6093"/>
    <cellStyle name="Comma 2 3 3 5" xfId="725"/>
    <cellStyle name="Comma 2 3 3 5 2" xfId="726"/>
    <cellStyle name="Comma 2 3 3 5 2 2" xfId="727"/>
    <cellStyle name="Comma 2 3 3 5 2 2 2" xfId="3427"/>
    <cellStyle name="Comma 2 3 3 5 2 2 2 2" xfId="8730"/>
    <cellStyle name="Comma 2 3 3 5 2 2 3" xfId="6100"/>
    <cellStyle name="Comma 2 3 3 5 2 3" xfId="3426"/>
    <cellStyle name="Comma 2 3 3 5 2 3 2" xfId="8729"/>
    <cellStyle name="Comma 2 3 3 5 2 4" xfId="6099"/>
    <cellStyle name="Comma 2 3 3 5 3" xfId="728"/>
    <cellStyle name="Comma 2 3 3 5 3 2" xfId="3428"/>
    <cellStyle name="Comma 2 3 3 5 3 2 2" xfId="8731"/>
    <cellStyle name="Comma 2 3 3 5 3 3" xfId="6101"/>
    <cellStyle name="Comma 2 3 3 5 4" xfId="729"/>
    <cellStyle name="Comma 2 3 3 5 4 2" xfId="3429"/>
    <cellStyle name="Comma 2 3 3 5 4 2 2" xfId="8732"/>
    <cellStyle name="Comma 2 3 3 5 4 3" xfId="6102"/>
    <cellStyle name="Comma 2 3 3 5 5" xfId="3425"/>
    <cellStyle name="Comma 2 3 3 5 5 2" xfId="8728"/>
    <cellStyle name="Comma 2 3 3 5 6" xfId="6098"/>
    <cellStyle name="Comma 2 3 3 6" xfId="730"/>
    <cellStyle name="Comma 2 3 3 6 2" xfId="731"/>
    <cellStyle name="Comma 2 3 3 6 2 2" xfId="732"/>
    <cellStyle name="Comma 2 3 3 6 2 2 2" xfId="3432"/>
    <cellStyle name="Comma 2 3 3 6 2 2 2 2" xfId="8735"/>
    <cellStyle name="Comma 2 3 3 6 2 2 3" xfId="6105"/>
    <cellStyle name="Comma 2 3 3 6 2 3" xfId="3431"/>
    <cellStyle name="Comma 2 3 3 6 2 3 2" xfId="8734"/>
    <cellStyle name="Comma 2 3 3 6 2 4" xfId="6104"/>
    <cellStyle name="Comma 2 3 3 6 3" xfId="733"/>
    <cellStyle name="Comma 2 3 3 6 3 2" xfId="3433"/>
    <cellStyle name="Comma 2 3 3 6 3 2 2" xfId="8736"/>
    <cellStyle name="Comma 2 3 3 6 3 3" xfId="6106"/>
    <cellStyle name="Comma 2 3 3 6 4" xfId="734"/>
    <cellStyle name="Comma 2 3 3 6 4 2" xfId="3434"/>
    <cellStyle name="Comma 2 3 3 6 4 2 2" xfId="8737"/>
    <cellStyle name="Comma 2 3 3 6 4 3" xfId="6107"/>
    <cellStyle name="Comma 2 3 3 6 5" xfId="3430"/>
    <cellStyle name="Comma 2 3 3 6 5 2" xfId="8733"/>
    <cellStyle name="Comma 2 3 3 6 6" xfId="6103"/>
    <cellStyle name="Comma 2 3 3 7" xfId="735"/>
    <cellStyle name="Comma 2 3 3 7 2" xfId="736"/>
    <cellStyle name="Comma 2 3 3 7 2 2" xfId="3436"/>
    <cellStyle name="Comma 2 3 3 7 2 2 2" xfId="8739"/>
    <cellStyle name="Comma 2 3 3 7 2 3" xfId="6109"/>
    <cellStyle name="Comma 2 3 3 7 3" xfId="737"/>
    <cellStyle name="Comma 2 3 3 7 3 2" xfId="3437"/>
    <cellStyle name="Comma 2 3 3 7 3 2 2" xfId="8740"/>
    <cellStyle name="Comma 2 3 3 7 3 3" xfId="6110"/>
    <cellStyle name="Comma 2 3 3 7 4" xfId="3435"/>
    <cellStyle name="Comma 2 3 3 7 4 2" xfId="8738"/>
    <cellStyle name="Comma 2 3 3 7 5" xfId="6108"/>
    <cellStyle name="Comma 2 3 3 8" xfId="738"/>
    <cellStyle name="Comma 2 3 3 8 2" xfId="739"/>
    <cellStyle name="Comma 2 3 3 8 2 2" xfId="3439"/>
    <cellStyle name="Comma 2 3 3 8 2 2 2" xfId="8742"/>
    <cellStyle name="Comma 2 3 3 8 2 3" xfId="6112"/>
    <cellStyle name="Comma 2 3 3 8 3" xfId="3438"/>
    <cellStyle name="Comma 2 3 3 8 3 2" xfId="8741"/>
    <cellStyle name="Comma 2 3 3 8 4" xfId="6111"/>
    <cellStyle name="Comma 2 3 3 9" xfId="740"/>
    <cellStyle name="Comma 2 3 3 9 2" xfId="3440"/>
    <cellStyle name="Comma 2 3 3 9 2 2" xfId="8743"/>
    <cellStyle name="Comma 2 3 3 9 3" xfId="6113"/>
    <cellStyle name="Comma 2 3 4" xfId="280"/>
    <cellStyle name="Comma 2 3 4 10" xfId="742"/>
    <cellStyle name="Comma 2 3 4 10 2" xfId="3442"/>
    <cellStyle name="Comma 2 3 4 10 2 2" xfId="8745"/>
    <cellStyle name="Comma 2 3 4 10 3" xfId="6115"/>
    <cellStyle name="Comma 2 3 4 11" xfId="2795"/>
    <cellStyle name="Comma 2 3 4 11 2" xfId="5468"/>
    <cellStyle name="Comma 2 3 4 11 2 2" xfId="10758"/>
    <cellStyle name="Comma 2 3 4 11 3" xfId="8128"/>
    <cellStyle name="Comma 2 3 4 12" xfId="2854"/>
    <cellStyle name="Comma 2 3 4 12 2" xfId="5527"/>
    <cellStyle name="Comma 2 3 4 12 2 2" xfId="10812"/>
    <cellStyle name="Comma 2 3 4 12 3" xfId="8182"/>
    <cellStyle name="Comma 2 3 4 13" xfId="741"/>
    <cellStyle name="Comma 2 3 4 13 2" xfId="3441"/>
    <cellStyle name="Comma 2 3 4 13 2 2" xfId="8744"/>
    <cellStyle name="Comma 2 3 4 13 3" xfId="6114"/>
    <cellStyle name="Comma 2 3 4 14" xfId="2989"/>
    <cellStyle name="Comma 2 3 4 14 2" xfId="8293"/>
    <cellStyle name="Comma 2 3 4 15" xfId="5663"/>
    <cellStyle name="Comma 2 3 4 2" xfId="334"/>
    <cellStyle name="Comma 2 3 4 2 10" xfId="2908"/>
    <cellStyle name="Comma 2 3 4 2 10 2" xfId="5581"/>
    <cellStyle name="Comma 2 3 4 2 10 2 2" xfId="10866"/>
    <cellStyle name="Comma 2 3 4 2 10 3" xfId="8236"/>
    <cellStyle name="Comma 2 3 4 2 11" xfId="743"/>
    <cellStyle name="Comma 2 3 4 2 11 2" xfId="3443"/>
    <cellStyle name="Comma 2 3 4 2 11 2 2" xfId="8746"/>
    <cellStyle name="Comma 2 3 4 2 11 3" xfId="6116"/>
    <cellStyle name="Comma 2 3 4 2 12" xfId="3043"/>
    <cellStyle name="Comma 2 3 4 2 12 2" xfId="8347"/>
    <cellStyle name="Comma 2 3 4 2 13" xfId="5717"/>
    <cellStyle name="Comma 2 3 4 2 2" xfId="744"/>
    <cellStyle name="Comma 2 3 4 2 2 2" xfId="745"/>
    <cellStyle name="Comma 2 3 4 2 2 2 2" xfId="746"/>
    <cellStyle name="Comma 2 3 4 2 2 2 2 2" xfId="3446"/>
    <cellStyle name="Comma 2 3 4 2 2 2 2 2 2" xfId="8749"/>
    <cellStyle name="Comma 2 3 4 2 2 2 2 3" xfId="6119"/>
    <cellStyle name="Comma 2 3 4 2 2 2 3" xfId="3445"/>
    <cellStyle name="Comma 2 3 4 2 2 2 3 2" xfId="8748"/>
    <cellStyle name="Comma 2 3 4 2 2 2 4" xfId="6118"/>
    <cellStyle name="Comma 2 3 4 2 2 3" xfId="747"/>
    <cellStyle name="Comma 2 3 4 2 2 3 2" xfId="3447"/>
    <cellStyle name="Comma 2 3 4 2 2 3 2 2" xfId="8750"/>
    <cellStyle name="Comma 2 3 4 2 2 3 3" xfId="6120"/>
    <cellStyle name="Comma 2 3 4 2 2 4" xfId="748"/>
    <cellStyle name="Comma 2 3 4 2 2 4 2" xfId="3448"/>
    <cellStyle name="Comma 2 3 4 2 2 4 2 2" xfId="8751"/>
    <cellStyle name="Comma 2 3 4 2 2 4 3" xfId="6121"/>
    <cellStyle name="Comma 2 3 4 2 2 5" xfId="3444"/>
    <cellStyle name="Comma 2 3 4 2 2 5 2" xfId="8747"/>
    <cellStyle name="Comma 2 3 4 2 2 6" xfId="6117"/>
    <cellStyle name="Comma 2 3 4 2 3" xfId="749"/>
    <cellStyle name="Comma 2 3 4 2 3 2" xfId="750"/>
    <cellStyle name="Comma 2 3 4 2 3 2 2" xfId="751"/>
    <cellStyle name="Comma 2 3 4 2 3 2 2 2" xfId="3451"/>
    <cellStyle name="Comma 2 3 4 2 3 2 2 2 2" xfId="8754"/>
    <cellStyle name="Comma 2 3 4 2 3 2 2 3" xfId="6124"/>
    <cellStyle name="Comma 2 3 4 2 3 2 3" xfId="3450"/>
    <cellStyle name="Comma 2 3 4 2 3 2 3 2" xfId="8753"/>
    <cellStyle name="Comma 2 3 4 2 3 2 4" xfId="6123"/>
    <cellStyle name="Comma 2 3 4 2 3 3" xfId="752"/>
    <cellStyle name="Comma 2 3 4 2 3 3 2" xfId="3452"/>
    <cellStyle name="Comma 2 3 4 2 3 3 2 2" xfId="8755"/>
    <cellStyle name="Comma 2 3 4 2 3 3 3" xfId="6125"/>
    <cellStyle name="Comma 2 3 4 2 3 4" xfId="753"/>
    <cellStyle name="Comma 2 3 4 2 3 4 2" xfId="3453"/>
    <cellStyle name="Comma 2 3 4 2 3 4 2 2" xfId="8756"/>
    <cellStyle name="Comma 2 3 4 2 3 4 3" xfId="6126"/>
    <cellStyle name="Comma 2 3 4 2 3 5" xfId="3449"/>
    <cellStyle name="Comma 2 3 4 2 3 5 2" xfId="8752"/>
    <cellStyle name="Comma 2 3 4 2 3 6" xfId="6122"/>
    <cellStyle name="Comma 2 3 4 2 4" xfId="754"/>
    <cellStyle name="Comma 2 3 4 2 4 2" xfId="755"/>
    <cellStyle name="Comma 2 3 4 2 4 2 2" xfId="756"/>
    <cellStyle name="Comma 2 3 4 2 4 2 2 2" xfId="3456"/>
    <cellStyle name="Comma 2 3 4 2 4 2 2 2 2" xfId="8759"/>
    <cellStyle name="Comma 2 3 4 2 4 2 2 3" xfId="6129"/>
    <cellStyle name="Comma 2 3 4 2 4 2 3" xfId="3455"/>
    <cellStyle name="Comma 2 3 4 2 4 2 3 2" xfId="8758"/>
    <cellStyle name="Comma 2 3 4 2 4 2 4" xfId="6128"/>
    <cellStyle name="Comma 2 3 4 2 4 3" xfId="757"/>
    <cellStyle name="Comma 2 3 4 2 4 3 2" xfId="3457"/>
    <cellStyle name="Comma 2 3 4 2 4 3 2 2" xfId="8760"/>
    <cellStyle name="Comma 2 3 4 2 4 3 3" xfId="6130"/>
    <cellStyle name="Comma 2 3 4 2 4 4" xfId="758"/>
    <cellStyle name="Comma 2 3 4 2 4 4 2" xfId="3458"/>
    <cellStyle name="Comma 2 3 4 2 4 4 2 2" xfId="8761"/>
    <cellStyle name="Comma 2 3 4 2 4 4 3" xfId="6131"/>
    <cellStyle name="Comma 2 3 4 2 4 5" xfId="3454"/>
    <cellStyle name="Comma 2 3 4 2 4 5 2" xfId="8757"/>
    <cellStyle name="Comma 2 3 4 2 4 6" xfId="6127"/>
    <cellStyle name="Comma 2 3 4 2 5" xfId="759"/>
    <cellStyle name="Comma 2 3 4 2 5 2" xfId="760"/>
    <cellStyle name="Comma 2 3 4 2 5 2 2" xfId="761"/>
    <cellStyle name="Comma 2 3 4 2 5 2 2 2" xfId="3461"/>
    <cellStyle name="Comma 2 3 4 2 5 2 2 2 2" xfId="8764"/>
    <cellStyle name="Comma 2 3 4 2 5 2 2 3" xfId="6134"/>
    <cellStyle name="Comma 2 3 4 2 5 2 3" xfId="3460"/>
    <cellStyle name="Comma 2 3 4 2 5 2 3 2" xfId="8763"/>
    <cellStyle name="Comma 2 3 4 2 5 2 4" xfId="6133"/>
    <cellStyle name="Comma 2 3 4 2 5 3" xfId="762"/>
    <cellStyle name="Comma 2 3 4 2 5 3 2" xfId="3462"/>
    <cellStyle name="Comma 2 3 4 2 5 3 2 2" xfId="8765"/>
    <cellStyle name="Comma 2 3 4 2 5 3 3" xfId="6135"/>
    <cellStyle name="Comma 2 3 4 2 5 4" xfId="763"/>
    <cellStyle name="Comma 2 3 4 2 5 4 2" xfId="3463"/>
    <cellStyle name="Comma 2 3 4 2 5 4 2 2" xfId="8766"/>
    <cellStyle name="Comma 2 3 4 2 5 4 3" xfId="6136"/>
    <cellStyle name="Comma 2 3 4 2 5 5" xfId="3459"/>
    <cellStyle name="Comma 2 3 4 2 5 5 2" xfId="8762"/>
    <cellStyle name="Comma 2 3 4 2 5 6" xfId="6132"/>
    <cellStyle name="Comma 2 3 4 2 6" xfId="764"/>
    <cellStyle name="Comma 2 3 4 2 6 2" xfId="765"/>
    <cellStyle name="Comma 2 3 4 2 6 2 2" xfId="3465"/>
    <cellStyle name="Comma 2 3 4 2 6 2 2 2" xfId="8768"/>
    <cellStyle name="Comma 2 3 4 2 6 2 3" xfId="6138"/>
    <cellStyle name="Comma 2 3 4 2 6 3" xfId="766"/>
    <cellStyle name="Comma 2 3 4 2 6 3 2" xfId="3466"/>
    <cellStyle name="Comma 2 3 4 2 6 3 2 2" xfId="8769"/>
    <cellStyle name="Comma 2 3 4 2 6 3 3" xfId="6139"/>
    <cellStyle name="Comma 2 3 4 2 6 4" xfId="3464"/>
    <cellStyle name="Comma 2 3 4 2 6 4 2" xfId="8767"/>
    <cellStyle name="Comma 2 3 4 2 6 5" xfId="6137"/>
    <cellStyle name="Comma 2 3 4 2 7" xfId="767"/>
    <cellStyle name="Comma 2 3 4 2 7 2" xfId="768"/>
    <cellStyle name="Comma 2 3 4 2 7 2 2" xfId="3468"/>
    <cellStyle name="Comma 2 3 4 2 7 2 2 2" xfId="8771"/>
    <cellStyle name="Comma 2 3 4 2 7 2 3" xfId="6141"/>
    <cellStyle name="Comma 2 3 4 2 7 3" xfId="3467"/>
    <cellStyle name="Comma 2 3 4 2 7 3 2" xfId="8770"/>
    <cellStyle name="Comma 2 3 4 2 7 4" xfId="6140"/>
    <cellStyle name="Comma 2 3 4 2 8" xfId="769"/>
    <cellStyle name="Comma 2 3 4 2 8 2" xfId="3469"/>
    <cellStyle name="Comma 2 3 4 2 8 2 2" xfId="8772"/>
    <cellStyle name="Comma 2 3 4 2 8 3" xfId="6142"/>
    <cellStyle name="Comma 2 3 4 2 9" xfId="770"/>
    <cellStyle name="Comma 2 3 4 2 9 2" xfId="3470"/>
    <cellStyle name="Comma 2 3 4 2 9 2 2" xfId="8773"/>
    <cellStyle name="Comma 2 3 4 2 9 3" xfId="6143"/>
    <cellStyle name="Comma 2 3 4 3" xfId="771"/>
    <cellStyle name="Comma 2 3 4 3 2" xfId="772"/>
    <cellStyle name="Comma 2 3 4 3 2 2" xfId="773"/>
    <cellStyle name="Comma 2 3 4 3 2 2 2" xfId="3473"/>
    <cellStyle name="Comma 2 3 4 3 2 2 2 2" xfId="8776"/>
    <cellStyle name="Comma 2 3 4 3 2 2 3" xfId="6146"/>
    <cellStyle name="Comma 2 3 4 3 2 3" xfId="3472"/>
    <cellStyle name="Comma 2 3 4 3 2 3 2" xfId="8775"/>
    <cellStyle name="Comma 2 3 4 3 2 4" xfId="6145"/>
    <cellStyle name="Comma 2 3 4 3 3" xfId="774"/>
    <cellStyle name="Comma 2 3 4 3 3 2" xfId="3474"/>
    <cellStyle name="Comma 2 3 4 3 3 2 2" xfId="8777"/>
    <cellStyle name="Comma 2 3 4 3 3 3" xfId="6147"/>
    <cellStyle name="Comma 2 3 4 3 4" xfId="775"/>
    <cellStyle name="Comma 2 3 4 3 4 2" xfId="3475"/>
    <cellStyle name="Comma 2 3 4 3 4 2 2" xfId="8778"/>
    <cellStyle name="Comma 2 3 4 3 4 3" xfId="6148"/>
    <cellStyle name="Comma 2 3 4 3 5" xfId="3471"/>
    <cellStyle name="Comma 2 3 4 3 5 2" xfId="8774"/>
    <cellStyle name="Comma 2 3 4 3 6" xfId="6144"/>
    <cellStyle name="Comma 2 3 4 4" xfId="776"/>
    <cellStyle name="Comma 2 3 4 4 2" xfId="777"/>
    <cellStyle name="Comma 2 3 4 4 2 2" xfId="778"/>
    <cellStyle name="Comma 2 3 4 4 2 2 2" xfId="3478"/>
    <cellStyle name="Comma 2 3 4 4 2 2 2 2" xfId="8781"/>
    <cellStyle name="Comma 2 3 4 4 2 2 3" xfId="6151"/>
    <cellStyle name="Comma 2 3 4 4 2 3" xfId="3477"/>
    <cellStyle name="Comma 2 3 4 4 2 3 2" xfId="8780"/>
    <cellStyle name="Comma 2 3 4 4 2 4" xfId="6150"/>
    <cellStyle name="Comma 2 3 4 4 3" xfId="779"/>
    <cellStyle name="Comma 2 3 4 4 3 2" xfId="3479"/>
    <cellStyle name="Comma 2 3 4 4 3 2 2" xfId="8782"/>
    <cellStyle name="Comma 2 3 4 4 3 3" xfId="6152"/>
    <cellStyle name="Comma 2 3 4 4 4" xfId="780"/>
    <cellStyle name="Comma 2 3 4 4 4 2" xfId="3480"/>
    <cellStyle name="Comma 2 3 4 4 4 2 2" xfId="8783"/>
    <cellStyle name="Comma 2 3 4 4 4 3" xfId="6153"/>
    <cellStyle name="Comma 2 3 4 4 5" xfId="3476"/>
    <cellStyle name="Comma 2 3 4 4 5 2" xfId="8779"/>
    <cellStyle name="Comma 2 3 4 4 6" xfId="6149"/>
    <cellStyle name="Comma 2 3 4 5" xfId="781"/>
    <cellStyle name="Comma 2 3 4 5 2" xfId="782"/>
    <cellStyle name="Comma 2 3 4 5 2 2" xfId="783"/>
    <cellStyle name="Comma 2 3 4 5 2 2 2" xfId="3483"/>
    <cellStyle name="Comma 2 3 4 5 2 2 2 2" xfId="8786"/>
    <cellStyle name="Comma 2 3 4 5 2 2 3" xfId="6156"/>
    <cellStyle name="Comma 2 3 4 5 2 3" xfId="3482"/>
    <cellStyle name="Comma 2 3 4 5 2 3 2" xfId="8785"/>
    <cellStyle name="Comma 2 3 4 5 2 4" xfId="6155"/>
    <cellStyle name="Comma 2 3 4 5 3" xfId="784"/>
    <cellStyle name="Comma 2 3 4 5 3 2" xfId="3484"/>
    <cellStyle name="Comma 2 3 4 5 3 2 2" xfId="8787"/>
    <cellStyle name="Comma 2 3 4 5 3 3" xfId="6157"/>
    <cellStyle name="Comma 2 3 4 5 4" xfId="785"/>
    <cellStyle name="Comma 2 3 4 5 4 2" xfId="3485"/>
    <cellStyle name="Comma 2 3 4 5 4 2 2" xfId="8788"/>
    <cellStyle name="Comma 2 3 4 5 4 3" xfId="6158"/>
    <cellStyle name="Comma 2 3 4 5 5" xfId="3481"/>
    <cellStyle name="Comma 2 3 4 5 5 2" xfId="8784"/>
    <cellStyle name="Comma 2 3 4 5 6" xfId="6154"/>
    <cellStyle name="Comma 2 3 4 6" xfId="786"/>
    <cellStyle name="Comma 2 3 4 6 2" xfId="787"/>
    <cellStyle name="Comma 2 3 4 6 2 2" xfId="788"/>
    <cellStyle name="Comma 2 3 4 6 2 2 2" xfId="3488"/>
    <cellStyle name="Comma 2 3 4 6 2 2 2 2" xfId="8791"/>
    <cellStyle name="Comma 2 3 4 6 2 2 3" xfId="6161"/>
    <cellStyle name="Comma 2 3 4 6 2 3" xfId="3487"/>
    <cellStyle name="Comma 2 3 4 6 2 3 2" xfId="8790"/>
    <cellStyle name="Comma 2 3 4 6 2 4" xfId="6160"/>
    <cellStyle name="Comma 2 3 4 6 3" xfId="789"/>
    <cellStyle name="Comma 2 3 4 6 3 2" xfId="3489"/>
    <cellStyle name="Comma 2 3 4 6 3 2 2" xfId="8792"/>
    <cellStyle name="Comma 2 3 4 6 3 3" xfId="6162"/>
    <cellStyle name="Comma 2 3 4 6 4" xfId="790"/>
    <cellStyle name="Comma 2 3 4 6 4 2" xfId="3490"/>
    <cellStyle name="Comma 2 3 4 6 4 2 2" xfId="8793"/>
    <cellStyle name="Comma 2 3 4 6 4 3" xfId="6163"/>
    <cellStyle name="Comma 2 3 4 6 5" xfId="3486"/>
    <cellStyle name="Comma 2 3 4 6 5 2" xfId="8789"/>
    <cellStyle name="Comma 2 3 4 6 6" xfId="6159"/>
    <cellStyle name="Comma 2 3 4 7" xfId="791"/>
    <cellStyle name="Comma 2 3 4 7 2" xfId="792"/>
    <cellStyle name="Comma 2 3 4 7 2 2" xfId="3492"/>
    <cellStyle name="Comma 2 3 4 7 2 2 2" xfId="8795"/>
    <cellStyle name="Comma 2 3 4 7 2 3" xfId="6165"/>
    <cellStyle name="Comma 2 3 4 7 3" xfId="793"/>
    <cellStyle name="Comma 2 3 4 7 3 2" xfId="3493"/>
    <cellStyle name="Comma 2 3 4 7 3 2 2" xfId="8796"/>
    <cellStyle name="Comma 2 3 4 7 3 3" xfId="6166"/>
    <cellStyle name="Comma 2 3 4 7 4" xfId="3491"/>
    <cellStyle name="Comma 2 3 4 7 4 2" xfId="8794"/>
    <cellStyle name="Comma 2 3 4 7 5" xfId="6164"/>
    <cellStyle name="Comma 2 3 4 8" xfId="794"/>
    <cellStyle name="Comma 2 3 4 8 2" xfId="795"/>
    <cellStyle name="Comma 2 3 4 8 2 2" xfId="3495"/>
    <cellStyle name="Comma 2 3 4 8 2 2 2" xfId="8798"/>
    <cellStyle name="Comma 2 3 4 8 2 3" xfId="6168"/>
    <cellStyle name="Comma 2 3 4 8 3" xfId="3494"/>
    <cellStyle name="Comma 2 3 4 8 3 2" xfId="8797"/>
    <cellStyle name="Comma 2 3 4 8 4" xfId="6167"/>
    <cellStyle name="Comma 2 3 4 9" xfId="796"/>
    <cellStyle name="Comma 2 3 4 9 2" xfId="3496"/>
    <cellStyle name="Comma 2 3 4 9 2 2" xfId="8799"/>
    <cellStyle name="Comma 2 3 4 9 3" xfId="6169"/>
    <cellStyle name="Comma 2 3 5" xfId="307"/>
    <cellStyle name="Comma 2 3 5 10" xfId="2881"/>
    <cellStyle name="Comma 2 3 5 10 2" xfId="5554"/>
    <cellStyle name="Comma 2 3 5 10 2 2" xfId="10839"/>
    <cellStyle name="Comma 2 3 5 10 3" xfId="8209"/>
    <cellStyle name="Comma 2 3 5 11" xfId="797"/>
    <cellStyle name="Comma 2 3 5 11 2" xfId="3497"/>
    <cellStyle name="Comma 2 3 5 11 2 2" xfId="8800"/>
    <cellStyle name="Comma 2 3 5 11 3" xfId="6170"/>
    <cellStyle name="Comma 2 3 5 12" xfId="3016"/>
    <cellStyle name="Comma 2 3 5 12 2" xfId="8320"/>
    <cellStyle name="Comma 2 3 5 13" xfId="5690"/>
    <cellStyle name="Comma 2 3 5 2" xfId="798"/>
    <cellStyle name="Comma 2 3 5 2 2" xfId="799"/>
    <cellStyle name="Comma 2 3 5 2 2 2" xfId="800"/>
    <cellStyle name="Comma 2 3 5 2 2 2 2" xfId="3500"/>
    <cellStyle name="Comma 2 3 5 2 2 2 2 2" xfId="8803"/>
    <cellStyle name="Comma 2 3 5 2 2 2 3" xfId="6173"/>
    <cellStyle name="Comma 2 3 5 2 2 3" xfId="3499"/>
    <cellStyle name="Comma 2 3 5 2 2 3 2" xfId="8802"/>
    <cellStyle name="Comma 2 3 5 2 2 4" xfId="6172"/>
    <cellStyle name="Comma 2 3 5 2 3" xfId="801"/>
    <cellStyle name="Comma 2 3 5 2 3 2" xfId="3501"/>
    <cellStyle name="Comma 2 3 5 2 3 2 2" xfId="8804"/>
    <cellStyle name="Comma 2 3 5 2 3 3" xfId="6174"/>
    <cellStyle name="Comma 2 3 5 2 4" xfId="802"/>
    <cellStyle name="Comma 2 3 5 2 4 2" xfId="3502"/>
    <cellStyle name="Comma 2 3 5 2 4 2 2" xfId="8805"/>
    <cellStyle name="Comma 2 3 5 2 4 3" xfId="6175"/>
    <cellStyle name="Comma 2 3 5 2 5" xfId="3498"/>
    <cellStyle name="Comma 2 3 5 2 5 2" xfId="8801"/>
    <cellStyle name="Comma 2 3 5 2 6" xfId="6171"/>
    <cellStyle name="Comma 2 3 5 3" xfId="803"/>
    <cellStyle name="Comma 2 3 5 3 2" xfId="804"/>
    <cellStyle name="Comma 2 3 5 3 2 2" xfId="805"/>
    <cellStyle name="Comma 2 3 5 3 2 2 2" xfId="3505"/>
    <cellStyle name="Comma 2 3 5 3 2 2 2 2" xfId="8808"/>
    <cellStyle name="Comma 2 3 5 3 2 2 3" xfId="6178"/>
    <cellStyle name="Comma 2 3 5 3 2 3" xfId="3504"/>
    <cellStyle name="Comma 2 3 5 3 2 3 2" xfId="8807"/>
    <cellStyle name="Comma 2 3 5 3 2 4" xfId="6177"/>
    <cellStyle name="Comma 2 3 5 3 3" xfId="806"/>
    <cellStyle name="Comma 2 3 5 3 3 2" xfId="3506"/>
    <cellStyle name="Comma 2 3 5 3 3 2 2" xfId="8809"/>
    <cellStyle name="Comma 2 3 5 3 3 3" xfId="6179"/>
    <cellStyle name="Comma 2 3 5 3 4" xfId="807"/>
    <cellStyle name="Comma 2 3 5 3 4 2" xfId="3507"/>
    <cellStyle name="Comma 2 3 5 3 4 2 2" xfId="8810"/>
    <cellStyle name="Comma 2 3 5 3 4 3" xfId="6180"/>
    <cellStyle name="Comma 2 3 5 3 5" xfId="3503"/>
    <cellStyle name="Comma 2 3 5 3 5 2" xfId="8806"/>
    <cellStyle name="Comma 2 3 5 3 6" xfId="6176"/>
    <cellStyle name="Comma 2 3 5 4" xfId="808"/>
    <cellStyle name="Comma 2 3 5 4 2" xfId="809"/>
    <cellStyle name="Comma 2 3 5 4 2 2" xfId="810"/>
    <cellStyle name="Comma 2 3 5 4 2 2 2" xfId="3510"/>
    <cellStyle name="Comma 2 3 5 4 2 2 2 2" xfId="8813"/>
    <cellStyle name="Comma 2 3 5 4 2 2 3" xfId="6183"/>
    <cellStyle name="Comma 2 3 5 4 2 3" xfId="3509"/>
    <cellStyle name="Comma 2 3 5 4 2 3 2" xfId="8812"/>
    <cellStyle name="Comma 2 3 5 4 2 4" xfId="6182"/>
    <cellStyle name="Comma 2 3 5 4 3" xfId="811"/>
    <cellStyle name="Comma 2 3 5 4 3 2" xfId="3511"/>
    <cellStyle name="Comma 2 3 5 4 3 2 2" xfId="8814"/>
    <cellStyle name="Comma 2 3 5 4 3 3" xfId="6184"/>
    <cellStyle name="Comma 2 3 5 4 4" xfId="812"/>
    <cellStyle name="Comma 2 3 5 4 4 2" xfId="3512"/>
    <cellStyle name="Comma 2 3 5 4 4 2 2" xfId="8815"/>
    <cellStyle name="Comma 2 3 5 4 4 3" xfId="6185"/>
    <cellStyle name="Comma 2 3 5 4 5" xfId="3508"/>
    <cellStyle name="Comma 2 3 5 4 5 2" xfId="8811"/>
    <cellStyle name="Comma 2 3 5 4 6" xfId="6181"/>
    <cellStyle name="Comma 2 3 5 5" xfId="813"/>
    <cellStyle name="Comma 2 3 5 5 2" xfId="814"/>
    <cellStyle name="Comma 2 3 5 5 2 2" xfId="815"/>
    <cellStyle name="Comma 2 3 5 5 2 2 2" xfId="3515"/>
    <cellStyle name="Comma 2 3 5 5 2 2 2 2" xfId="8818"/>
    <cellStyle name="Comma 2 3 5 5 2 2 3" xfId="6188"/>
    <cellStyle name="Comma 2 3 5 5 2 3" xfId="3514"/>
    <cellStyle name="Comma 2 3 5 5 2 3 2" xfId="8817"/>
    <cellStyle name="Comma 2 3 5 5 2 4" xfId="6187"/>
    <cellStyle name="Comma 2 3 5 5 3" xfId="816"/>
    <cellStyle name="Comma 2 3 5 5 3 2" xfId="3516"/>
    <cellStyle name="Comma 2 3 5 5 3 2 2" xfId="8819"/>
    <cellStyle name="Comma 2 3 5 5 3 3" xfId="6189"/>
    <cellStyle name="Comma 2 3 5 5 4" xfId="817"/>
    <cellStyle name="Comma 2 3 5 5 4 2" xfId="3517"/>
    <cellStyle name="Comma 2 3 5 5 4 2 2" xfId="8820"/>
    <cellStyle name="Comma 2 3 5 5 4 3" xfId="6190"/>
    <cellStyle name="Comma 2 3 5 5 5" xfId="3513"/>
    <cellStyle name="Comma 2 3 5 5 5 2" xfId="8816"/>
    <cellStyle name="Comma 2 3 5 5 6" xfId="6186"/>
    <cellStyle name="Comma 2 3 5 6" xfId="818"/>
    <cellStyle name="Comma 2 3 5 6 2" xfId="819"/>
    <cellStyle name="Comma 2 3 5 6 2 2" xfId="3519"/>
    <cellStyle name="Comma 2 3 5 6 2 2 2" xfId="8822"/>
    <cellStyle name="Comma 2 3 5 6 2 3" xfId="6192"/>
    <cellStyle name="Comma 2 3 5 6 3" xfId="820"/>
    <cellStyle name="Comma 2 3 5 6 3 2" xfId="3520"/>
    <cellStyle name="Comma 2 3 5 6 3 2 2" xfId="8823"/>
    <cellStyle name="Comma 2 3 5 6 3 3" xfId="6193"/>
    <cellStyle name="Comma 2 3 5 6 4" xfId="3518"/>
    <cellStyle name="Comma 2 3 5 6 4 2" xfId="8821"/>
    <cellStyle name="Comma 2 3 5 6 5" xfId="6191"/>
    <cellStyle name="Comma 2 3 5 7" xfId="821"/>
    <cellStyle name="Comma 2 3 5 7 2" xfId="822"/>
    <cellStyle name="Comma 2 3 5 7 2 2" xfId="3522"/>
    <cellStyle name="Comma 2 3 5 7 2 2 2" xfId="8825"/>
    <cellStyle name="Comma 2 3 5 7 2 3" xfId="6195"/>
    <cellStyle name="Comma 2 3 5 7 3" xfId="3521"/>
    <cellStyle name="Comma 2 3 5 7 3 2" xfId="8824"/>
    <cellStyle name="Comma 2 3 5 7 4" xfId="6194"/>
    <cellStyle name="Comma 2 3 5 8" xfId="823"/>
    <cellStyle name="Comma 2 3 5 8 2" xfId="3523"/>
    <cellStyle name="Comma 2 3 5 8 2 2" xfId="8826"/>
    <cellStyle name="Comma 2 3 5 8 3" xfId="6196"/>
    <cellStyle name="Comma 2 3 5 9" xfId="824"/>
    <cellStyle name="Comma 2 3 5 9 2" xfId="3524"/>
    <cellStyle name="Comma 2 3 5 9 2 2" xfId="8827"/>
    <cellStyle name="Comma 2 3 5 9 3" xfId="6197"/>
    <cellStyle name="Comma 2 3 6" xfId="825"/>
    <cellStyle name="Comma 2 3 6 2" xfId="826"/>
    <cellStyle name="Comma 2 3 6 2 2" xfId="827"/>
    <cellStyle name="Comma 2 3 6 2 2 2" xfId="3527"/>
    <cellStyle name="Comma 2 3 6 2 2 2 2" xfId="8830"/>
    <cellStyle name="Comma 2 3 6 2 2 3" xfId="6200"/>
    <cellStyle name="Comma 2 3 6 2 3" xfId="3526"/>
    <cellStyle name="Comma 2 3 6 2 3 2" xfId="8829"/>
    <cellStyle name="Comma 2 3 6 2 4" xfId="6199"/>
    <cellStyle name="Comma 2 3 6 3" xfId="828"/>
    <cellStyle name="Comma 2 3 6 3 2" xfId="3528"/>
    <cellStyle name="Comma 2 3 6 3 2 2" xfId="8831"/>
    <cellStyle name="Comma 2 3 6 3 3" xfId="6201"/>
    <cellStyle name="Comma 2 3 6 4" xfId="829"/>
    <cellStyle name="Comma 2 3 6 4 2" xfId="3529"/>
    <cellStyle name="Comma 2 3 6 4 2 2" xfId="8832"/>
    <cellStyle name="Comma 2 3 6 4 3" xfId="6202"/>
    <cellStyle name="Comma 2 3 6 5" xfId="3525"/>
    <cellStyle name="Comma 2 3 6 5 2" xfId="8828"/>
    <cellStyle name="Comma 2 3 6 6" xfId="6198"/>
    <cellStyle name="Comma 2 3 7" xfId="830"/>
    <cellStyle name="Comma 2 3 7 2" xfId="831"/>
    <cellStyle name="Comma 2 3 7 2 2" xfId="832"/>
    <cellStyle name="Comma 2 3 7 2 2 2" xfId="3532"/>
    <cellStyle name="Comma 2 3 7 2 2 2 2" xfId="8835"/>
    <cellStyle name="Comma 2 3 7 2 2 3" xfId="6205"/>
    <cellStyle name="Comma 2 3 7 2 3" xfId="3531"/>
    <cellStyle name="Comma 2 3 7 2 3 2" xfId="8834"/>
    <cellStyle name="Comma 2 3 7 2 4" xfId="6204"/>
    <cellStyle name="Comma 2 3 7 3" xfId="833"/>
    <cellStyle name="Comma 2 3 7 3 2" xfId="3533"/>
    <cellStyle name="Comma 2 3 7 3 2 2" xfId="8836"/>
    <cellStyle name="Comma 2 3 7 3 3" xfId="6206"/>
    <cellStyle name="Comma 2 3 7 4" xfId="834"/>
    <cellStyle name="Comma 2 3 7 4 2" xfId="3534"/>
    <cellStyle name="Comma 2 3 7 4 2 2" xfId="8837"/>
    <cellStyle name="Comma 2 3 7 4 3" xfId="6207"/>
    <cellStyle name="Comma 2 3 7 5" xfId="3530"/>
    <cellStyle name="Comma 2 3 7 5 2" xfId="8833"/>
    <cellStyle name="Comma 2 3 7 6" xfId="6203"/>
    <cellStyle name="Comma 2 3 8" xfId="835"/>
    <cellStyle name="Comma 2 3 8 2" xfId="836"/>
    <cellStyle name="Comma 2 3 8 2 2" xfId="837"/>
    <cellStyle name="Comma 2 3 8 2 2 2" xfId="3537"/>
    <cellStyle name="Comma 2 3 8 2 2 2 2" xfId="8840"/>
    <cellStyle name="Comma 2 3 8 2 2 3" xfId="6210"/>
    <cellStyle name="Comma 2 3 8 2 3" xfId="3536"/>
    <cellStyle name="Comma 2 3 8 2 3 2" xfId="8839"/>
    <cellStyle name="Comma 2 3 8 2 4" xfId="6209"/>
    <cellStyle name="Comma 2 3 8 3" xfId="838"/>
    <cellStyle name="Comma 2 3 8 3 2" xfId="3538"/>
    <cellStyle name="Comma 2 3 8 3 2 2" xfId="8841"/>
    <cellStyle name="Comma 2 3 8 3 3" xfId="6211"/>
    <cellStyle name="Comma 2 3 8 4" xfId="839"/>
    <cellStyle name="Comma 2 3 8 4 2" xfId="3539"/>
    <cellStyle name="Comma 2 3 8 4 2 2" xfId="8842"/>
    <cellStyle name="Comma 2 3 8 4 3" xfId="6212"/>
    <cellStyle name="Comma 2 3 8 5" xfId="3535"/>
    <cellStyle name="Comma 2 3 8 5 2" xfId="8838"/>
    <cellStyle name="Comma 2 3 8 6" xfId="6208"/>
    <cellStyle name="Comma 2 3 9" xfId="840"/>
    <cellStyle name="Comma 2 3 9 2" xfId="841"/>
    <cellStyle name="Comma 2 3 9 2 2" xfId="842"/>
    <cellStyle name="Comma 2 3 9 2 2 2" xfId="3542"/>
    <cellStyle name="Comma 2 3 9 2 2 2 2" xfId="8845"/>
    <cellStyle name="Comma 2 3 9 2 2 3" xfId="6215"/>
    <cellStyle name="Comma 2 3 9 2 3" xfId="3541"/>
    <cellStyle name="Comma 2 3 9 2 3 2" xfId="8844"/>
    <cellStyle name="Comma 2 3 9 2 4" xfId="6214"/>
    <cellStyle name="Comma 2 3 9 3" xfId="843"/>
    <cellStyle name="Comma 2 3 9 3 2" xfId="3543"/>
    <cellStyle name="Comma 2 3 9 3 2 2" xfId="8846"/>
    <cellStyle name="Comma 2 3 9 3 3" xfId="6216"/>
    <cellStyle name="Comma 2 3 9 4" xfId="844"/>
    <cellStyle name="Comma 2 3 9 4 2" xfId="3544"/>
    <cellStyle name="Comma 2 3 9 4 2 2" xfId="8847"/>
    <cellStyle name="Comma 2 3 9 4 3" xfId="6217"/>
    <cellStyle name="Comma 2 3 9 5" xfId="3540"/>
    <cellStyle name="Comma 2 3 9 5 2" xfId="8843"/>
    <cellStyle name="Comma 2 3 9 6" xfId="6213"/>
    <cellStyle name="Comma 2 4" xfId="255"/>
    <cellStyle name="Comma 2 4 10" xfId="846"/>
    <cellStyle name="Comma 2 4 10 2" xfId="847"/>
    <cellStyle name="Comma 2 4 10 2 2" xfId="3547"/>
    <cellStyle name="Comma 2 4 10 2 2 2" xfId="8850"/>
    <cellStyle name="Comma 2 4 10 2 3" xfId="6220"/>
    <cellStyle name="Comma 2 4 10 3" xfId="848"/>
    <cellStyle name="Comma 2 4 10 3 2" xfId="3548"/>
    <cellStyle name="Comma 2 4 10 3 2 2" xfId="8851"/>
    <cellStyle name="Comma 2 4 10 3 3" xfId="6221"/>
    <cellStyle name="Comma 2 4 10 4" xfId="3546"/>
    <cellStyle name="Comma 2 4 10 4 2" xfId="8849"/>
    <cellStyle name="Comma 2 4 10 5" xfId="6219"/>
    <cellStyle name="Comma 2 4 11" xfId="849"/>
    <cellStyle name="Comma 2 4 11 2" xfId="850"/>
    <cellStyle name="Comma 2 4 11 2 2" xfId="3550"/>
    <cellStyle name="Comma 2 4 11 2 2 2" xfId="8853"/>
    <cellStyle name="Comma 2 4 11 2 3" xfId="6223"/>
    <cellStyle name="Comma 2 4 11 3" xfId="3549"/>
    <cellStyle name="Comma 2 4 11 3 2" xfId="8852"/>
    <cellStyle name="Comma 2 4 11 4" xfId="6222"/>
    <cellStyle name="Comma 2 4 12" xfId="851"/>
    <cellStyle name="Comma 2 4 12 2" xfId="3551"/>
    <cellStyle name="Comma 2 4 12 2 2" xfId="8854"/>
    <cellStyle name="Comma 2 4 12 3" xfId="6224"/>
    <cellStyle name="Comma 2 4 13" xfId="852"/>
    <cellStyle name="Comma 2 4 13 2" xfId="3552"/>
    <cellStyle name="Comma 2 4 13 2 2" xfId="8855"/>
    <cellStyle name="Comma 2 4 13 3" xfId="6225"/>
    <cellStyle name="Comma 2 4 14" xfId="2771"/>
    <cellStyle name="Comma 2 4 14 2" xfId="5444"/>
    <cellStyle name="Comma 2 4 14 2 2" xfId="10735"/>
    <cellStyle name="Comma 2 4 14 3" xfId="8105"/>
    <cellStyle name="Comma 2 4 15" xfId="2831"/>
    <cellStyle name="Comma 2 4 15 2" xfId="5504"/>
    <cellStyle name="Comma 2 4 15 2 2" xfId="10789"/>
    <cellStyle name="Comma 2 4 15 3" xfId="8159"/>
    <cellStyle name="Comma 2 4 16" xfId="845"/>
    <cellStyle name="Comma 2 4 16 2" xfId="3545"/>
    <cellStyle name="Comma 2 4 16 2 2" xfId="8848"/>
    <cellStyle name="Comma 2 4 16 3" xfId="6218"/>
    <cellStyle name="Comma 2 4 17" xfId="2964"/>
    <cellStyle name="Comma 2 4 17 2" xfId="8270"/>
    <cellStyle name="Comma 2 4 18" xfId="5639"/>
    <cellStyle name="Comma 2 4 2" xfId="268"/>
    <cellStyle name="Comma 2 4 2 10" xfId="854"/>
    <cellStyle name="Comma 2 4 2 10 2" xfId="3554"/>
    <cellStyle name="Comma 2 4 2 10 2 2" xfId="8857"/>
    <cellStyle name="Comma 2 4 2 10 3" xfId="6227"/>
    <cellStyle name="Comma 2 4 2 11" xfId="2784"/>
    <cellStyle name="Comma 2 4 2 11 2" xfId="5457"/>
    <cellStyle name="Comma 2 4 2 11 2 2" xfId="10748"/>
    <cellStyle name="Comma 2 4 2 11 3" xfId="8118"/>
    <cellStyle name="Comma 2 4 2 12" xfId="2844"/>
    <cellStyle name="Comma 2 4 2 12 2" xfId="5517"/>
    <cellStyle name="Comma 2 4 2 12 2 2" xfId="10802"/>
    <cellStyle name="Comma 2 4 2 12 3" xfId="8172"/>
    <cellStyle name="Comma 2 4 2 13" xfId="853"/>
    <cellStyle name="Comma 2 4 2 13 2" xfId="3553"/>
    <cellStyle name="Comma 2 4 2 13 2 2" xfId="8856"/>
    <cellStyle name="Comma 2 4 2 13 3" xfId="6226"/>
    <cellStyle name="Comma 2 4 2 14" xfId="2977"/>
    <cellStyle name="Comma 2 4 2 14 2" xfId="8283"/>
    <cellStyle name="Comma 2 4 2 15" xfId="5652"/>
    <cellStyle name="Comma 2 4 2 2" xfId="297"/>
    <cellStyle name="Comma 2 4 2 2 10" xfId="2812"/>
    <cellStyle name="Comma 2 4 2 2 10 2" xfId="5485"/>
    <cellStyle name="Comma 2 4 2 2 10 2 2" xfId="10775"/>
    <cellStyle name="Comma 2 4 2 2 10 3" xfId="8145"/>
    <cellStyle name="Comma 2 4 2 2 11" xfId="2871"/>
    <cellStyle name="Comma 2 4 2 2 11 2" xfId="5544"/>
    <cellStyle name="Comma 2 4 2 2 11 2 2" xfId="10829"/>
    <cellStyle name="Comma 2 4 2 2 11 3" xfId="8199"/>
    <cellStyle name="Comma 2 4 2 2 12" xfId="855"/>
    <cellStyle name="Comma 2 4 2 2 12 2" xfId="3555"/>
    <cellStyle name="Comma 2 4 2 2 12 2 2" xfId="8858"/>
    <cellStyle name="Comma 2 4 2 2 12 3" xfId="6228"/>
    <cellStyle name="Comma 2 4 2 2 13" xfId="3006"/>
    <cellStyle name="Comma 2 4 2 2 13 2" xfId="8310"/>
    <cellStyle name="Comma 2 4 2 2 14" xfId="5680"/>
    <cellStyle name="Comma 2 4 2 2 2" xfId="351"/>
    <cellStyle name="Comma 2 4 2 2 2 2" xfId="857"/>
    <cellStyle name="Comma 2 4 2 2 2 2 2" xfId="858"/>
    <cellStyle name="Comma 2 4 2 2 2 2 2 2" xfId="3558"/>
    <cellStyle name="Comma 2 4 2 2 2 2 2 2 2" xfId="8861"/>
    <cellStyle name="Comma 2 4 2 2 2 2 2 3" xfId="6231"/>
    <cellStyle name="Comma 2 4 2 2 2 2 3" xfId="3557"/>
    <cellStyle name="Comma 2 4 2 2 2 2 3 2" xfId="8860"/>
    <cellStyle name="Comma 2 4 2 2 2 2 4" xfId="6230"/>
    <cellStyle name="Comma 2 4 2 2 2 3" xfId="859"/>
    <cellStyle name="Comma 2 4 2 2 2 3 2" xfId="3559"/>
    <cellStyle name="Comma 2 4 2 2 2 3 2 2" xfId="8862"/>
    <cellStyle name="Comma 2 4 2 2 2 3 3" xfId="6232"/>
    <cellStyle name="Comma 2 4 2 2 2 4" xfId="860"/>
    <cellStyle name="Comma 2 4 2 2 2 4 2" xfId="3560"/>
    <cellStyle name="Comma 2 4 2 2 2 4 2 2" xfId="8863"/>
    <cellStyle name="Comma 2 4 2 2 2 4 3" xfId="6233"/>
    <cellStyle name="Comma 2 4 2 2 2 5" xfId="2925"/>
    <cellStyle name="Comma 2 4 2 2 2 5 2" xfId="5598"/>
    <cellStyle name="Comma 2 4 2 2 2 5 2 2" xfId="10883"/>
    <cellStyle name="Comma 2 4 2 2 2 5 3" xfId="8253"/>
    <cellStyle name="Comma 2 4 2 2 2 6" xfId="856"/>
    <cellStyle name="Comma 2 4 2 2 2 6 2" xfId="3556"/>
    <cellStyle name="Comma 2 4 2 2 2 6 2 2" xfId="8859"/>
    <cellStyle name="Comma 2 4 2 2 2 6 3" xfId="6229"/>
    <cellStyle name="Comma 2 4 2 2 2 7" xfId="3060"/>
    <cellStyle name="Comma 2 4 2 2 2 7 2" xfId="8364"/>
    <cellStyle name="Comma 2 4 2 2 2 8" xfId="5734"/>
    <cellStyle name="Comma 2 4 2 2 3" xfId="861"/>
    <cellStyle name="Comma 2 4 2 2 3 2" xfId="862"/>
    <cellStyle name="Comma 2 4 2 2 3 2 2" xfId="863"/>
    <cellStyle name="Comma 2 4 2 2 3 2 2 2" xfId="3563"/>
    <cellStyle name="Comma 2 4 2 2 3 2 2 2 2" xfId="8866"/>
    <cellStyle name="Comma 2 4 2 2 3 2 2 3" xfId="6236"/>
    <cellStyle name="Comma 2 4 2 2 3 2 3" xfId="3562"/>
    <cellStyle name="Comma 2 4 2 2 3 2 3 2" xfId="8865"/>
    <cellStyle name="Comma 2 4 2 2 3 2 4" xfId="6235"/>
    <cellStyle name="Comma 2 4 2 2 3 3" xfId="864"/>
    <cellStyle name="Comma 2 4 2 2 3 3 2" xfId="3564"/>
    <cellStyle name="Comma 2 4 2 2 3 3 2 2" xfId="8867"/>
    <cellStyle name="Comma 2 4 2 2 3 3 3" xfId="6237"/>
    <cellStyle name="Comma 2 4 2 2 3 4" xfId="865"/>
    <cellStyle name="Comma 2 4 2 2 3 4 2" xfId="3565"/>
    <cellStyle name="Comma 2 4 2 2 3 4 2 2" xfId="8868"/>
    <cellStyle name="Comma 2 4 2 2 3 4 3" xfId="6238"/>
    <cellStyle name="Comma 2 4 2 2 3 5" xfId="3561"/>
    <cellStyle name="Comma 2 4 2 2 3 5 2" xfId="8864"/>
    <cellStyle name="Comma 2 4 2 2 3 6" xfId="6234"/>
    <cellStyle name="Comma 2 4 2 2 4" xfId="866"/>
    <cellStyle name="Comma 2 4 2 2 4 2" xfId="867"/>
    <cellStyle name="Comma 2 4 2 2 4 2 2" xfId="868"/>
    <cellStyle name="Comma 2 4 2 2 4 2 2 2" xfId="3568"/>
    <cellStyle name="Comma 2 4 2 2 4 2 2 2 2" xfId="8871"/>
    <cellStyle name="Comma 2 4 2 2 4 2 2 3" xfId="6241"/>
    <cellStyle name="Comma 2 4 2 2 4 2 3" xfId="3567"/>
    <cellStyle name="Comma 2 4 2 2 4 2 3 2" xfId="8870"/>
    <cellStyle name="Comma 2 4 2 2 4 2 4" xfId="6240"/>
    <cellStyle name="Comma 2 4 2 2 4 3" xfId="869"/>
    <cellStyle name="Comma 2 4 2 2 4 3 2" xfId="3569"/>
    <cellStyle name="Comma 2 4 2 2 4 3 2 2" xfId="8872"/>
    <cellStyle name="Comma 2 4 2 2 4 3 3" xfId="6242"/>
    <cellStyle name="Comma 2 4 2 2 4 4" xfId="870"/>
    <cellStyle name="Comma 2 4 2 2 4 4 2" xfId="3570"/>
    <cellStyle name="Comma 2 4 2 2 4 4 2 2" xfId="8873"/>
    <cellStyle name="Comma 2 4 2 2 4 4 3" xfId="6243"/>
    <cellStyle name="Comma 2 4 2 2 4 5" xfId="3566"/>
    <cellStyle name="Comma 2 4 2 2 4 5 2" xfId="8869"/>
    <cellStyle name="Comma 2 4 2 2 4 6" xfId="6239"/>
    <cellStyle name="Comma 2 4 2 2 5" xfId="871"/>
    <cellStyle name="Comma 2 4 2 2 5 2" xfId="872"/>
    <cellStyle name="Comma 2 4 2 2 5 2 2" xfId="873"/>
    <cellStyle name="Comma 2 4 2 2 5 2 2 2" xfId="3573"/>
    <cellStyle name="Comma 2 4 2 2 5 2 2 2 2" xfId="8876"/>
    <cellStyle name="Comma 2 4 2 2 5 2 2 3" xfId="6246"/>
    <cellStyle name="Comma 2 4 2 2 5 2 3" xfId="3572"/>
    <cellStyle name="Comma 2 4 2 2 5 2 3 2" xfId="8875"/>
    <cellStyle name="Comma 2 4 2 2 5 2 4" xfId="6245"/>
    <cellStyle name="Comma 2 4 2 2 5 3" xfId="874"/>
    <cellStyle name="Comma 2 4 2 2 5 3 2" xfId="3574"/>
    <cellStyle name="Comma 2 4 2 2 5 3 2 2" xfId="8877"/>
    <cellStyle name="Comma 2 4 2 2 5 3 3" xfId="6247"/>
    <cellStyle name="Comma 2 4 2 2 5 4" xfId="875"/>
    <cellStyle name="Comma 2 4 2 2 5 4 2" xfId="3575"/>
    <cellStyle name="Comma 2 4 2 2 5 4 2 2" xfId="8878"/>
    <cellStyle name="Comma 2 4 2 2 5 4 3" xfId="6248"/>
    <cellStyle name="Comma 2 4 2 2 5 5" xfId="3571"/>
    <cellStyle name="Comma 2 4 2 2 5 5 2" xfId="8874"/>
    <cellStyle name="Comma 2 4 2 2 5 6" xfId="6244"/>
    <cellStyle name="Comma 2 4 2 2 6" xfId="876"/>
    <cellStyle name="Comma 2 4 2 2 6 2" xfId="877"/>
    <cellStyle name="Comma 2 4 2 2 6 2 2" xfId="3577"/>
    <cellStyle name="Comma 2 4 2 2 6 2 2 2" xfId="8880"/>
    <cellStyle name="Comma 2 4 2 2 6 2 3" xfId="6250"/>
    <cellStyle name="Comma 2 4 2 2 6 3" xfId="878"/>
    <cellStyle name="Comma 2 4 2 2 6 3 2" xfId="3578"/>
    <cellStyle name="Comma 2 4 2 2 6 3 2 2" xfId="8881"/>
    <cellStyle name="Comma 2 4 2 2 6 3 3" xfId="6251"/>
    <cellStyle name="Comma 2 4 2 2 6 4" xfId="3576"/>
    <cellStyle name="Comma 2 4 2 2 6 4 2" xfId="8879"/>
    <cellStyle name="Comma 2 4 2 2 6 5" xfId="6249"/>
    <cellStyle name="Comma 2 4 2 2 7" xfId="879"/>
    <cellStyle name="Comma 2 4 2 2 7 2" xfId="880"/>
    <cellStyle name="Comma 2 4 2 2 7 2 2" xfId="3580"/>
    <cellStyle name="Comma 2 4 2 2 7 2 2 2" xfId="8883"/>
    <cellStyle name="Comma 2 4 2 2 7 2 3" xfId="6253"/>
    <cellStyle name="Comma 2 4 2 2 7 3" xfId="3579"/>
    <cellStyle name="Comma 2 4 2 2 7 3 2" xfId="8882"/>
    <cellStyle name="Comma 2 4 2 2 7 4" xfId="6252"/>
    <cellStyle name="Comma 2 4 2 2 8" xfId="881"/>
    <cellStyle name="Comma 2 4 2 2 8 2" xfId="3581"/>
    <cellStyle name="Comma 2 4 2 2 8 2 2" xfId="8884"/>
    <cellStyle name="Comma 2 4 2 2 8 3" xfId="6254"/>
    <cellStyle name="Comma 2 4 2 2 9" xfId="882"/>
    <cellStyle name="Comma 2 4 2 2 9 2" xfId="3582"/>
    <cellStyle name="Comma 2 4 2 2 9 2 2" xfId="8885"/>
    <cellStyle name="Comma 2 4 2 2 9 3" xfId="6255"/>
    <cellStyle name="Comma 2 4 2 3" xfId="324"/>
    <cellStyle name="Comma 2 4 2 3 2" xfId="884"/>
    <cellStyle name="Comma 2 4 2 3 2 2" xfId="885"/>
    <cellStyle name="Comma 2 4 2 3 2 2 2" xfId="3585"/>
    <cellStyle name="Comma 2 4 2 3 2 2 2 2" xfId="8888"/>
    <cellStyle name="Comma 2 4 2 3 2 2 3" xfId="6258"/>
    <cellStyle name="Comma 2 4 2 3 2 3" xfId="3584"/>
    <cellStyle name="Comma 2 4 2 3 2 3 2" xfId="8887"/>
    <cellStyle name="Comma 2 4 2 3 2 4" xfId="6257"/>
    <cellStyle name="Comma 2 4 2 3 3" xfId="886"/>
    <cellStyle name="Comma 2 4 2 3 3 2" xfId="3586"/>
    <cellStyle name="Comma 2 4 2 3 3 2 2" xfId="8889"/>
    <cellStyle name="Comma 2 4 2 3 3 3" xfId="6259"/>
    <cellStyle name="Comma 2 4 2 3 4" xfId="887"/>
    <cellStyle name="Comma 2 4 2 3 4 2" xfId="3587"/>
    <cellStyle name="Comma 2 4 2 3 4 2 2" xfId="8890"/>
    <cellStyle name="Comma 2 4 2 3 4 3" xfId="6260"/>
    <cellStyle name="Comma 2 4 2 3 5" xfId="2898"/>
    <cellStyle name="Comma 2 4 2 3 5 2" xfId="5571"/>
    <cellStyle name="Comma 2 4 2 3 5 2 2" xfId="10856"/>
    <cellStyle name="Comma 2 4 2 3 5 3" xfId="8226"/>
    <cellStyle name="Comma 2 4 2 3 6" xfId="883"/>
    <cellStyle name="Comma 2 4 2 3 6 2" xfId="3583"/>
    <cellStyle name="Comma 2 4 2 3 6 2 2" xfId="8886"/>
    <cellStyle name="Comma 2 4 2 3 6 3" xfId="6256"/>
    <cellStyle name="Comma 2 4 2 3 7" xfId="3033"/>
    <cellStyle name="Comma 2 4 2 3 7 2" xfId="8337"/>
    <cellStyle name="Comma 2 4 2 3 8" xfId="5707"/>
    <cellStyle name="Comma 2 4 2 4" xfId="888"/>
    <cellStyle name="Comma 2 4 2 4 2" xfId="889"/>
    <cellStyle name="Comma 2 4 2 4 2 2" xfId="890"/>
    <cellStyle name="Comma 2 4 2 4 2 2 2" xfId="3590"/>
    <cellStyle name="Comma 2 4 2 4 2 2 2 2" xfId="8893"/>
    <cellStyle name="Comma 2 4 2 4 2 2 3" xfId="6263"/>
    <cellStyle name="Comma 2 4 2 4 2 3" xfId="3589"/>
    <cellStyle name="Comma 2 4 2 4 2 3 2" xfId="8892"/>
    <cellStyle name="Comma 2 4 2 4 2 4" xfId="6262"/>
    <cellStyle name="Comma 2 4 2 4 3" xfId="891"/>
    <cellStyle name="Comma 2 4 2 4 3 2" xfId="3591"/>
    <cellStyle name="Comma 2 4 2 4 3 2 2" xfId="8894"/>
    <cellStyle name="Comma 2 4 2 4 3 3" xfId="6264"/>
    <cellStyle name="Comma 2 4 2 4 4" xfId="892"/>
    <cellStyle name="Comma 2 4 2 4 4 2" xfId="3592"/>
    <cellStyle name="Comma 2 4 2 4 4 2 2" xfId="8895"/>
    <cellStyle name="Comma 2 4 2 4 4 3" xfId="6265"/>
    <cellStyle name="Comma 2 4 2 4 5" xfId="3588"/>
    <cellStyle name="Comma 2 4 2 4 5 2" xfId="8891"/>
    <cellStyle name="Comma 2 4 2 4 6" xfId="6261"/>
    <cellStyle name="Comma 2 4 2 5" xfId="893"/>
    <cellStyle name="Comma 2 4 2 5 2" xfId="894"/>
    <cellStyle name="Comma 2 4 2 5 2 2" xfId="895"/>
    <cellStyle name="Comma 2 4 2 5 2 2 2" xfId="3595"/>
    <cellStyle name="Comma 2 4 2 5 2 2 2 2" xfId="8898"/>
    <cellStyle name="Comma 2 4 2 5 2 2 3" xfId="6268"/>
    <cellStyle name="Comma 2 4 2 5 2 3" xfId="3594"/>
    <cellStyle name="Comma 2 4 2 5 2 3 2" xfId="8897"/>
    <cellStyle name="Comma 2 4 2 5 2 4" xfId="6267"/>
    <cellStyle name="Comma 2 4 2 5 3" xfId="896"/>
    <cellStyle name="Comma 2 4 2 5 3 2" xfId="3596"/>
    <cellStyle name="Comma 2 4 2 5 3 2 2" xfId="8899"/>
    <cellStyle name="Comma 2 4 2 5 3 3" xfId="6269"/>
    <cellStyle name="Comma 2 4 2 5 4" xfId="897"/>
    <cellStyle name="Comma 2 4 2 5 4 2" xfId="3597"/>
    <cellStyle name="Comma 2 4 2 5 4 2 2" xfId="8900"/>
    <cellStyle name="Comma 2 4 2 5 4 3" xfId="6270"/>
    <cellStyle name="Comma 2 4 2 5 5" xfId="3593"/>
    <cellStyle name="Comma 2 4 2 5 5 2" xfId="8896"/>
    <cellStyle name="Comma 2 4 2 5 6" xfId="6266"/>
    <cellStyle name="Comma 2 4 2 6" xfId="898"/>
    <cellStyle name="Comma 2 4 2 6 2" xfId="899"/>
    <cellStyle name="Comma 2 4 2 6 2 2" xfId="900"/>
    <cellStyle name="Comma 2 4 2 6 2 2 2" xfId="3600"/>
    <cellStyle name="Comma 2 4 2 6 2 2 2 2" xfId="8903"/>
    <cellStyle name="Comma 2 4 2 6 2 2 3" xfId="6273"/>
    <cellStyle name="Comma 2 4 2 6 2 3" xfId="3599"/>
    <cellStyle name="Comma 2 4 2 6 2 3 2" xfId="8902"/>
    <cellStyle name="Comma 2 4 2 6 2 4" xfId="6272"/>
    <cellStyle name="Comma 2 4 2 6 3" xfId="901"/>
    <cellStyle name="Comma 2 4 2 6 3 2" xfId="3601"/>
    <cellStyle name="Comma 2 4 2 6 3 2 2" xfId="8904"/>
    <cellStyle name="Comma 2 4 2 6 3 3" xfId="6274"/>
    <cellStyle name="Comma 2 4 2 6 4" xfId="902"/>
    <cellStyle name="Comma 2 4 2 6 4 2" xfId="3602"/>
    <cellStyle name="Comma 2 4 2 6 4 2 2" xfId="8905"/>
    <cellStyle name="Comma 2 4 2 6 4 3" xfId="6275"/>
    <cellStyle name="Comma 2 4 2 6 5" xfId="3598"/>
    <cellStyle name="Comma 2 4 2 6 5 2" xfId="8901"/>
    <cellStyle name="Comma 2 4 2 6 6" xfId="6271"/>
    <cellStyle name="Comma 2 4 2 7" xfId="903"/>
    <cellStyle name="Comma 2 4 2 7 2" xfId="904"/>
    <cellStyle name="Comma 2 4 2 7 2 2" xfId="3604"/>
    <cellStyle name="Comma 2 4 2 7 2 2 2" xfId="8907"/>
    <cellStyle name="Comma 2 4 2 7 2 3" xfId="6277"/>
    <cellStyle name="Comma 2 4 2 7 3" xfId="905"/>
    <cellStyle name="Comma 2 4 2 7 3 2" xfId="3605"/>
    <cellStyle name="Comma 2 4 2 7 3 2 2" xfId="8908"/>
    <cellStyle name="Comma 2 4 2 7 3 3" xfId="6278"/>
    <cellStyle name="Comma 2 4 2 7 4" xfId="3603"/>
    <cellStyle name="Comma 2 4 2 7 4 2" xfId="8906"/>
    <cellStyle name="Comma 2 4 2 7 5" xfId="6276"/>
    <cellStyle name="Comma 2 4 2 8" xfId="906"/>
    <cellStyle name="Comma 2 4 2 8 2" xfId="907"/>
    <cellStyle name="Comma 2 4 2 8 2 2" xfId="3607"/>
    <cellStyle name="Comma 2 4 2 8 2 2 2" xfId="8910"/>
    <cellStyle name="Comma 2 4 2 8 2 3" xfId="6280"/>
    <cellStyle name="Comma 2 4 2 8 3" xfId="3606"/>
    <cellStyle name="Comma 2 4 2 8 3 2" xfId="8909"/>
    <cellStyle name="Comma 2 4 2 8 4" xfId="6279"/>
    <cellStyle name="Comma 2 4 2 9" xfId="908"/>
    <cellStyle name="Comma 2 4 2 9 2" xfId="3608"/>
    <cellStyle name="Comma 2 4 2 9 2 2" xfId="8911"/>
    <cellStyle name="Comma 2 4 2 9 3" xfId="6281"/>
    <cellStyle name="Comma 2 4 3" xfId="284"/>
    <cellStyle name="Comma 2 4 3 10" xfId="910"/>
    <cellStyle name="Comma 2 4 3 10 2" xfId="3610"/>
    <cellStyle name="Comma 2 4 3 10 2 2" xfId="8913"/>
    <cellStyle name="Comma 2 4 3 10 3" xfId="6283"/>
    <cellStyle name="Comma 2 4 3 11" xfId="2799"/>
    <cellStyle name="Comma 2 4 3 11 2" xfId="5472"/>
    <cellStyle name="Comma 2 4 3 11 2 2" xfId="10762"/>
    <cellStyle name="Comma 2 4 3 11 3" xfId="8132"/>
    <cellStyle name="Comma 2 4 3 12" xfId="2858"/>
    <cellStyle name="Comma 2 4 3 12 2" xfId="5531"/>
    <cellStyle name="Comma 2 4 3 12 2 2" xfId="10816"/>
    <cellStyle name="Comma 2 4 3 12 3" xfId="8186"/>
    <cellStyle name="Comma 2 4 3 13" xfId="909"/>
    <cellStyle name="Comma 2 4 3 13 2" xfId="3609"/>
    <cellStyle name="Comma 2 4 3 13 2 2" xfId="8912"/>
    <cellStyle name="Comma 2 4 3 13 3" xfId="6282"/>
    <cellStyle name="Comma 2 4 3 14" xfId="2993"/>
    <cellStyle name="Comma 2 4 3 14 2" xfId="8297"/>
    <cellStyle name="Comma 2 4 3 15" xfId="5667"/>
    <cellStyle name="Comma 2 4 3 2" xfId="338"/>
    <cellStyle name="Comma 2 4 3 2 10" xfId="2912"/>
    <cellStyle name="Comma 2 4 3 2 10 2" xfId="5585"/>
    <cellStyle name="Comma 2 4 3 2 10 2 2" xfId="10870"/>
    <cellStyle name="Comma 2 4 3 2 10 3" xfId="8240"/>
    <cellStyle name="Comma 2 4 3 2 11" xfId="911"/>
    <cellStyle name="Comma 2 4 3 2 11 2" xfId="3611"/>
    <cellStyle name="Comma 2 4 3 2 11 2 2" xfId="8914"/>
    <cellStyle name="Comma 2 4 3 2 11 3" xfId="6284"/>
    <cellStyle name="Comma 2 4 3 2 12" xfId="3047"/>
    <cellStyle name="Comma 2 4 3 2 12 2" xfId="8351"/>
    <cellStyle name="Comma 2 4 3 2 13" xfId="5721"/>
    <cellStyle name="Comma 2 4 3 2 2" xfId="912"/>
    <cellStyle name="Comma 2 4 3 2 2 2" xfId="913"/>
    <cellStyle name="Comma 2 4 3 2 2 2 2" xfId="914"/>
    <cellStyle name="Comma 2 4 3 2 2 2 2 2" xfId="3614"/>
    <cellStyle name="Comma 2 4 3 2 2 2 2 2 2" xfId="8917"/>
    <cellStyle name="Comma 2 4 3 2 2 2 2 3" xfId="6287"/>
    <cellStyle name="Comma 2 4 3 2 2 2 3" xfId="3613"/>
    <cellStyle name="Comma 2 4 3 2 2 2 3 2" xfId="8916"/>
    <cellStyle name="Comma 2 4 3 2 2 2 4" xfId="6286"/>
    <cellStyle name="Comma 2 4 3 2 2 3" xfId="915"/>
    <cellStyle name="Comma 2 4 3 2 2 3 2" xfId="3615"/>
    <cellStyle name="Comma 2 4 3 2 2 3 2 2" xfId="8918"/>
    <cellStyle name="Comma 2 4 3 2 2 3 3" xfId="6288"/>
    <cellStyle name="Comma 2 4 3 2 2 4" xfId="916"/>
    <cellStyle name="Comma 2 4 3 2 2 4 2" xfId="3616"/>
    <cellStyle name="Comma 2 4 3 2 2 4 2 2" xfId="8919"/>
    <cellStyle name="Comma 2 4 3 2 2 4 3" xfId="6289"/>
    <cellStyle name="Comma 2 4 3 2 2 5" xfId="3612"/>
    <cellStyle name="Comma 2 4 3 2 2 5 2" xfId="8915"/>
    <cellStyle name="Comma 2 4 3 2 2 6" xfId="6285"/>
    <cellStyle name="Comma 2 4 3 2 3" xfId="917"/>
    <cellStyle name="Comma 2 4 3 2 3 2" xfId="918"/>
    <cellStyle name="Comma 2 4 3 2 3 2 2" xfId="919"/>
    <cellStyle name="Comma 2 4 3 2 3 2 2 2" xfId="3619"/>
    <cellStyle name="Comma 2 4 3 2 3 2 2 2 2" xfId="8922"/>
    <cellStyle name="Comma 2 4 3 2 3 2 2 3" xfId="6292"/>
    <cellStyle name="Comma 2 4 3 2 3 2 3" xfId="3618"/>
    <cellStyle name="Comma 2 4 3 2 3 2 3 2" xfId="8921"/>
    <cellStyle name="Comma 2 4 3 2 3 2 4" xfId="6291"/>
    <cellStyle name="Comma 2 4 3 2 3 3" xfId="920"/>
    <cellStyle name="Comma 2 4 3 2 3 3 2" xfId="3620"/>
    <cellStyle name="Comma 2 4 3 2 3 3 2 2" xfId="8923"/>
    <cellStyle name="Comma 2 4 3 2 3 3 3" xfId="6293"/>
    <cellStyle name="Comma 2 4 3 2 3 4" xfId="921"/>
    <cellStyle name="Comma 2 4 3 2 3 4 2" xfId="3621"/>
    <cellStyle name="Comma 2 4 3 2 3 4 2 2" xfId="8924"/>
    <cellStyle name="Comma 2 4 3 2 3 4 3" xfId="6294"/>
    <cellStyle name="Comma 2 4 3 2 3 5" xfId="3617"/>
    <cellStyle name="Comma 2 4 3 2 3 5 2" xfId="8920"/>
    <cellStyle name="Comma 2 4 3 2 3 6" xfId="6290"/>
    <cellStyle name="Comma 2 4 3 2 4" xfId="922"/>
    <cellStyle name="Comma 2 4 3 2 4 2" xfId="923"/>
    <cellStyle name="Comma 2 4 3 2 4 2 2" xfId="924"/>
    <cellStyle name="Comma 2 4 3 2 4 2 2 2" xfId="3624"/>
    <cellStyle name="Comma 2 4 3 2 4 2 2 2 2" xfId="8927"/>
    <cellStyle name="Comma 2 4 3 2 4 2 2 3" xfId="6297"/>
    <cellStyle name="Comma 2 4 3 2 4 2 3" xfId="3623"/>
    <cellStyle name="Comma 2 4 3 2 4 2 3 2" xfId="8926"/>
    <cellStyle name="Comma 2 4 3 2 4 2 4" xfId="6296"/>
    <cellStyle name="Comma 2 4 3 2 4 3" xfId="925"/>
    <cellStyle name="Comma 2 4 3 2 4 3 2" xfId="3625"/>
    <cellStyle name="Comma 2 4 3 2 4 3 2 2" xfId="8928"/>
    <cellStyle name="Comma 2 4 3 2 4 3 3" xfId="6298"/>
    <cellStyle name="Comma 2 4 3 2 4 4" xfId="926"/>
    <cellStyle name="Comma 2 4 3 2 4 4 2" xfId="3626"/>
    <cellStyle name="Comma 2 4 3 2 4 4 2 2" xfId="8929"/>
    <cellStyle name="Comma 2 4 3 2 4 4 3" xfId="6299"/>
    <cellStyle name="Comma 2 4 3 2 4 5" xfId="3622"/>
    <cellStyle name="Comma 2 4 3 2 4 5 2" xfId="8925"/>
    <cellStyle name="Comma 2 4 3 2 4 6" xfId="6295"/>
    <cellStyle name="Comma 2 4 3 2 5" xfId="927"/>
    <cellStyle name="Comma 2 4 3 2 5 2" xfId="928"/>
    <cellStyle name="Comma 2 4 3 2 5 2 2" xfId="929"/>
    <cellStyle name="Comma 2 4 3 2 5 2 2 2" xfId="3629"/>
    <cellStyle name="Comma 2 4 3 2 5 2 2 2 2" xfId="8932"/>
    <cellStyle name="Comma 2 4 3 2 5 2 2 3" xfId="6302"/>
    <cellStyle name="Comma 2 4 3 2 5 2 3" xfId="3628"/>
    <cellStyle name="Comma 2 4 3 2 5 2 3 2" xfId="8931"/>
    <cellStyle name="Comma 2 4 3 2 5 2 4" xfId="6301"/>
    <cellStyle name="Comma 2 4 3 2 5 3" xfId="930"/>
    <cellStyle name="Comma 2 4 3 2 5 3 2" xfId="3630"/>
    <cellStyle name="Comma 2 4 3 2 5 3 2 2" xfId="8933"/>
    <cellStyle name="Comma 2 4 3 2 5 3 3" xfId="6303"/>
    <cellStyle name="Comma 2 4 3 2 5 4" xfId="931"/>
    <cellStyle name="Comma 2 4 3 2 5 4 2" xfId="3631"/>
    <cellStyle name="Comma 2 4 3 2 5 4 2 2" xfId="8934"/>
    <cellStyle name="Comma 2 4 3 2 5 4 3" xfId="6304"/>
    <cellStyle name="Comma 2 4 3 2 5 5" xfId="3627"/>
    <cellStyle name="Comma 2 4 3 2 5 5 2" xfId="8930"/>
    <cellStyle name="Comma 2 4 3 2 5 6" xfId="6300"/>
    <cellStyle name="Comma 2 4 3 2 6" xfId="932"/>
    <cellStyle name="Comma 2 4 3 2 6 2" xfId="933"/>
    <cellStyle name="Comma 2 4 3 2 6 2 2" xfId="3633"/>
    <cellStyle name="Comma 2 4 3 2 6 2 2 2" xfId="8936"/>
    <cellStyle name="Comma 2 4 3 2 6 2 3" xfId="6306"/>
    <cellStyle name="Comma 2 4 3 2 6 3" xfId="934"/>
    <cellStyle name="Comma 2 4 3 2 6 3 2" xfId="3634"/>
    <cellStyle name="Comma 2 4 3 2 6 3 2 2" xfId="8937"/>
    <cellStyle name="Comma 2 4 3 2 6 3 3" xfId="6307"/>
    <cellStyle name="Comma 2 4 3 2 6 4" xfId="3632"/>
    <cellStyle name="Comma 2 4 3 2 6 4 2" xfId="8935"/>
    <cellStyle name="Comma 2 4 3 2 6 5" xfId="6305"/>
    <cellStyle name="Comma 2 4 3 2 7" xfId="935"/>
    <cellStyle name="Comma 2 4 3 2 7 2" xfId="936"/>
    <cellStyle name="Comma 2 4 3 2 7 2 2" xfId="3636"/>
    <cellStyle name="Comma 2 4 3 2 7 2 2 2" xfId="8939"/>
    <cellStyle name="Comma 2 4 3 2 7 2 3" xfId="6309"/>
    <cellStyle name="Comma 2 4 3 2 7 3" xfId="3635"/>
    <cellStyle name="Comma 2 4 3 2 7 3 2" xfId="8938"/>
    <cellStyle name="Comma 2 4 3 2 7 4" xfId="6308"/>
    <cellStyle name="Comma 2 4 3 2 8" xfId="937"/>
    <cellStyle name="Comma 2 4 3 2 8 2" xfId="3637"/>
    <cellStyle name="Comma 2 4 3 2 8 2 2" xfId="8940"/>
    <cellStyle name="Comma 2 4 3 2 8 3" xfId="6310"/>
    <cellStyle name="Comma 2 4 3 2 9" xfId="938"/>
    <cellStyle name="Comma 2 4 3 2 9 2" xfId="3638"/>
    <cellStyle name="Comma 2 4 3 2 9 2 2" xfId="8941"/>
    <cellStyle name="Comma 2 4 3 2 9 3" xfId="6311"/>
    <cellStyle name="Comma 2 4 3 3" xfId="939"/>
    <cellStyle name="Comma 2 4 3 3 2" xfId="940"/>
    <cellStyle name="Comma 2 4 3 3 2 2" xfId="941"/>
    <cellStyle name="Comma 2 4 3 3 2 2 2" xfId="3641"/>
    <cellStyle name="Comma 2 4 3 3 2 2 2 2" xfId="8944"/>
    <cellStyle name="Comma 2 4 3 3 2 2 3" xfId="6314"/>
    <cellStyle name="Comma 2 4 3 3 2 3" xfId="3640"/>
    <cellStyle name="Comma 2 4 3 3 2 3 2" xfId="8943"/>
    <cellStyle name="Comma 2 4 3 3 2 4" xfId="6313"/>
    <cellStyle name="Comma 2 4 3 3 3" xfId="942"/>
    <cellStyle name="Comma 2 4 3 3 3 2" xfId="3642"/>
    <cellStyle name="Comma 2 4 3 3 3 2 2" xfId="8945"/>
    <cellStyle name="Comma 2 4 3 3 3 3" xfId="6315"/>
    <cellStyle name="Comma 2 4 3 3 4" xfId="943"/>
    <cellStyle name="Comma 2 4 3 3 4 2" xfId="3643"/>
    <cellStyle name="Comma 2 4 3 3 4 2 2" xfId="8946"/>
    <cellStyle name="Comma 2 4 3 3 4 3" xfId="6316"/>
    <cellStyle name="Comma 2 4 3 3 5" xfId="3639"/>
    <cellStyle name="Comma 2 4 3 3 5 2" xfId="8942"/>
    <cellStyle name="Comma 2 4 3 3 6" xfId="6312"/>
    <cellStyle name="Comma 2 4 3 4" xfId="944"/>
    <cellStyle name="Comma 2 4 3 4 2" xfId="945"/>
    <cellStyle name="Comma 2 4 3 4 2 2" xfId="946"/>
    <cellStyle name="Comma 2 4 3 4 2 2 2" xfId="3646"/>
    <cellStyle name="Comma 2 4 3 4 2 2 2 2" xfId="8949"/>
    <cellStyle name="Comma 2 4 3 4 2 2 3" xfId="6319"/>
    <cellStyle name="Comma 2 4 3 4 2 3" xfId="3645"/>
    <cellStyle name="Comma 2 4 3 4 2 3 2" xfId="8948"/>
    <cellStyle name="Comma 2 4 3 4 2 4" xfId="6318"/>
    <cellStyle name="Comma 2 4 3 4 3" xfId="947"/>
    <cellStyle name="Comma 2 4 3 4 3 2" xfId="3647"/>
    <cellStyle name="Comma 2 4 3 4 3 2 2" xfId="8950"/>
    <cellStyle name="Comma 2 4 3 4 3 3" xfId="6320"/>
    <cellStyle name="Comma 2 4 3 4 4" xfId="948"/>
    <cellStyle name="Comma 2 4 3 4 4 2" xfId="3648"/>
    <cellStyle name="Comma 2 4 3 4 4 2 2" xfId="8951"/>
    <cellStyle name="Comma 2 4 3 4 4 3" xfId="6321"/>
    <cellStyle name="Comma 2 4 3 4 5" xfId="3644"/>
    <cellStyle name="Comma 2 4 3 4 5 2" xfId="8947"/>
    <cellStyle name="Comma 2 4 3 4 6" xfId="6317"/>
    <cellStyle name="Comma 2 4 3 5" xfId="949"/>
    <cellStyle name="Comma 2 4 3 5 2" xfId="950"/>
    <cellStyle name="Comma 2 4 3 5 2 2" xfId="951"/>
    <cellStyle name="Comma 2 4 3 5 2 2 2" xfId="3651"/>
    <cellStyle name="Comma 2 4 3 5 2 2 2 2" xfId="8954"/>
    <cellStyle name="Comma 2 4 3 5 2 2 3" xfId="6324"/>
    <cellStyle name="Comma 2 4 3 5 2 3" xfId="3650"/>
    <cellStyle name="Comma 2 4 3 5 2 3 2" xfId="8953"/>
    <cellStyle name="Comma 2 4 3 5 2 4" xfId="6323"/>
    <cellStyle name="Comma 2 4 3 5 3" xfId="952"/>
    <cellStyle name="Comma 2 4 3 5 3 2" xfId="3652"/>
    <cellStyle name="Comma 2 4 3 5 3 2 2" xfId="8955"/>
    <cellStyle name="Comma 2 4 3 5 3 3" xfId="6325"/>
    <cellStyle name="Comma 2 4 3 5 4" xfId="953"/>
    <cellStyle name="Comma 2 4 3 5 4 2" xfId="3653"/>
    <cellStyle name="Comma 2 4 3 5 4 2 2" xfId="8956"/>
    <cellStyle name="Comma 2 4 3 5 4 3" xfId="6326"/>
    <cellStyle name="Comma 2 4 3 5 5" xfId="3649"/>
    <cellStyle name="Comma 2 4 3 5 5 2" xfId="8952"/>
    <cellStyle name="Comma 2 4 3 5 6" xfId="6322"/>
    <cellStyle name="Comma 2 4 3 6" xfId="954"/>
    <cellStyle name="Comma 2 4 3 6 2" xfId="955"/>
    <cellStyle name="Comma 2 4 3 6 2 2" xfId="956"/>
    <cellStyle name="Comma 2 4 3 6 2 2 2" xfId="3656"/>
    <cellStyle name="Comma 2 4 3 6 2 2 2 2" xfId="8959"/>
    <cellStyle name="Comma 2 4 3 6 2 2 3" xfId="6329"/>
    <cellStyle name="Comma 2 4 3 6 2 3" xfId="3655"/>
    <cellStyle name="Comma 2 4 3 6 2 3 2" xfId="8958"/>
    <cellStyle name="Comma 2 4 3 6 2 4" xfId="6328"/>
    <cellStyle name="Comma 2 4 3 6 3" xfId="957"/>
    <cellStyle name="Comma 2 4 3 6 3 2" xfId="3657"/>
    <cellStyle name="Comma 2 4 3 6 3 2 2" xfId="8960"/>
    <cellStyle name="Comma 2 4 3 6 3 3" xfId="6330"/>
    <cellStyle name="Comma 2 4 3 6 4" xfId="958"/>
    <cellStyle name="Comma 2 4 3 6 4 2" xfId="3658"/>
    <cellStyle name="Comma 2 4 3 6 4 2 2" xfId="8961"/>
    <cellStyle name="Comma 2 4 3 6 4 3" xfId="6331"/>
    <cellStyle name="Comma 2 4 3 6 5" xfId="3654"/>
    <cellStyle name="Comma 2 4 3 6 5 2" xfId="8957"/>
    <cellStyle name="Comma 2 4 3 6 6" xfId="6327"/>
    <cellStyle name="Comma 2 4 3 7" xfId="959"/>
    <cellStyle name="Comma 2 4 3 7 2" xfId="960"/>
    <cellStyle name="Comma 2 4 3 7 2 2" xfId="3660"/>
    <cellStyle name="Comma 2 4 3 7 2 2 2" xfId="8963"/>
    <cellStyle name="Comma 2 4 3 7 2 3" xfId="6333"/>
    <cellStyle name="Comma 2 4 3 7 3" xfId="961"/>
    <cellStyle name="Comma 2 4 3 7 3 2" xfId="3661"/>
    <cellStyle name="Comma 2 4 3 7 3 2 2" xfId="8964"/>
    <cellStyle name="Comma 2 4 3 7 3 3" xfId="6334"/>
    <cellStyle name="Comma 2 4 3 7 4" xfId="3659"/>
    <cellStyle name="Comma 2 4 3 7 4 2" xfId="8962"/>
    <cellStyle name="Comma 2 4 3 7 5" xfId="6332"/>
    <cellStyle name="Comma 2 4 3 8" xfId="962"/>
    <cellStyle name="Comma 2 4 3 8 2" xfId="963"/>
    <cellStyle name="Comma 2 4 3 8 2 2" xfId="3663"/>
    <cellStyle name="Comma 2 4 3 8 2 2 2" xfId="8966"/>
    <cellStyle name="Comma 2 4 3 8 2 3" xfId="6336"/>
    <cellStyle name="Comma 2 4 3 8 3" xfId="3662"/>
    <cellStyle name="Comma 2 4 3 8 3 2" xfId="8965"/>
    <cellStyle name="Comma 2 4 3 8 4" xfId="6335"/>
    <cellStyle name="Comma 2 4 3 9" xfId="964"/>
    <cellStyle name="Comma 2 4 3 9 2" xfId="3664"/>
    <cellStyle name="Comma 2 4 3 9 2 2" xfId="8967"/>
    <cellStyle name="Comma 2 4 3 9 3" xfId="6337"/>
    <cellStyle name="Comma 2 4 4" xfId="311"/>
    <cellStyle name="Comma 2 4 4 10" xfId="966"/>
    <cellStyle name="Comma 2 4 4 10 2" xfId="3666"/>
    <cellStyle name="Comma 2 4 4 10 2 2" xfId="8969"/>
    <cellStyle name="Comma 2 4 4 10 3" xfId="6339"/>
    <cellStyle name="Comma 2 4 4 11" xfId="2885"/>
    <cellStyle name="Comma 2 4 4 11 2" xfId="5558"/>
    <cellStyle name="Comma 2 4 4 11 2 2" xfId="10843"/>
    <cellStyle name="Comma 2 4 4 11 3" xfId="8213"/>
    <cellStyle name="Comma 2 4 4 12" xfId="965"/>
    <cellStyle name="Comma 2 4 4 12 2" xfId="3665"/>
    <cellStyle name="Comma 2 4 4 12 2 2" xfId="8968"/>
    <cellStyle name="Comma 2 4 4 12 3" xfId="6338"/>
    <cellStyle name="Comma 2 4 4 13" xfId="3020"/>
    <cellStyle name="Comma 2 4 4 13 2" xfId="8324"/>
    <cellStyle name="Comma 2 4 4 14" xfId="5694"/>
    <cellStyle name="Comma 2 4 4 2" xfId="967"/>
    <cellStyle name="Comma 2 4 4 2 10" xfId="3667"/>
    <cellStyle name="Comma 2 4 4 2 10 2" xfId="8970"/>
    <cellStyle name="Comma 2 4 4 2 11" xfId="6340"/>
    <cellStyle name="Comma 2 4 4 2 2" xfId="968"/>
    <cellStyle name="Comma 2 4 4 2 2 2" xfId="969"/>
    <cellStyle name="Comma 2 4 4 2 2 2 2" xfId="970"/>
    <cellStyle name="Comma 2 4 4 2 2 2 2 2" xfId="3670"/>
    <cellStyle name="Comma 2 4 4 2 2 2 2 2 2" xfId="8973"/>
    <cellStyle name="Comma 2 4 4 2 2 2 2 3" xfId="6343"/>
    <cellStyle name="Comma 2 4 4 2 2 2 3" xfId="3669"/>
    <cellStyle name="Comma 2 4 4 2 2 2 3 2" xfId="8972"/>
    <cellStyle name="Comma 2 4 4 2 2 2 4" xfId="6342"/>
    <cellStyle name="Comma 2 4 4 2 2 3" xfId="971"/>
    <cellStyle name="Comma 2 4 4 2 2 3 2" xfId="3671"/>
    <cellStyle name="Comma 2 4 4 2 2 3 2 2" xfId="8974"/>
    <cellStyle name="Comma 2 4 4 2 2 3 3" xfId="6344"/>
    <cellStyle name="Comma 2 4 4 2 2 4" xfId="972"/>
    <cellStyle name="Comma 2 4 4 2 2 4 2" xfId="3672"/>
    <cellStyle name="Comma 2 4 4 2 2 4 2 2" xfId="8975"/>
    <cellStyle name="Comma 2 4 4 2 2 4 3" xfId="6345"/>
    <cellStyle name="Comma 2 4 4 2 2 5" xfId="3668"/>
    <cellStyle name="Comma 2 4 4 2 2 5 2" xfId="8971"/>
    <cellStyle name="Comma 2 4 4 2 2 6" xfId="6341"/>
    <cellStyle name="Comma 2 4 4 2 3" xfId="973"/>
    <cellStyle name="Comma 2 4 4 2 3 2" xfId="974"/>
    <cellStyle name="Comma 2 4 4 2 3 2 2" xfId="975"/>
    <cellStyle name="Comma 2 4 4 2 3 2 2 2" xfId="3675"/>
    <cellStyle name="Comma 2 4 4 2 3 2 2 2 2" xfId="8978"/>
    <cellStyle name="Comma 2 4 4 2 3 2 2 3" xfId="6348"/>
    <cellStyle name="Comma 2 4 4 2 3 2 3" xfId="3674"/>
    <cellStyle name="Comma 2 4 4 2 3 2 3 2" xfId="8977"/>
    <cellStyle name="Comma 2 4 4 2 3 2 4" xfId="6347"/>
    <cellStyle name="Comma 2 4 4 2 3 3" xfId="976"/>
    <cellStyle name="Comma 2 4 4 2 3 3 2" xfId="3676"/>
    <cellStyle name="Comma 2 4 4 2 3 3 2 2" xfId="8979"/>
    <cellStyle name="Comma 2 4 4 2 3 3 3" xfId="6349"/>
    <cellStyle name="Comma 2 4 4 2 3 4" xfId="977"/>
    <cellStyle name="Comma 2 4 4 2 3 4 2" xfId="3677"/>
    <cellStyle name="Comma 2 4 4 2 3 4 2 2" xfId="8980"/>
    <cellStyle name="Comma 2 4 4 2 3 4 3" xfId="6350"/>
    <cellStyle name="Comma 2 4 4 2 3 5" xfId="3673"/>
    <cellStyle name="Comma 2 4 4 2 3 5 2" xfId="8976"/>
    <cellStyle name="Comma 2 4 4 2 3 6" xfId="6346"/>
    <cellStyle name="Comma 2 4 4 2 4" xfId="978"/>
    <cellStyle name="Comma 2 4 4 2 4 2" xfId="979"/>
    <cellStyle name="Comma 2 4 4 2 4 2 2" xfId="980"/>
    <cellStyle name="Comma 2 4 4 2 4 2 2 2" xfId="3680"/>
    <cellStyle name="Comma 2 4 4 2 4 2 2 2 2" xfId="8983"/>
    <cellStyle name="Comma 2 4 4 2 4 2 2 3" xfId="6353"/>
    <cellStyle name="Comma 2 4 4 2 4 2 3" xfId="3679"/>
    <cellStyle name="Comma 2 4 4 2 4 2 3 2" xfId="8982"/>
    <cellStyle name="Comma 2 4 4 2 4 2 4" xfId="6352"/>
    <cellStyle name="Comma 2 4 4 2 4 3" xfId="981"/>
    <cellStyle name="Comma 2 4 4 2 4 3 2" xfId="3681"/>
    <cellStyle name="Comma 2 4 4 2 4 3 2 2" xfId="8984"/>
    <cellStyle name="Comma 2 4 4 2 4 3 3" xfId="6354"/>
    <cellStyle name="Comma 2 4 4 2 4 4" xfId="982"/>
    <cellStyle name="Comma 2 4 4 2 4 4 2" xfId="3682"/>
    <cellStyle name="Comma 2 4 4 2 4 4 2 2" xfId="8985"/>
    <cellStyle name="Comma 2 4 4 2 4 4 3" xfId="6355"/>
    <cellStyle name="Comma 2 4 4 2 4 5" xfId="3678"/>
    <cellStyle name="Comma 2 4 4 2 4 5 2" xfId="8981"/>
    <cellStyle name="Comma 2 4 4 2 4 6" xfId="6351"/>
    <cellStyle name="Comma 2 4 4 2 5" xfId="983"/>
    <cellStyle name="Comma 2 4 4 2 5 2" xfId="984"/>
    <cellStyle name="Comma 2 4 4 2 5 2 2" xfId="985"/>
    <cellStyle name="Comma 2 4 4 2 5 2 2 2" xfId="3685"/>
    <cellStyle name="Comma 2 4 4 2 5 2 2 2 2" xfId="8988"/>
    <cellStyle name="Comma 2 4 4 2 5 2 2 3" xfId="6358"/>
    <cellStyle name="Comma 2 4 4 2 5 2 3" xfId="3684"/>
    <cellStyle name="Comma 2 4 4 2 5 2 3 2" xfId="8987"/>
    <cellStyle name="Comma 2 4 4 2 5 2 4" xfId="6357"/>
    <cellStyle name="Comma 2 4 4 2 5 3" xfId="986"/>
    <cellStyle name="Comma 2 4 4 2 5 3 2" xfId="3686"/>
    <cellStyle name="Comma 2 4 4 2 5 3 2 2" xfId="8989"/>
    <cellStyle name="Comma 2 4 4 2 5 3 3" xfId="6359"/>
    <cellStyle name="Comma 2 4 4 2 5 4" xfId="987"/>
    <cellStyle name="Comma 2 4 4 2 5 4 2" xfId="3687"/>
    <cellStyle name="Comma 2 4 4 2 5 4 2 2" xfId="8990"/>
    <cellStyle name="Comma 2 4 4 2 5 4 3" xfId="6360"/>
    <cellStyle name="Comma 2 4 4 2 5 5" xfId="3683"/>
    <cellStyle name="Comma 2 4 4 2 5 5 2" xfId="8986"/>
    <cellStyle name="Comma 2 4 4 2 5 6" xfId="6356"/>
    <cellStyle name="Comma 2 4 4 2 6" xfId="988"/>
    <cellStyle name="Comma 2 4 4 2 6 2" xfId="989"/>
    <cellStyle name="Comma 2 4 4 2 6 2 2" xfId="3689"/>
    <cellStyle name="Comma 2 4 4 2 6 2 2 2" xfId="8992"/>
    <cellStyle name="Comma 2 4 4 2 6 2 3" xfId="6362"/>
    <cellStyle name="Comma 2 4 4 2 6 3" xfId="990"/>
    <cellStyle name="Comma 2 4 4 2 6 3 2" xfId="3690"/>
    <cellStyle name="Comma 2 4 4 2 6 3 2 2" xfId="8993"/>
    <cellStyle name="Comma 2 4 4 2 6 3 3" xfId="6363"/>
    <cellStyle name="Comma 2 4 4 2 6 4" xfId="3688"/>
    <cellStyle name="Comma 2 4 4 2 6 4 2" xfId="8991"/>
    <cellStyle name="Comma 2 4 4 2 6 5" xfId="6361"/>
    <cellStyle name="Comma 2 4 4 2 7" xfId="991"/>
    <cellStyle name="Comma 2 4 4 2 7 2" xfId="992"/>
    <cellStyle name="Comma 2 4 4 2 7 2 2" xfId="3692"/>
    <cellStyle name="Comma 2 4 4 2 7 2 2 2" xfId="8995"/>
    <cellStyle name="Comma 2 4 4 2 7 2 3" xfId="6365"/>
    <cellStyle name="Comma 2 4 4 2 7 3" xfId="3691"/>
    <cellStyle name="Comma 2 4 4 2 7 3 2" xfId="8994"/>
    <cellStyle name="Comma 2 4 4 2 7 4" xfId="6364"/>
    <cellStyle name="Comma 2 4 4 2 8" xfId="993"/>
    <cellStyle name="Comma 2 4 4 2 8 2" xfId="3693"/>
    <cellStyle name="Comma 2 4 4 2 8 2 2" xfId="8996"/>
    <cellStyle name="Comma 2 4 4 2 8 3" xfId="6366"/>
    <cellStyle name="Comma 2 4 4 2 9" xfId="994"/>
    <cellStyle name="Comma 2 4 4 2 9 2" xfId="3694"/>
    <cellStyle name="Comma 2 4 4 2 9 2 2" xfId="8997"/>
    <cellStyle name="Comma 2 4 4 2 9 3" xfId="6367"/>
    <cellStyle name="Comma 2 4 4 3" xfId="995"/>
    <cellStyle name="Comma 2 4 4 3 2" xfId="996"/>
    <cellStyle name="Comma 2 4 4 3 2 2" xfId="997"/>
    <cellStyle name="Comma 2 4 4 3 2 2 2" xfId="3697"/>
    <cellStyle name="Comma 2 4 4 3 2 2 2 2" xfId="9000"/>
    <cellStyle name="Comma 2 4 4 3 2 2 3" xfId="6370"/>
    <cellStyle name="Comma 2 4 4 3 2 3" xfId="3696"/>
    <cellStyle name="Comma 2 4 4 3 2 3 2" xfId="8999"/>
    <cellStyle name="Comma 2 4 4 3 2 4" xfId="6369"/>
    <cellStyle name="Comma 2 4 4 3 3" xfId="998"/>
    <cellStyle name="Comma 2 4 4 3 3 2" xfId="3698"/>
    <cellStyle name="Comma 2 4 4 3 3 2 2" xfId="9001"/>
    <cellStyle name="Comma 2 4 4 3 3 3" xfId="6371"/>
    <cellStyle name="Comma 2 4 4 3 4" xfId="999"/>
    <cellStyle name="Comma 2 4 4 3 4 2" xfId="3699"/>
    <cellStyle name="Comma 2 4 4 3 4 2 2" xfId="9002"/>
    <cellStyle name="Comma 2 4 4 3 4 3" xfId="6372"/>
    <cellStyle name="Comma 2 4 4 3 5" xfId="3695"/>
    <cellStyle name="Comma 2 4 4 3 5 2" xfId="8998"/>
    <cellStyle name="Comma 2 4 4 3 6" xfId="6368"/>
    <cellStyle name="Comma 2 4 4 4" xfId="1000"/>
    <cellStyle name="Comma 2 4 4 4 2" xfId="1001"/>
    <cellStyle name="Comma 2 4 4 4 2 2" xfId="1002"/>
    <cellStyle name="Comma 2 4 4 4 2 2 2" xfId="3702"/>
    <cellStyle name="Comma 2 4 4 4 2 2 2 2" xfId="9005"/>
    <cellStyle name="Comma 2 4 4 4 2 2 3" xfId="6375"/>
    <cellStyle name="Comma 2 4 4 4 2 3" xfId="3701"/>
    <cellStyle name="Comma 2 4 4 4 2 3 2" xfId="9004"/>
    <cellStyle name="Comma 2 4 4 4 2 4" xfId="6374"/>
    <cellStyle name="Comma 2 4 4 4 3" xfId="1003"/>
    <cellStyle name="Comma 2 4 4 4 3 2" xfId="3703"/>
    <cellStyle name="Comma 2 4 4 4 3 2 2" xfId="9006"/>
    <cellStyle name="Comma 2 4 4 4 3 3" xfId="6376"/>
    <cellStyle name="Comma 2 4 4 4 4" xfId="1004"/>
    <cellStyle name="Comma 2 4 4 4 4 2" xfId="3704"/>
    <cellStyle name="Comma 2 4 4 4 4 2 2" xfId="9007"/>
    <cellStyle name="Comma 2 4 4 4 4 3" xfId="6377"/>
    <cellStyle name="Comma 2 4 4 4 5" xfId="3700"/>
    <cellStyle name="Comma 2 4 4 4 5 2" xfId="9003"/>
    <cellStyle name="Comma 2 4 4 4 6" xfId="6373"/>
    <cellStyle name="Comma 2 4 4 5" xfId="1005"/>
    <cellStyle name="Comma 2 4 4 5 2" xfId="1006"/>
    <cellStyle name="Comma 2 4 4 5 2 2" xfId="1007"/>
    <cellStyle name="Comma 2 4 4 5 2 2 2" xfId="3707"/>
    <cellStyle name="Comma 2 4 4 5 2 2 2 2" xfId="9010"/>
    <cellStyle name="Comma 2 4 4 5 2 2 3" xfId="6380"/>
    <cellStyle name="Comma 2 4 4 5 2 3" xfId="3706"/>
    <cellStyle name="Comma 2 4 4 5 2 3 2" xfId="9009"/>
    <cellStyle name="Comma 2 4 4 5 2 4" xfId="6379"/>
    <cellStyle name="Comma 2 4 4 5 3" xfId="1008"/>
    <cellStyle name="Comma 2 4 4 5 3 2" xfId="3708"/>
    <cellStyle name="Comma 2 4 4 5 3 2 2" xfId="9011"/>
    <cellStyle name="Comma 2 4 4 5 3 3" xfId="6381"/>
    <cellStyle name="Comma 2 4 4 5 4" xfId="1009"/>
    <cellStyle name="Comma 2 4 4 5 4 2" xfId="3709"/>
    <cellStyle name="Comma 2 4 4 5 4 2 2" xfId="9012"/>
    <cellStyle name="Comma 2 4 4 5 4 3" xfId="6382"/>
    <cellStyle name="Comma 2 4 4 5 5" xfId="3705"/>
    <cellStyle name="Comma 2 4 4 5 5 2" xfId="9008"/>
    <cellStyle name="Comma 2 4 4 5 6" xfId="6378"/>
    <cellStyle name="Comma 2 4 4 6" xfId="1010"/>
    <cellStyle name="Comma 2 4 4 6 2" xfId="1011"/>
    <cellStyle name="Comma 2 4 4 6 2 2" xfId="1012"/>
    <cellStyle name="Comma 2 4 4 6 2 2 2" xfId="3712"/>
    <cellStyle name="Comma 2 4 4 6 2 2 2 2" xfId="9015"/>
    <cellStyle name="Comma 2 4 4 6 2 2 3" xfId="6385"/>
    <cellStyle name="Comma 2 4 4 6 2 3" xfId="3711"/>
    <cellStyle name="Comma 2 4 4 6 2 3 2" xfId="9014"/>
    <cellStyle name="Comma 2 4 4 6 2 4" xfId="6384"/>
    <cellStyle name="Comma 2 4 4 6 3" xfId="1013"/>
    <cellStyle name="Comma 2 4 4 6 3 2" xfId="3713"/>
    <cellStyle name="Comma 2 4 4 6 3 2 2" xfId="9016"/>
    <cellStyle name="Comma 2 4 4 6 3 3" xfId="6386"/>
    <cellStyle name="Comma 2 4 4 6 4" xfId="1014"/>
    <cellStyle name="Comma 2 4 4 6 4 2" xfId="3714"/>
    <cellStyle name="Comma 2 4 4 6 4 2 2" xfId="9017"/>
    <cellStyle name="Comma 2 4 4 6 4 3" xfId="6387"/>
    <cellStyle name="Comma 2 4 4 6 5" xfId="3710"/>
    <cellStyle name="Comma 2 4 4 6 5 2" xfId="9013"/>
    <cellStyle name="Comma 2 4 4 6 6" xfId="6383"/>
    <cellStyle name="Comma 2 4 4 7" xfId="1015"/>
    <cellStyle name="Comma 2 4 4 7 2" xfId="1016"/>
    <cellStyle name="Comma 2 4 4 7 2 2" xfId="3716"/>
    <cellStyle name="Comma 2 4 4 7 2 2 2" xfId="9019"/>
    <cellStyle name="Comma 2 4 4 7 2 3" xfId="6389"/>
    <cellStyle name="Comma 2 4 4 7 3" xfId="1017"/>
    <cellStyle name="Comma 2 4 4 7 3 2" xfId="3717"/>
    <cellStyle name="Comma 2 4 4 7 3 2 2" xfId="9020"/>
    <cellStyle name="Comma 2 4 4 7 3 3" xfId="6390"/>
    <cellStyle name="Comma 2 4 4 7 4" xfId="3715"/>
    <cellStyle name="Comma 2 4 4 7 4 2" xfId="9018"/>
    <cellStyle name="Comma 2 4 4 7 5" xfId="6388"/>
    <cellStyle name="Comma 2 4 4 8" xfId="1018"/>
    <cellStyle name="Comma 2 4 4 8 2" xfId="1019"/>
    <cellStyle name="Comma 2 4 4 8 2 2" xfId="3719"/>
    <cellStyle name="Comma 2 4 4 8 2 2 2" xfId="9022"/>
    <cellStyle name="Comma 2 4 4 8 2 3" xfId="6392"/>
    <cellStyle name="Comma 2 4 4 8 3" xfId="3718"/>
    <cellStyle name="Comma 2 4 4 8 3 2" xfId="9021"/>
    <cellStyle name="Comma 2 4 4 8 4" xfId="6391"/>
    <cellStyle name="Comma 2 4 4 9" xfId="1020"/>
    <cellStyle name="Comma 2 4 4 9 2" xfId="3720"/>
    <cellStyle name="Comma 2 4 4 9 2 2" xfId="9023"/>
    <cellStyle name="Comma 2 4 4 9 3" xfId="6393"/>
    <cellStyle name="Comma 2 4 5" xfId="1021"/>
    <cellStyle name="Comma 2 4 5 10" xfId="3721"/>
    <cellStyle name="Comma 2 4 5 10 2" xfId="9024"/>
    <cellStyle name="Comma 2 4 5 11" xfId="6394"/>
    <cellStyle name="Comma 2 4 5 2" xfId="1022"/>
    <cellStyle name="Comma 2 4 5 2 2" xfId="1023"/>
    <cellStyle name="Comma 2 4 5 2 2 2" xfId="1024"/>
    <cellStyle name="Comma 2 4 5 2 2 2 2" xfId="3724"/>
    <cellStyle name="Comma 2 4 5 2 2 2 2 2" xfId="9027"/>
    <cellStyle name="Comma 2 4 5 2 2 2 3" xfId="6397"/>
    <cellStyle name="Comma 2 4 5 2 2 3" xfId="3723"/>
    <cellStyle name="Comma 2 4 5 2 2 3 2" xfId="9026"/>
    <cellStyle name="Comma 2 4 5 2 2 4" xfId="6396"/>
    <cellStyle name="Comma 2 4 5 2 3" xfId="1025"/>
    <cellStyle name="Comma 2 4 5 2 3 2" xfId="3725"/>
    <cellStyle name="Comma 2 4 5 2 3 2 2" xfId="9028"/>
    <cellStyle name="Comma 2 4 5 2 3 3" xfId="6398"/>
    <cellStyle name="Comma 2 4 5 2 4" xfId="1026"/>
    <cellStyle name="Comma 2 4 5 2 4 2" xfId="3726"/>
    <cellStyle name="Comma 2 4 5 2 4 2 2" xfId="9029"/>
    <cellStyle name="Comma 2 4 5 2 4 3" xfId="6399"/>
    <cellStyle name="Comma 2 4 5 2 5" xfId="3722"/>
    <cellStyle name="Comma 2 4 5 2 5 2" xfId="9025"/>
    <cellStyle name="Comma 2 4 5 2 6" xfId="6395"/>
    <cellStyle name="Comma 2 4 5 3" xfId="1027"/>
    <cellStyle name="Comma 2 4 5 3 2" xfId="1028"/>
    <cellStyle name="Comma 2 4 5 3 2 2" xfId="1029"/>
    <cellStyle name="Comma 2 4 5 3 2 2 2" xfId="3729"/>
    <cellStyle name="Comma 2 4 5 3 2 2 2 2" xfId="9032"/>
    <cellStyle name="Comma 2 4 5 3 2 2 3" xfId="6402"/>
    <cellStyle name="Comma 2 4 5 3 2 3" xfId="3728"/>
    <cellStyle name="Comma 2 4 5 3 2 3 2" xfId="9031"/>
    <cellStyle name="Comma 2 4 5 3 2 4" xfId="6401"/>
    <cellStyle name="Comma 2 4 5 3 3" xfId="1030"/>
    <cellStyle name="Comma 2 4 5 3 3 2" xfId="3730"/>
    <cellStyle name="Comma 2 4 5 3 3 2 2" xfId="9033"/>
    <cellStyle name="Comma 2 4 5 3 3 3" xfId="6403"/>
    <cellStyle name="Comma 2 4 5 3 4" xfId="1031"/>
    <cellStyle name="Comma 2 4 5 3 4 2" xfId="3731"/>
    <cellStyle name="Comma 2 4 5 3 4 2 2" xfId="9034"/>
    <cellStyle name="Comma 2 4 5 3 4 3" xfId="6404"/>
    <cellStyle name="Comma 2 4 5 3 5" xfId="3727"/>
    <cellStyle name="Comma 2 4 5 3 5 2" xfId="9030"/>
    <cellStyle name="Comma 2 4 5 3 6" xfId="6400"/>
    <cellStyle name="Comma 2 4 5 4" xfId="1032"/>
    <cellStyle name="Comma 2 4 5 4 2" xfId="1033"/>
    <cellStyle name="Comma 2 4 5 4 2 2" xfId="1034"/>
    <cellStyle name="Comma 2 4 5 4 2 2 2" xfId="3734"/>
    <cellStyle name="Comma 2 4 5 4 2 2 2 2" xfId="9037"/>
    <cellStyle name="Comma 2 4 5 4 2 2 3" xfId="6407"/>
    <cellStyle name="Comma 2 4 5 4 2 3" xfId="3733"/>
    <cellStyle name="Comma 2 4 5 4 2 3 2" xfId="9036"/>
    <cellStyle name="Comma 2 4 5 4 2 4" xfId="6406"/>
    <cellStyle name="Comma 2 4 5 4 3" xfId="1035"/>
    <cellStyle name="Comma 2 4 5 4 3 2" xfId="3735"/>
    <cellStyle name="Comma 2 4 5 4 3 2 2" xfId="9038"/>
    <cellStyle name="Comma 2 4 5 4 3 3" xfId="6408"/>
    <cellStyle name="Comma 2 4 5 4 4" xfId="1036"/>
    <cellStyle name="Comma 2 4 5 4 4 2" xfId="3736"/>
    <cellStyle name="Comma 2 4 5 4 4 2 2" xfId="9039"/>
    <cellStyle name="Comma 2 4 5 4 4 3" xfId="6409"/>
    <cellStyle name="Comma 2 4 5 4 5" xfId="3732"/>
    <cellStyle name="Comma 2 4 5 4 5 2" xfId="9035"/>
    <cellStyle name="Comma 2 4 5 4 6" xfId="6405"/>
    <cellStyle name="Comma 2 4 5 5" xfId="1037"/>
    <cellStyle name="Comma 2 4 5 5 2" xfId="1038"/>
    <cellStyle name="Comma 2 4 5 5 2 2" xfId="1039"/>
    <cellStyle name="Comma 2 4 5 5 2 2 2" xfId="3739"/>
    <cellStyle name="Comma 2 4 5 5 2 2 2 2" xfId="9042"/>
    <cellStyle name="Comma 2 4 5 5 2 2 3" xfId="6412"/>
    <cellStyle name="Comma 2 4 5 5 2 3" xfId="3738"/>
    <cellStyle name="Comma 2 4 5 5 2 3 2" xfId="9041"/>
    <cellStyle name="Comma 2 4 5 5 2 4" xfId="6411"/>
    <cellStyle name="Comma 2 4 5 5 3" xfId="1040"/>
    <cellStyle name="Comma 2 4 5 5 3 2" xfId="3740"/>
    <cellStyle name="Comma 2 4 5 5 3 2 2" xfId="9043"/>
    <cellStyle name="Comma 2 4 5 5 3 3" xfId="6413"/>
    <cellStyle name="Comma 2 4 5 5 4" xfId="1041"/>
    <cellStyle name="Comma 2 4 5 5 4 2" xfId="3741"/>
    <cellStyle name="Comma 2 4 5 5 4 2 2" xfId="9044"/>
    <cellStyle name="Comma 2 4 5 5 4 3" xfId="6414"/>
    <cellStyle name="Comma 2 4 5 5 5" xfId="3737"/>
    <cellStyle name="Comma 2 4 5 5 5 2" xfId="9040"/>
    <cellStyle name="Comma 2 4 5 5 6" xfId="6410"/>
    <cellStyle name="Comma 2 4 5 6" xfId="1042"/>
    <cellStyle name="Comma 2 4 5 6 2" xfId="1043"/>
    <cellStyle name="Comma 2 4 5 6 2 2" xfId="3743"/>
    <cellStyle name="Comma 2 4 5 6 2 2 2" xfId="9046"/>
    <cellStyle name="Comma 2 4 5 6 2 3" xfId="6416"/>
    <cellStyle name="Comma 2 4 5 6 3" xfId="1044"/>
    <cellStyle name="Comma 2 4 5 6 3 2" xfId="3744"/>
    <cellStyle name="Comma 2 4 5 6 3 2 2" xfId="9047"/>
    <cellStyle name="Comma 2 4 5 6 3 3" xfId="6417"/>
    <cellStyle name="Comma 2 4 5 6 4" xfId="3742"/>
    <cellStyle name="Comma 2 4 5 6 4 2" xfId="9045"/>
    <cellStyle name="Comma 2 4 5 6 5" xfId="6415"/>
    <cellStyle name="Comma 2 4 5 7" xfId="1045"/>
    <cellStyle name="Comma 2 4 5 7 2" xfId="1046"/>
    <cellStyle name="Comma 2 4 5 7 2 2" xfId="3746"/>
    <cellStyle name="Comma 2 4 5 7 2 2 2" xfId="9049"/>
    <cellStyle name="Comma 2 4 5 7 2 3" xfId="6419"/>
    <cellStyle name="Comma 2 4 5 7 3" xfId="3745"/>
    <cellStyle name="Comma 2 4 5 7 3 2" xfId="9048"/>
    <cellStyle name="Comma 2 4 5 7 4" xfId="6418"/>
    <cellStyle name="Comma 2 4 5 8" xfId="1047"/>
    <cellStyle name="Comma 2 4 5 8 2" xfId="3747"/>
    <cellStyle name="Comma 2 4 5 8 2 2" xfId="9050"/>
    <cellStyle name="Comma 2 4 5 8 3" xfId="6420"/>
    <cellStyle name="Comma 2 4 5 9" xfId="1048"/>
    <cellStyle name="Comma 2 4 5 9 2" xfId="3748"/>
    <cellStyle name="Comma 2 4 5 9 2 2" xfId="9051"/>
    <cellStyle name="Comma 2 4 5 9 3" xfId="6421"/>
    <cellStyle name="Comma 2 4 6" xfId="1049"/>
    <cellStyle name="Comma 2 4 6 2" xfId="1050"/>
    <cellStyle name="Comma 2 4 6 2 2" xfId="1051"/>
    <cellStyle name="Comma 2 4 6 2 2 2" xfId="3751"/>
    <cellStyle name="Comma 2 4 6 2 2 2 2" xfId="9054"/>
    <cellStyle name="Comma 2 4 6 2 2 3" xfId="6424"/>
    <cellStyle name="Comma 2 4 6 2 3" xfId="3750"/>
    <cellStyle name="Comma 2 4 6 2 3 2" xfId="9053"/>
    <cellStyle name="Comma 2 4 6 2 4" xfId="6423"/>
    <cellStyle name="Comma 2 4 6 3" xfId="1052"/>
    <cellStyle name="Comma 2 4 6 3 2" xfId="3752"/>
    <cellStyle name="Comma 2 4 6 3 2 2" xfId="9055"/>
    <cellStyle name="Comma 2 4 6 3 3" xfId="6425"/>
    <cellStyle name="Comma 2 4 6 4" xfId="1053"/>
    <cellStyle name="Comma 2 4 6 4 2" xfId="3753"/>
    <cellStyle name="Comma 2 4 6 4 2 2" xfId="9056"/>
    <cellStyle name="Comma 2 4 6 4 3" xfId="6426"/>
    <cellStyle name="Comma 2 4 6 5" xfId="3749"/>
    <cellStyle name="Comma 2 4 6 5 2" xfId="9052"/>
    <cellStyle name="Comma 2 4 6 6" xfId="6422"/>
    <cellStyle name="Comma 2 4 7" xfId="1054"/>
    <cellStyle name="Comma 2 4 7 2" xfId="1055"/>
    <cellStyle name="Comma 2 4 7 2 2" xfId="1056"/>
    <cellStyle name="Comma 2 4 7 2 2 2" xfId="3756"/>
    <cellStyle name="Comma 2 4 7 2 2 2 2" xfId="9059"/>
    <cellStyle name="Comma 2 4 7 2 2 3" xfId="6429"/>
    <cellStyle name="Comma 2 4 7 2 3" xfId="3755"/>
    <cellStyle name="Comma 2 4 7 2 3 2" xfId="9058"/>
    <cellStyle name="Comma 2 4 7 2 4" xfId="6428"/>
    <cellStyle name="Comma 2 4 7 3" xfId="1057"/>
    <cellStyle name="Comma 2 4 7 3 2" xfId="3757"/>
    <cellStyle name="Comma 2 4 7 3 2 2" xfId="9060"/>
    <cellStyle name="Comma 2 4 7 3 3" xfId="6430"/>
    <cellStyle name="Comma 2 4 7 4" xfId="1058"/>
    <cellStyle name="Comma 2 4 7 4 2" xfId="3758"/>
    <cellStyle name="Comma 2 4 7 4 2 2" xfId="9061"/>
    <cellStyle name="Comma 2 4 7 4 3" xfId="6431"/>
    <cellStyle name="Comma 2 4 7 5" xfId="3754"/>
    <cellStyle name="Comma 2 4 7 5 2" xfId="9057"/>
    <cellStyle name="Comma 2 4 7 6" xfId="6427"/>
    <cellStyle name="Comma 2 4 8" xfId="1059"/>
    <cellStyle name="Comma 2 4 8 2" xfId="1060"/>
    <cellStyle name="Comma 2 4 8 2 2" xfId="1061"/>
    <cellStyle name="Comma 2 4 8 2 2 2" xfId="3761"/>
    <cellStyle name="Comma 2 4 8 2 2 2 2" xfId="9064"/>
    <cellStyle name="Comma 2 4 8 2 2 3" xfId="6434"/>
    <cellStyle name="Comma 2 4 8 2 3" xfId="3760"/>
    <cellStyle name="Comma 2 4 8 2 3 2" xfId="9063"/>
    <cellStyle name="Comma 2 4 8 2 4" xfId="6433"/>
    <cellStyle name="Comma 2 4 8 3" xfId="1062"/>
    <cellStyle name="Comma 2 4 8 3 2" xfId="3762"/>
    <cellStyle name="Comma 2 4 8 3 2 2" xfId="9065"/>
    <cellStyle name="Comma 2 4 8 3 3" xfId="6435"/>
    <cellStyle name="Comma 2 4 8 4" xfId="1063"/>
    <cellStyle name="Comma 2 4 8 4 2" xfId="3763"/>
    <cellStyle name="Comma 2 4 8 4 2 2" xfId="9066"/>
    <cellStyle name="Comma 2 4 8 4 3" xfId="6436"/>
    <cellStyle name="Comma 2 4 8 5" xfId="3759"/>
    <cellStyle name="Comma 2 4 8 5 2" xfId="9062"/>
    <cellStyle name="Comma 2 4 8 6" xfId="6432"/>
    <cellStyle name="Comma 2 4 9" xfId="1064"/>
    <cellStyle name="Comma 2 4 9 2" xfId="1065"/>
    <cellStyle name="Comma 2 4 9 2 2" xfId="1066"/>
    <cellStyle name="Comma 2 4 9 2 2 2" xfId="3766"/>
    <cellStyle name="Comma 2 4 9 2 2 2 2" xfId="9069"/>
    <cellStyle name="Comma 2 4 9 2 2 3" xfId="6439"/>
    <cellStyle name="Comma 2 4 9 2 3" xfId="3765"/>
    <cellStyle name="Comma 2 4 9 2 3 2" xfId="9068"/>
    <cellStyle name="Comma 2 4 9 2 4" xfId="6438"/>
    <cellStyle name="Comma 2 4 9 3" xfId="1067"/>
    <cellStyle name="Comma 2 4 9 3 2" xfId="3767"/>
    <cellStyle name="Comma 2 4 9 3 2 2" xfId="9070"/>
    <cellStyle name="Comma 2 4 9 3 3" xfId="6440"/>
    <cellStyle name="Comma 2 4 9 4" xfId="1068"/>
    <cellStyle name="Comma 2 4 9 4 2" xfId="3768"/>
    <cellStyle name="Comma 2 4 9 4 2 2" xfId="9071"/>
    <cellStyle name="Comma 2 4 9 4 3" xfId="6441"/>
    <cellStyle name="Comma 2 4 9 5" xfId="3764"/>
    <cellStyle name="Comma 2 4 9 5 2" xfId="9067"/>
    <cellStyle name="Comma 2 4 9 6" xfId="6437"/>
    <cellStyle name="Comma 2 5" xfId="261"/>
    <cellStyle name="Comma 2 5 10" xfId="1070"/>
    <cellStyle name="Comma 2 5 10 2" xfId="1071"/>
    <cellStyle name="Comma 2 5 10 2 2" xfId="3771"/>
    <cellStyle name="Comma 2 5 10 2 2 2" xfId="9074"/>
    <cellStyle name="Comma 2 5 10 2 3" xfId="6444"/>
    <cellStyle name="Comma 2 5 10 3" xfId="1072"/>
    <cellStyle name="Comma 2 5 10 3 2" xfId="3772"/>
    <cellStyle name="Comma 2 5 10 3 2 2" xfId="9075"/>
    <cellStyle name="Comma 2 5 10 3 3" xfId="6445"/>
    <cellStyle name="Comma 2 5 10 4" xfId="3770"/>
    <cellStyle name="Comma 2 5 10 4 2" xfId="9073"/>
    <cellStyle name="Comma 2 5 10 5" xfId="6443"/>
    <cellStyle name="Comma 2 5 11" xfId="1073"/>
    <cellStyle name="Comma 2 5 11 2" xfId="1074"/>
    <cellStyle name="Comma 2 5 11 2 2" xfId="3774"/>
    <cellStyle name="Comma 2 5 11 2 2 2" xfId="9077"/>
    <cellStyle name="Comma 2 5 11 2 3" xfId="6447"/>
    <cellStyle name="Comma 2 5 11 3" xfId="3773"/>
    <cellStyle name="Comma 2 5 11 3 2" xfId="9076"/>
    <cellStyle name="Comma 2 5 11 4" xfId="6446"/>
    <cellStyle name="Comma 2 5 12" xfId="1075"/>
    <cellStyle name="Comma 2 5 12 2" xfId="3775"/>
    <cellStyle name="Comma 2 5 12 2 2" xfId="9078"/>
    <cellStyle name="Comma 2 5 12 3" xfId="6448"/>
    <cellStyle name="Comma 2 5 13" xfId="1076"/>
    <cellStyle name="Comma 2 5 13 2" xfId="3776"/>
    <cellStyle name="Comma 2 5 13 2 2" xfId="9079"/>
    <cellStyle name="Comma 2 5 13 3" xfId="6449"/>
    <cellStyle name="Comma 2 5 14" xfId="2777"/>
    <cellStyle name="Comma 2 5 14 2" xfId="5450"/>
    <cellStyle name="Comma 2 5 14 2 2" xfId="10741"/>
    <cellStyle name="Comma 2 5 14 3" xfId="8111"/>
    <cellStyle name="Comma 2 5 15" xfId="2837"/>
    <cellStyle name="Comma 2 5 15 2" xfId="5510"/>
    <cellStyle name="Comma 2 5 15 2 2" xfId="10795"/>
    <cellStyle name="Comma 2 5 15 3" xfId="8165"/>
    <cellStyle name="Comma 2 5 16" xfId="1069"/>
    <cellStyle name="Comma 2 5 16 2" xfId="3769"/>
    <cellStyle name="Comma 2 5 16 2 2" xfId="9072"/>
    <cellStyle name="Comma 2 5 16 3" xfId="6442"/>
    <cellStyle name="Comma 2 5 17" xfId="2970"/>
    <cellStyle name="Comma 2 5 17 2" xfId="8276"/>
    <cellStyle name="Comma 2 5 18" xfId="5645"/>
    <cellStyle name="Comma 2 5 2" xfId="290"/>
    <cellStyle name="Comma 2 5 2 10" xfId="1078"/>
    <cellStyle name="Comma 2 5 2 10 2" xfId="3778"/>
    <cellStyle name="Comma 2 5 2 10 2 2" xfId="9081"/>
    <cellStyle name="Comma 2 5 2 10 3" xfId="6451"/>
    <cellStyle name="Comma 2 5 2 11" xfId="2805"/>
    <cellStyle name="Comma 2 5 2 11 2" xfId="5478"/>
    <cellStyle name="Comma 2 5 2 11 2 2" xfId="10768"/>
    <cellStyle name="Comma 2 5 2 11 3" xfId="8138"/>
    <cellStyle name="Comma 2 5 2 12" xfId="2864"/>
    <cellStyle name="Comma 2 5 2 12 2" xfId="5537"/>
    <cellStyle name="Comma 2 5 2 12 2 2" xfId="10822"/>
    <cellStyle name="Comma 2 5 2 12 3" xfId="8192"/>
    <cellStyle name="Comma 2 5 2 13" xfId="1077"/>
    <cellStyle name="Comma 2 5 2 13 2" xfId="3777"/>
    <cellStyle name="Comma 2 5 2 13 2 2" xfId="9080"/>
    <cellStyle name="Comma 2 5 2 13 3" xfId="6450"/>
    <cellStyle name="Comma 2 5 2 14" xfId="2999"/>
    <cellStyle name="Comma 2 5 2 14 2" xfId="8303"/>
    <cellStyle name="Comma 2 5 2 15" xfId="5673"/>
    <cellStyle name="Comma 2 5 2 2" xfId="344"/>
    <cellStyle name="Comma 2 5 2 2 10" xfId="2918"/>
    <cellStyle name="Comma 2 5 2 2 10 2" xfId="5591"/>
    <cellStyle name="Comma 2 5 2 2 10 2 2" xfId="10876"/>
    <cellStyle name="Comma 2 5 2 2 10 3" xfId="8246"/>
    <cellStyle name="Comma 2 5 2 2 11" xfId="1079"/>
    <cellStyle name="Comma 2 5 2 2 11 2" xfId="3779"/>
    <cellStyle name="Comma 2 5 2 2 11 2 2" xfId="9082"/>
    <cellStyle name="Comma 2 5 2 2 11 3" xfId="6452"/>
    <cellStyle name="Comma 2 5 2 2 12" xfId="3053"/>
    <cellStyle name="Comma 2 5 2 2 12 2" xfId="8357"/>
    <cellStyle name="Comma 2 5 2 2 13" xfId="5727"/>
    <cellStyle name="Comma 2 5 2 2 2" xfId="1080"/>
    <cellStyle name="Comma 2 5 2 2 2 2" xfId="1081"/>
    <cellStyle name="Comma 2 5 2 2 2 2 2" xfId="1082"/>
    <cellStyle name="Comma 2 5 2 2 2 2 2 2" xfId="3782"/>
    <cellStyle name="Comma 2 5 2 2 2 2 2 2 2" xfId="9085"/>
    <cellStyle name="Comma 2 5 2 2 2 2 2 3" xfId="6455"/>
    <cellStyle name="Comma 2 5 2 2 2 2 3" xfId="3781"/>
    <cellStyle name="Comma 2 5 2 2 2 2 3 2" xfId="9084"/>
    <cellStyle name="Comma 2 5 2 2 2 2 4" xfId="6454"/>
    <cellStyle name="Comma 2 5 2 2 2 3" xfId="1083"/>
    <cellStyle name="Comma 2 5 2 2 2 3 2" xfId="3783"/>
    <cellStyle name="Comma 2 5 2 2 2 3 2 2" xfId="9086"/>
    <cellStyle name="Comma 2 5 2 2 2 3 3" xfId="6456"/>
    <cellStyle name="Comma 2 5 2 2 2 4" xfId="1084"/>
    <cellStyle name="Comma 2 5 2 2 2 4 2" xfId="3784"/>
    <cellStyle name="Comma 2 5 2 2 2 4 2 2" xfId="9087"/>
    <cellStyle name="Comma 2 5 2 2 2 4 3" xfId="6457"/>
    <cellStyle name="Comma 2 5 2 2 2 5" xfId="3780"/>
    <cellStyle name="Comma 2 5 2 2 2 5 2" xfId="9083"/>
    <cellStyle name="Comma 2 5 2 2 2 6" xfId="6453"/>
    <cellStyle name="Comma 2 5 2 2 3" xfId="1085"/>
    <cellStyle name="Comma 2 5 2 2 3 2" xfId="1086"/>
    <cellStyle name="Comma 2 5 2 2 3 2 2" xfId="1087"/>
    <cellStyle name="Comma 2 5 2 2 3 2 2 2" xfId="3787"/>
    <cellStyle name="Comma 2 5 2 2 3 2 2 2 2" xfId="9090"/>
    <cellStyle name="Comma 2 5 2 2 3 2 2 3" xfId="6460"/>
    <cellStyle name="Comma 2 5 2 2 3 2 3" xfId="3786"/>
    <cellStyle name="Comma 2 5 2 2 3 2 3 2" xfId="9089"/>
    <cellStyle name="Comma 2 5 2 2 3 2 4" xfId="6459"/>
    <cellStyle name="Comma 2 5 2 2 3 3" xfId="1088"/>
    <cellStyle name="Comma 2 5 2 2 3 3 2" xfId="3788"/>
    <cellStyle name="Comma 2 5 2 2 3 3 2 2" xfId="9091"/>
    <cellStyle name="Comma 2 5 2 2 3 3 3" xfId="6461"/>
    <cellStyle name="Comma 2 5 2 2 3 4" xfId="1089"/>
    <cellStyle name="Comma 2 5 2 2 3 4 2" xfId="3789"/>
    <cellStyle name="Comma 2 5 2 2 3 4 2 2" xfId="9092"/>
    <cellStyle name="Comma 2 5 2 2 3 4 3" xfId="6462"/>
    <cellStyle name="Comma 2 5 2 2 3 5" xfId="3785"/>
    <cellStyle name="Comma 2 5 2 2 3 5 2" xfId="9088"/>
    <cellStyle name="Comma 2 5 2 2 3 6" xfId="6458"/>
    <cellStyle name="Comma 2 5 2 2 4" xfId="1090"/>
    <cellStyle name="Comma 2 5 2 2 4 2" xfId="1091"/>
    <cellStyle name="Comma 2 5 2 2 4 2 2" xfId="1092"/>
    <cellStyle name="Comma 2 5 2 2 4 2 2 2" xfId="3792"/>
    <cellStyle name="Comma 2 5 2 2 4 2 2 2 2" xfId="9095"/>
    <cellStyle name="Comma 2 5 2 2 4 2 2 3" xfId="6465"/>
    <cellStyle name="Comma 2 5 2 2 4 2 3" xfId="3791"/>
    <cellStyle name="Comma 2 5 2 2 4 2 3 2" xfId="9094"/>
    <cellStyle name="Comma 2 5 2 2 4 2 4" xfId="6464"/>
    <cellStyle name="Comma 2 5 2 2 4 3" xfId="1093"/>
    <cellStyle name="Comma 2 5 2 2 4 3 2" xfId="3793"/>
    <cellStyle name="Comma 2 5 2 2 4 3 2 2" xfId="9096"/>
    <cellStyle name="Comma 2 5 2 2 4 3 3" xfId="6466"/>
    <cellStyle name="Comma 2 5 2 2 4 4" xfId="1094"/>
    <cellStyle name="Comma 2 5 2 2 4 4 2" xfId="3794"/>
    <cellStyle name="Comma 2 5 2 2 4 4 2 2" xfId="9097"/>
    <cellStyle name="Comma 2 5 2 2 4 4 3" xfId="6467"/>
    <cellStyle name="Comma 2 5 2 2 4 5" xfId="3790"/>
    <cellStyle name="Comma 2 5 2 2 4 5 2" xfId="9093"/>
    <cellStyle name="Comma 2 5 2 2 4 6" xfId="6463"/>
    <cellStyle name="Comma 2 5 2 2 5" xfId="1095"/>
    <cellStyle name="Comma 2 5 2 2 5 2" xfId="1096"/>
    <cellStyle name="Comma 2 5 2 2 5 2 2" xfId="1097"/>
    <cellStyle name="Comma 2 5 2 2 5 2 2 2" xfId="3797"/>
    <cellStyle name="Comma 2 5 2 2 5 2 2 2 2" xfId="9100"/>
    <cellStyle name="Comma 2 5 2 2 5 2 2 3" xfId="6470"/>
    <cellStyle name="Comma 2 5 2 2 5 2 3" xfId="3796"/>
    <cellStyle name="Comma 2 5 2 2 5 2 3 2" xfId="9099"/>
    <cellStyle name="Comma 2 5 2 2 5 2 4" xfId="6469"/>
    <cellStyle name="Comma 2 5 2 2 5 3" xfId="1098"/>
    <cellStyle name="Comma 2 5 2 2 5 3 2" xfId="3798"/>
    <cellStyle name="Comma 2 5 2 2 5 3 2 2" xfId="9101"/>
    <cellStyle name="Comma 2 5 2 2 5 3 3" xfId="6471"/>
    <cellStyle name="Comma 2 5 2 2 5 4" xfId="1099"/>
    <cellStyle name="Comma 2 5 2 2 5 4 2" xfId="3799"/>
    <cellStyle name="Comma 2 5 2 2 5 4 2 2" xfId="9102"/>
    <cellStyle name="Comma 2 5 2 2 5 4 3" xfId="6472"/>
    <cellStyle name="Comma 2 5 2 2 5 5" xfId="3795"/>
    <cellStyle name="Comma 2 5 2 2 5 5 2" xfId="9098"/>
    <cellStyle name="Comma 2 5 2 2 5 6" xfId="6468"/>
    <cellStyle name="Comma 2 5 2 2 6" xfId="1100"/>
    <cellStyle name="Comma 2 5 2 2 6 2" xfId="1101"/>
    <cellStyle name="Comma 2 5 2 2 6 2 2" xfId="3801"/>
    <cellStyle name="Comma 2 5 2 2 6 2 2 2" xfId="9104"/>
    <cellStyle name="Comma 2 5 2 2 6 2 3" xfId="6474"/>
    <cellStyle name="Comma 2 5 2 2 6 3" xfId="1102"/>
    <cellStyle name="Comma 2 5 2 2 6 3 2" xfId="3802"/>
    <cellStyle name="Comma 2 5 2 2 6 3 2 2" xfId="9105"/>
    <cellStyle name="Comma 2 5 2 2 6 3 3" xfId="6475"/>
    <cellStyle name="Comma 2 5 2 2 6 4" xfId="3800"/>
    <cellStyle name="Comma 2 5 2 2 6 4 2" xfId="9103"/>
    <cellStyle name="Comma 2 5 2 2 6 5" xfId="6473"/>
    <cellStyle name="Comma 2 5 2 2 7" xfId="1103"/>
    <cellStyle name="Comma 2 5 2 2 7 2" xfId="1104"/>
    <cellStyle name="Comma 2 5 2 2 7 2 2" xfId="3804"/>
    <cellStyle name="Comma 2 5 2 2 7 2 2 2" xfId="9107"/>
    <cellStyle name="Comma 2 5 2 2 7 2 3" xfId="6477"/>
    <cellStyle name="Comma 2 5 2 2 7 3" xfId="3803"/>
    <cellStyle name="Comma 2 5 2 2 7 3 2" xfId="9106"/>
    <cellStyle name="Comma 2 5 2 2 7 4" xfId="6476"/>
    <cellStyle name="Comma 2 5 2 2 8" xfId="1105"/>
    <cellStyle name="Comma 2 5 2 2 8 2" xfId="3805"/>
    <cellStyle name="Comma 2 5 2 2 8 2 2" xfId="9108"/>
    <cellStyle name="Comma 2 5 2 2 8 3" xfId="6478"/>
    <cellStyle name="Comma 2 5 2 2 9" xfId="1106"/>
    <cellStyle name="Comma 2 5 2 2 9 2" xfId="3806"/>
    <cellStyle name="Comma 2 5 2 2 9 2 2" xfId="9109"/>
    <cellStyle name="Comma 2 5 2 2 9 3" xfId="6479"/>
    <cellStyle name="Comma 2 5 2 3" xfId="1107"/>
    <cellStyle name="Comma 2 5 2 3 2" xfId="1108"/>
    <cellStyle name="Comma 2 5 2 3 2 2" xfId="1109"/>
    <cellStyle name="Comma 2 5 2 3 2 2 2" xfId="3809"/>
    <cellStyle name="Comma 2 5 2 3 2 2 2 2" xfId="9112"/>
    <cellStyle name="Comma 2 5 2 3 2 2 3" xfId="6482"/>
    <cellStyle name="Comma 2 5 2 3 2 3" xfId="3808"/>
    <cellStyle name="Comma 2 5 2 3 2 3 2" xfId="9111"/>
    <cellStyle name="Comma 2 5 2 3 2 4" xfId="6481"/>
    <cellStyle name="Comma 2 5 2 3 3" xfId="1110"/>
    <cellStyle name="Comma 2 5 2 3 3 2" xfId="3810"/>
    <cellStyle name="Comma 2 5 2 3 3 2 2" xfId="9113"/>
    <cellStyle name="Comma 2 5 2 3 3 3" xfId="6483"/>
    <cellStyle name="Comma 2 5 2 3 4" xfId="1111"/>
    <cellStyle name="Comma 2 5 2 3 4 2" xfId="3811"/>
    <cellStyle name="Comma 2 5 2 3 4 2 2" xfId="9114"/>
    <cellStyle name="Comma 2 5 2 3 4 3" xfId="6484"/>
    <cellStyle name="Comma 2 5 2 3 5" xfId="3807"/>
    <cellStyle name="Comma 2 5 2 3 5 2" xfId="9110"/>
    <cellStyle name="Comma 2 5 2 3 6" xfId="6480"/>
    <cellStyle name="Comma 2 5 2 4" xfId="1112"/>
    <cellStyle name="Comma 2 5 2 4 2" xfId="1113"/>
    <cellStyle name="Comma 2 5 2 4 2 2" xfId="1114"/>
    <cellStyle name="Comma 2 5 2 4 2 2 2" xfId="3814"/>
    <cellStyle name="Comma 2 5 2 4 2 2 2 2" xfId="9117"/>
    <cellStyle name="Comma 2 5 2 4 2 2 3" xfId="6487"/>
    <cellStyle name="Comma 2 5 2 4 2 3" xfId="3813"/>
    <cellStyle name="Comma 2 5 2 4 2 3 2" xfId="9116"/>
    <cellStyle name="Comma 2 5 2 4 2 4" xfId="6486"/>
    <cellStyle name="Comma 2 5 2 4 3" xfId="1115"/>
    <cellStyle name="Comma 2 5 2 4 3 2" xfId="3815"/>
    <cellStyle name="Comma 2 5 2 4 3 2 2" xfId="9118"/>
    <cellStyle name="Comma 2 5 2 4 3 3" xfId="6488"/>
    <cellStyle name="Comma 2 5 2 4 4" xfId="1116"/>
    <cellStyle name="Comma 2 5 2 4 4 2" xfId="3816"/>
    <cellStyle name="Comma 2 5 2 4 4 2 2" xfId="9119"/>
    <cellStyle name="Comma 2 5 2 4 4 3" xfId="6489"/>
    <cellStyle name="Comma 2 5 2 4 5" xfId="3812"/>
    <cellStyle name="Comma 2 5 2 4 5 2" xfId="9115"/>
    <cellStyle name="Comma 2 5 2 4 6" xfId="6485"/>
    <cellStyle name="Comma 2 5 2 5" xfId="1117"/>
    <cellStyle name="Comma 2 5 2 5 2" xfId="1118"/>
    <cellStyle name="Comma 2 5 2 5 2 2" xfId="1119"/>
    <cellStyle name="Comma 2 5 2 5 2 2 2" xfId="3819"/>
    <cellStyle name="Comma 2 5 2 5 2 2 2 2" xfId="9122"/>
    <cellStyle name="Comma 2 5 2 5 2 2 3" xfId="6492"/>
    <cellStyle name="Comma 2 5 2 5 2 3" xfId="3818"/>
    <cellStyle name="Comma 2 5 2 5 2 3 2" xfId="9121"/>
    <cellStyle name="Comma 2 5 2 5 2 4" xfId="6491"/>
    <cellStyle name="Comma 2 5 2 5 3" xfId="1120"/>
    <cellStyle name="Comma 2 5 2 5 3 2" xfId="3820"/>
    <cellStyle name="Comma 2 5 2 5 3 2 2" xfId="9123"/>
    <cellStyle name="Comma 2 5 2 5 3 3" xfId="6493"/>
    <cellStyle name="Comma 2 5 2 5 4" xfId="1121"/>
    <cellStyle name="Comma 2 5 2 5 4 2" xfId="3821"/>
    <cellStyle name="Comma 2 5 2 5 4 2 2" xfId="9124"/>
    <cellStyle name="Comma 2 5 2 5 4 3" xfId="6494"/>
    <cellStyle name="Comma 2 5 2 5 5" xfId="3817"/>
    <cellStyle name="Comma 2 5 2 5 5 2" xfId="9120"/>
    <cellStyle name="Comma 2 5 2 5 6" xfId="6490"/>
    <cellStyle name="Comma 2 5 2 6" xfId="1122"/>
    <cellStyle name="Comma 2 5 2 6 2" xfId="1123"/>
    <cellStyle name="Comma 2 5 2 6 2 2" xfId="1124"/>
    <cellStyle name="Comma 2 5 2 6 2 2 2" xfId="3824"/>
    <cellStyle name="Comma 2 5 2 6 2 2 2 2" xfId="9127"/>
    <cellStyle name="Comma 2 5 2 6 2 2 3" xfId="6497"/>
    <cellStyle name="Comma 2 5 2 6 2 3" xfId="3823"/>
    <cellStyle name="Comma 2 5 2 6 2 3 2" xfId="9126"/>
    <cellStyle name="Comma 2 5 2 6 2 4" xfId="6496"/>
    <cellStyle name="Comma 2 5 2 6 3" xfId="1125"/>
    <cellStyle name="Comma 2 5 2 6 3 2" xfId="3825"/>
    <cellStyle name="Comma 2 5 2 6 3 2 2" xfId="9128"/>
    <cellStyle name="Comma 2 5 2 6 3 3" xfId="6498"/>
    <cellStyle name="Comma 2 5 2 6 4" xfId="1126"/>
    <cellStyle name="Comma 2 5 2 6 4 2" xfId="3826"/>
    <cellStyle name="Comma 2 5 2 6 4 2 2" xfId="9129"/>
    <cellStyle name="Comma 2 5 2 6 4 3" xfId="6499"/>
    <cellStyle name="Comma 2 5 2 6 5" xfId="3822"/>
    <cellStyle name="Comma 2 5 2 6 5 2" xfId="9125"/>
    <cellStyle name="Comma 2 5 2 6 6" xfId="6495"/>
    <cellStyle name="Comma 2 5 2 7" xfId="1127"/>
    <cellStyle name="Comma 2 5 2 7 2" xfId="1128"/>
    <cellStyle name="Comma 2 5 2 7 2 2" xfId="3828"/>
    <cellStyle name="Comma 2 5 2 7 2 2 2" xfId="9131"/>
    <cellStyle name="Comma 2 5 2 7 2 3" xfId="6501"/>
    <cellStyle name="Comma 2 5 2 7 3" xfId="1129"/>
    <cellStyle name="Comma 2 5 2 7 3 2" xfId="3829"/>
    <cellStyle name="Comma 2 5 2 7 3 2 2" xfId="9132"/>
    <cellStyle name="Comma 2 5 2 7 3 3" xfId="6502"/>
    <cellStyle name="Comma 2 5 2 7 4" xfId="3827"/>
    <cellStyle name="Comma 2 5 2 7 4 2" xfId="9130"/>
    <cellStyle name="Comma 2 5 2 7 5" xfId="6500"/>
    <cellStyle name="Comma 2 5 2 8" xfId="1130"/>
    <cellStyle name="Comma 2 5 2 8 2" xfId="1131"/>
    <cellStyle name="Comma 2 5 2 8 2 2" xfId="3831"/>
    <cellStyle name="Comma 2 5 2 8 2 2 2" xfId="9134"/>
    <cellStyle name="Comma 2 5 2 8 2 3" xfId="6504"/>
    <cellStyle name="Comma 2 5 2 8 3" xfId="3830"/>
    <cellStyle name="Comma 2 5 2 8 3 2" xfId="9133"/>
    <cellStyle name="Comma 2 5 2 8 4" xfId="6503"/>
    <cellStyle name="Comma 2 5 2 9" xfId="1132"/>
    <cellStyle name="Comma 2 5 2 9 2" xfId="3832"/>
    <cellStyle name="Comma 2 5 2 9 2 2" xfId="9135"/>
    <cellStyle name="Comma 2 5 2 9 3" xfId="6505"/>
    <cellStyle name="Comma 2 5 3" xfId="317"/>
    <cellStyle name="Comma 2 5 3 10" xfId="1134"/>
    <cellStyle name="Comma 2 5 3 10 2" xfId="3834"/>
    <cellStyle name="Comma 2 5 3 10 2 2" xfId="9137"/>
    <cellStyle name="Comma 2 5 3 10 3" xfId="6507"/>
    <cellStyle name="Comma 2 5 3 11" xfId="2891"/>
    <cellStyle name="Comma 2 5 3 11 2" xfId="5564"/>
    <cellStyle name="Comma 2 5 3 11 2 2" xfId="10849"/>
    <cellStyle name="Comma 2 5 3 11 3" xfId="8219"/>
    <cellStyle name="Comma 2 5 3 12" xfId="1133"/>
    <cellStyle name="Comma 2 5 3 12 2" xfId="3833"/>
    <cellStyle name="Comma 2 5 3 12 2 2" xfId="9136"/>
    <cellStyle name="Comma 2 5 3 12 3" xfId="6506"/>
    <cellStyle name="Comma 2 5 3 13" xfId="3026"/>
    <cellStyle name="Comma 2 5 3 13 2" xfId="8330"/>
    <cellStyle name="Comma 2 5 3 14" xfId="5700"/>
    <cellStyle name="Comma 2 5 3 2" xfId="1135"/>
    <cellStyle name="Comma 2 5 3 2 10" xfId="3835"/>
    <cellStyle name="Comma 2 5 3 2 10 2" xfId="9138"/>
    <cellStyle name="Comma 2 5 3 2 11" xfId="6508"/>
    <cellStyle name="Comma 2 5 3 2 2" xfId="1136"/>
    <cellStyle name="Comma 2 5 3 2 2 2" xfId="1137"/>
    <cellStyle name="Comma 2 5 3 2 2 2 2" xfId="1138"/>
    <cellStyle name="Comma 2 5 3 2 2 2 2 2" xfId="3838"/>
    <cellStyle name="Comma 2 5 3 2 2 2 2 2 2" xfId="9141"/>
    <cellStyle name="Comma 2 5 3 2 2 2 2 3" xfId="6511"/>
    <cellStyle name="Comma 2 5 3 2 2 2 3" xfId="3837"/>
    <cellStyle name="Comma 2 5 3 2 2 2 3 2" xfId="9140"/>
    <cellStyle name="Comma 2 5 3 2 2 2 4" xfId="6510"/>
    <cellStyle name="Comma 2 5 3 2 2 3" xfId="1139"/>
    <cellStyle name="Comma 2 5 3 2 2 3 2" xfId="3839"/>
    <cellStyle name="Comma 2 5 3 2 2 3 2 2" xfId="9142"/>
    <cellStyle name="Comma 2 5 3 2 2 3 3" xfId="6512"/>
    <cellStyle name="Comma 2 5 3 2 2 4" xfId="1140"/>
    <cellStyle name="Comma 2 5 3 2 2 4 2" xfId="3840"/>
    <cellStyle name="Comma 2 5 3 2 2 4 2 2" xfId="9143"/>
    <cellStyle name="Comma 2 5 3 2 2 4 3" xfId="6513"/>
    <cellStyle name="Comma 2 5 3 2 2 5" xfId="3836"/>
    <cellStyle name="Comma 2 5 3 2 2 5 2" xfId="9139"/>
    <cellStyle name="Comma 2 5 3 2 2 6" xfId="6509"/>
    <cellStyle name="Comma 2 5 3 2 3" xfId="1141"/>
    <cellStyle name="Comma 2 5 3 2 3 2" xfId="1142"/>
    <cellStyle name="Comma 2 5 3 2 3 2 2" xfId="1143"/>
    <cellStyle name="Comma 2 5 3 2 3 2 2 2" xfId="3843"/>
    <cellStyle name="Comma 2 5 3 2 3 2 2 2 2" xfId="9146"/>
    <cellStyle name="Comma 2 5 3 2 3 2 2 3" xfId="6516"/>
    <cellStyle name="Comma 2 5 3 2 3 2 3" xfId="3842"/>
    <cellStyle name="Comma 2 5 3 2 3 2 3 2" xfId="9145"/>
    <cellStyle name="Comma 2 5 3 2 3 2 4" xfId="6515"/>
    <cellStyle name="Comma 2 5 3 2 3 3" xfId="1144"/>
    <cellStyle name="Comma 2 5 3 2 3 3 2" xfId="3844"/>
    <cellStyle name="Comma 2 5 3 2 3 3 2 2" xfId="9147"/>
    <cellStyle name="Comma 2 5 3 2 3 3 3" xfId="6517"/>
    <cellStyle name="Comma 2 5 3 2 3 4" xfId="1145"/>
    <cellStyle name="Comma 2 5 3 2 3 4 2" xfId="3845"/>
    <cellStyle name="Comma 2 5 3 2 3 4 2 2" xfId="9148"/>
    <cellStyle name="Comma 2 5 3 2 3 4 3" xfId="6518"/>
    <cellStyle name="Comma 2 5 3 2 3 5" xfId="3841"/>
    <cellStyle name="Comma 2 5 3 2 3 5 2" xfId="9144"/>
    <cellStyle name="Comma 2 5 3 2 3 6" xfId="6514"/>
    <cellStyle name="Comma 2 5 3 2 4" xfId="1146"/>
    <cellStyle name="Comma 2 5 3 2 4 2" xfId="1147"/>
    <cellStyle name="Comma 2 5 3 2 4 2 2" xfId="1148"/>
    <cellStyle name="Comma 2 5 3 2 4 2 2 2" xfId="3848"/>
    <cellStyle name="Comma 2 5 3 2 4 2 2 2 2" xfId="9151"/>
    <cellStyle name="Comma 2 5 3 2 4 2 2 3" xfId="6521"/>
    <cellStyle name="Comma 2 5 3 2 4 2 3" xfId="3847"/>
    <cellStyle name="Comma 2 5 3 2 4 2 3 2" xfId="9150"/>
    <cellStyle name="Comma 2 5 3 2 4 2 4" xfId="6520"/>
    <cellStyle name="Comma 2 5 3 2 4 3" xfId="1149"/>
    <cellStyle name="Comma 2 5 3 2 4 3 2" xfId="3849"/>
    <cellStyle name="Comma 2 5 3 2 4 3 2 2" xfId="9152"/>
    <cellStyle name="Comma 2 5 3 2 4 3 3" xfId="6522"/>
    <cellStyle name="Comma 2 5 3 2 4 4" xfId="1150"/>
    <cellStyle name="Comma 2 5 3 2 4 4 2" xfId="3850"/>
    <cellStyle name="Comma 2 5 3 2 4 4 2 2" xfId="9153"/>
    <cellStyle name="Comma 2 5 3 2 4 4 3" xfId="6523"/>
    <cellStyle name="Comma 2 5 3 2 4 5" xfId="3846"/>
    <cellStyle name="Comma 2 5 3 2 4 5 2" xfId="9149"/>
    <cellStyle name="Comma 2 5 3 2 4 6" xfId="6519"/>
    <cellStyle name="Comma 2 5 3 2 5" xfId="1151"/>
    <cellStyle name="Comma 2 5 3 2 5 2" xfId="1152"/>
    <cellStyle name="Comma 2 5 3 2 5 2 2" xfId="1153"/>
    <cellStyle name="Comma 2 5 3 2 5 2 2 2" xfId="3853"/>
    <cellStyle name="Comma 2 5 3 2 5 2 2 2 2" xfId="9156"/>
    <cellStyle name="Comma 2 5 3 2 5 2 2 3" xfId="6526"/>
    <cellStyle name="Comma 2 5 3 2 5 2 3" xfId="3852"/>
    <cellStyle name="Comma 2 5 3 2 5 2 3 2" xfId="9155"/>
    <cellStyle name="Comma 2 5 3 2 5 2 4" xfId="6525"/>
    <cellStyle name="Comma 2 5 3 2 5 3" xfId="1154"/>
    <cellStyle name="Comma 2 5 3 2 5 3 2" xfId="3854"/>
    <cellStyle name="Comma 2 5 3 2 5 3 2 2" xfId="9157"/>
    <cellStyle name="Comma 2 5 3 2 5 3 3" xfId="6527"/>
    <cellStyle name="Comma 2 5 3 2 5 4" xfId="1155"/>
    <cellStyle name="Comma 2 5 3 2 5 4 2" xfId="3855"/>
    <cellStyle name="Comma 2 5 3 2 5 4 2 2" xfId="9158"/>
    <cellStyle name="Comma 2 5 3 2 5 4 3" xfId="6528"/>
    <cellStyle name="Comma 2 5 3 2 5 5" xfId="3851"/>
    <cellStyle name="Comma 2 5 3 2 5 5 2" xfId="9154"/>
    <cellStyle name="Comma 2 5 3 2 5 6" xfId="6524"/>
    <cellStyle name="Comma 2 5 3 2 6" xfId="1156"/>
    <cellStyle name="Comma 2 5 3 2 6 2" xfId="1157"/>
    <cellStyle name="Comma 2 5 3 2 6 2 2" xfId="3857"/>
    <cellStyle name="Comma 2 5 3 2 6 2 2 2" xfId="9160"/>
    <cellStyle name="Comma 2 5 3 2 6 2 3" xfId="6530"/>
    <cellStyle name="Comma 2 5 3 2 6 3" xfId="1158"/>
    <cellStyle name="Comma 2 5 3 2 6 3 2" xfId="3858"/>
    <cellStyle name="Comma 2 5 3 2 6 3 2 2" xfId="9161"/>
    <cellStyle name="Comma 2 5 3 2 6 3 3" xfId="6531"/>
    <cellStyle name="Comma 2 5 3 2 6 4" xfId="3856"/>
    <cellStyle name="Comma 2 5 3 2 6 4 2" xfId="9159"/>
    <cellStyle name="Comma 2 5 3 2 6 5" xfId="6529"/>
    <cellStyle name="Comma 2 5 3 2 7" xfId="1159"/>
    <cellStyle name="Comma 2 5 3 2 7 2" xfId="1160"/>
    <cellStyle name="Comma 2 5 3 2 7 2 2" xfId="3860"/>
    <cellStyle name="Comma 2 5 3 2 7 2 2 2" xfId="9163"/>
    <cellStyle name="Comma 2 5 3 2 7 2 3" xfId="6533"/>
    <cellStyle name="Comma 2 5 3 2 7 3" xfId="3859"/>
    <cellStyle name="Comma 2 5 3 2 7 3 2" xfId="9162"/>
    <cellStyle name="Comma 2 5 3 2 7 4" xfId="6532"/>
    <cellStyle name="Comma 2 5 3 2 8" xfId="1161"/>
    <cellStyle name="Comma 2 5 3 2 8 2" xfId="3861"/>
    <cellStyle name="Comma 2 5 3 2 8 2 2" xfId="9164"/>
    <cellStyle name="Comma 2 5 3 2 8 3" xfId="6534"/>
    <cellStyle name="Comma 2 5 3 2 9" xfId="1162"/>
    <cellStyle name="Comma 2 5 3 2 9 2" xfId="3862"/>
    <cellStyle name="Comma 2 5 3 2 9 2 2" xfId="9165"/>
    <cellStyle name="Comma 2 5 3 2 9 3" xfId="6535"/>
    <cellStyle name="Comma 2 5 3 3" xfId="1163"/>
    <cellStyle name="Comma 2 5 3 3 2" xfId="1164"/>
    <cellStyle name="Comma 2 5 3 3 2 2" xfId="1165"/>
    <cellStyle name="Comma 2 5 3 3 2 2 2" xfId="3865"/>
    <cellStyle name="Comma 2 5 3 3 2 2 2 2" xfId="9168"/>
    <cellStyle name="Comma 2 5 3 3 2 2 3" xfId="6538"/>
    <cellStyle name="Comma 2 5 3 3 2 3" xfId="3864"/>
    <cellStyle name="Comma 2 5 3 3 2 3 2" xfId="9167"/>
    <cellStyle name="Comma 2 5 3 3 2 4" xfId="6537"/>
    <cellStyle name="Comma 2 5 3 3 3" xfId="1166"/>
    <cellStyle name="Comma 2 5 3 3 3 2" xfId="3866"/>
    <cellStyle name="Comma 2 5 3 3 3 2 2" xfId="9169"/>
    <cellStyle name="Comma 2 5 3 3 3 3" xfId="6539"/>
    <cellStyle name="Comma 2 5 3 3 4" xfId="1167"/>
    <cellStyle name="Comma 2 5 3 3 4 2" xfId="3867"/>
    <cellStyle name="Comma 2 5 3 3 4 2 2" xfId="9170"/>
    <cellStyle name="Comma 2 5 3 3 4 3" xfId="6540"/>
    <cellStyle name="Comma 2 5 3 3 5" xfId="3863"/>
    <cellStyle name="Comma 2 5 3 3 5 2" xfId="9166"/>
    <cellStyle name="Comma 2 5 3 3 6" xfId="6536"/>
    <cellStyle name="Comma 2 5 3 4" xfId="1168"/>
    <cellStyle name="Comma 2 5 3 4 2" xfId="1169"/>
    <cellStyle name="Comma 2 5 3 4 2 2" xfId="1170"/>
    <cellStyle name="Comma 2 5 3 4 2 2 2" xfId="3870"/>
    <cellStyle name="Comma 2 5 3 4 2 2 2 2" xfId="9173"/>
    <cellStyle name="Comma 2 5 3 4 2 2 3" xfId="6543"/>
    <cellStyle name="Comma 2 5 3 4 2 3" xfId="3869"/>
    <cellStyle name="Comma 2 5 3 4 2 3 2" xfId="9172"/>
    <cellStyle name="Comma 2 5 3 4 2 4" xfId="6542"/>
    <cellStyle name="Comma 2 5 3 4 3" xfId="1171"/>
    <cellStyle name="Comma 2 5 3 4 3 2" xfId="3871"/>
    <cellStyle name="Comma 2 5 3 4 3 2 2" xfId="9174"/>
    <cellStyle name="Comma 2 5 3 4 3 3" xfId="6544"/>
    <cellStyle name="Comma 2 5 3 4 4" xfId="1172"/>
    <cellStyle name="Comma 2 5 3 4 4 2" xfId="3872"/>
    <cellStyle name="Comma 2 5 3 4 4 2 2" xfId="9175"/>
    <cellStyle name="Comma 2 5 3 4 4 3" xfId="6545"/>
    <cellStyle name="Comma 2 5 3 4 5" xfId="3868"/>
    <cellStyle name="Comma 2 5 3 4 5 2" xfId="9171"/>
    <cellStyle name="Comma 2 5 3 4 6" xfId="6541"/>
    <cellStyle name="Comma 2 5 3 5" xfId="1173"/>
    <cellStyle name="Comma 2 5 3 5 2" xfId="1174"/>
    <cellStyle name="Comma 2 5 3 5 2 2" xfId="1175"/>
    <cellStyle name="Comma 2 5 3 5 2 2 2" xfId="3875"/>
    <cellStyle name="Comma 2 5 3 5 2 2 2 2" xfId="9178"/>
    <cellStyle name="Comma 2 5 3 5 2 2 3" xfId="6548"/>
    <cellStyle name="Comma 2 5 3 5 2 3" xfId="3874"/>
    <cellStyle name="Comma 2 5 3 5 2 3 2" xfId="9177"/>
    <cellStyle name="Comma 2 5 3 5 2 4" xfId="6547"/>
    <cellStyle name="Comma 2 5 3 5 3" xfId="1176"/>
    <cellStyle name="Comma 2 5 3 5 3 2" xfId="3876"/>
    <cellStyle name="Comma 2 5 3 5 3 2 2" xfId="9179"/>
    <cellStyle name="Comma 2 5 3 5 3 3" xfId="6549"/>
    <cellStyle name="Comma 2 5 3 5 4" xfId="1177"/>
    <cellStyle name="Comma 2 5 3 5 4 2" xfId="3877"/>
    <cellStyle name="Comma 2 5 3 5 4 2 2" xfId="9180"/>
    <cellStyle name="Comma 2 5 3 5 4 3" xfId="6550"/>
    <cellStyle name="Comma 2 5 3 5 5" xfId="3873"/>
    <cellStyle name="Comma 2 5 3 5 5 2" xfId="9176"/>
    <cellStyle name="Comma 2 5 3 5 6" xfId="6546"/>
    <cellStyle name="Comma 2 5 3 6" xfId="1178"/>
    <cellStyle name="Comma 2 5 3 6 2" xfId="1179"/>
    <cellStyle name="Comma 2 5 3 6 2 2" xfId="1180"/>
    <cellStyle name="Comma 2 5 3 6 2 2 2" xfId="3880"/>
    <cellStyle name="Comma 2 5 3 6 2 2 2 2" xfId="9183"/>
    <cellStyle name="Comma 2 5 3 6 2 2 3" xfId="6553"/>
    <cellStyle name="Comma 2 5 3 6 2 3" xfId="3879"/>
    <cellStyle name="Comma 2 5 3 6 2 3 2" xfId="9182"/>
    <cellStyle name="Comma 2 5 3 6 2 4" xfId="6552"/>
    <cellStyle name="Comma 2 5 3 6 3" xfId="1181"/>
    <cellStyle name="Comma 2 5 3 6 3 2" xfId="3881"/>
    <cellStyle name="Comma 2 5 3 6 3 2 2" xfId="9184"/>
    <cellStyle name="Comma 2 5 3 6 3 3" xfId="6554"/>
    <cellStyle name="Comma 2 5 3 6 4" xfId="1182"/>
    <cellStyle name="Comma 2 5 3 6 4 2" xfId="3882"/>
    <cellStyle name="Comma 2 5 3 6 4 2 2" xfId="9185"/>
    <cellStyle name="Comma 2 5 3 6 4 3" xfId="6555"/>
    <cellStyle name="Comma 2 5 3 6 5" xfId="3878"/>
    <cellStyle name="Comma 2 5 3 6 5 2" xfId="9181"/>
    <cellStyle name="Comma 2 5 3 6 6" xfId="6551"/>
    <cellStyle name="Comma 2 5 3 7" xfId="1183"/>
    <cellStyle name="Comma 2 5 3 7 2" xfId="1184"/>
    <cellStyle name="Comma 2 5 3 7 2 2" xfId="3884"/>
    <cellStyle name="Comma 2 5 3 7 2 2 2" xfId="9187"/>
    <cellStyle name="Comma 2 5 3 7 2 3" xfId="6557"/>
    <cellStyle name="Comma 2 5 3 7 3" xfId="1185"/>
    <cellStyle name="Comma 2 5 3 7 3 2" xfId="3885"/>
    <cellStyle name="Comma 2 5 3 7 3 2 2" xfId="9188"/>
    <cellStyle name="Comma 2 5 3 7 3 3" xfId="6558"/>
    <cellStyle name="Comma 2 5 3 7 4" xfId="3883"/>
    <cellStyle name="Comma 2 5 3 7 4 2" xfId="9186"/>
    <cellStyle name="Comma 2 5 3 7 5" xfId="6556"/>
    <cellStyle name="Comma 2 5 3 8" xfId="1186"/>
    <cellStyle name="Comma 2 5 3 8 2" xfId="1187"/>
    <cellStyle name="Comma 2 5 3 8 2 2" xfId="3887"/>
    <cellStyle name="Comma 2 5 3 8 2 2 2" xfId="9190"/>
    <cellStyle name="Comma 2 5 3 8 2 3" xfId="6560"/>
    <cellStyle name="Comma 2 5 3 8 3" xfId="3886"/>
    <cellStyle name="Comma 2 5 3 8 3 2" xfId="9189"/>
    <cellStyle name="Comma 2 5 3 8 4" xfId="6559"/>
    <cellStyle name="Comma 2 5 3 9" xfId="1188"/>
    <cellStyle name="Comma 2 5 3 9 2" xfId="3888"/>
    <cellStyle name="Comma 2 5 3 9 2 2" xfId="9191"/>
    <cellStyle name="Comma 2 5 3 9 3" xfId="6561"/>
    <cellStyle name="Comma 2 5 4" xfId="1189"/>
    <cellStyle name="Comma 2 5 4 10" xfId="1190"/>
    <cellStyle name="Comma 2 5 4 10 2" xfId="3890"/>
    <cellStyle name="Comma 2 5 4 10 2 2" xfId="9193"/>
    <cellStyle name="Comma 2 5 4 10 3" xfId="6563"/>
    <cellStyle name="Comma 2 5 4 11" xfId="3889"/>
    <cellStyle name="Comma 2 5 4 11 2" xfId="9192"/>
    <cellStyle name="Comma 2 5 4 12" xfId="6562"/>
    <cellStyle name="Comma 2 5 4 2" xfId="1191"/>
    <cellStyle name="Comma 2 5 4 2 10" xfId="3891"/>
    <cellStyle name="Comma 2 5 4 2 10 2" xfId="9194"/>
    <cellStyle name="Comma 2 5 4 2 11" xfId="6564"/>
    <cellStyle name="Comma 2 5 4 2 2" xfId="1192"/>
    <cellStyle name="Comma 2 5 4 2 2 2" xfId="1193"/>
    <cellStyle name="Comma 2 5 4 2 2 2 2" xfId="1194"/>
    <cellStyle name="Comma 2 5 4 2 2 2 2 2" xfId="3894"/>
    <cellStyle name="Comma 2 5 4 2 2 2 2 2 2" xfId="9197"/>
    <cellStyle name="Comma 2 5 4 2 2 2 2 3" xfId="6567"/>
    <cellStyle name="Comma 2 5 4 2 2 2 3" xfId="3893"/>
    <cellStyle name="Comma 2 5 4 2 2 2 3 2" xfId="9196"/>
    <cellStyle name="Comma 2 5 4 2 2 2 4" xfId="6566"/>
    <cellStyle name="Comma 2 5 4 2 2 3" xfId="1195"/>
    <cellStyle name="Comma 2 5 4 2 2 3 2" xfId="3895"/>
    <cellStyle name="Comma 2 5 4 2 2 3 2 2" xfId="9198"/>
    <cellStyle name="Comma 2 5 4 2 2 3 3" xfId="6568"/>
    <cellStyle name="Comma 2 5 4 2 2 4" xfId="1196"/>
    <cellStyle name="Comma 2 5 4 2 2 4 2" xfId="3896"/>
    <cellStyle name="Comma 2 5 4 2 2 4 2 2" xfId="9199"/>
    <cellStyle name="Comma 2 5 4 2 2 4 3" xfId="6569"/>
    <cellStyle name="Comma 2 5 4 2 2 5" xfId="3892"/>
    <cellStyle name="Comma 2 5 4 2 2 5 2" xfId="9195"/>
    <cellStyle name="Comma 2 5 4 2 2 6" xfId="6565"/>
    <cellStyle name="Comma 2 5 4 2 3" xfId="1197"/>
    <cellStyle name="Comma 2 5 4 2 3 2" xfId="1198"/>
    <cellStyle name="Comma 2 5 4 2 3 2 2" xfId="1199"/>
    <cellStyle name="Comma 2 5 4 2 3 2 2 2" xfId="3899"/>
    <cellStyle name="Comma 2 5 4 2 3 2 2 2 2" xfId="9202"/>
    <cellStyle name="Comma 2 5 4 2 3 2 2 3" xfId="6572"/>
    <cellStyle name="Comma 2 5 4 2 3 2 3" xfId="3898"/>
    <cellStyle name="Comma 2 5 4 2 3 2 3 2" xfId="9201"/>
    <cellStyle name="Comma 2 5 4 2 3 2 4" xfId="6571"/>
    <cellStyle name="Comma 2 5 4 2 3 3" xfId="1200"/>
    <cellStyle name="Comma 2 5 4 2 3 3 2" xfId="3900"/>
    <cellStyle name="Comma 2 5 4 2 3 3 2 2" xfId="9203"/>
    <cellStyle name="Comma 2 5 4 2 3 3 3" xfId="6573"/>
    <cellStyle name="Comma 2 5 4 2 3 4" xfId="1201"/>
    <cellStyle name="Comma 2 5 4 2 3 4 2" xfId="3901"/>
    <cellStyle name="Comma 2 5 4 2 3 4 2 2" xfId="9204"/>
    <cellStyle name="Comma 2 5 4 2 3 4 3" xfId="6574"/>
    <cellStyle name="Comma 2 5 4 2 3 5" xfId="3897"/>
    <cellStyle name="Comma 2 5 4 2 3 5 2" xfId="9200"/>
    <cellStyle name="Comma 2 5 4 2 3 6" xfId="6570"/>
    <cellStyle name="Comma 2 5 4 2 4" xfId="1202"/>
    <cellStyle name="Comma 2 5 4 2 4 2" xfId="1203"/>
    <cellStyle name="Comma 2 5 4 2 4 2 2" xfId="1204"/>
    <cellStyle name="Comma 2 5 4 2 4 2 2 2" xfId="3904"/>
    <cellStyle name="Comma 2 5 4 2 4 2 2 2 2" xfId="9207"/>
    <cellStyle name="Comma 2 5 4 2 4 2 2 3" xfId="6577"/>
    <cellStyle name="Comma 2 5 4 2 4 2 3" xfId="3903"/>
    <cellStyle name="Comma 2 5 4 2 4 2 3 2" xfId="9206"/>
    <cellStyle name="Comma 2 5 4 2 4 2 4" xfId="6576"/>
    <cellStyle name="Comma 2 5 4 2 4 3" xfId="1205"/>
    <cellStyle name="Comma 2 5 4 2 4 3 2" xfId="3905"/>
    <cellStyle name="Comma 2 5 4 2 4 3 2 2" xfId="9208"/>
    <cellStyle name="Comma 2 5 4 2 4 3 3" xfId="6578"/>
    <cellStyle name="Comma 2 5 4 2 4 4" xfId="1206"/>
    <cellStyle name="Comma 2 5 4 2 4 4 2" xfId="3906"/>
    <cellStyle name="Comma 2 5 4 2 4 4 2 2" xfId="9209"/>
    <cellStyle name="Comma 2 5 4 2 4 4 3" xfId="6579"/>
    <cellStyle name="Comma 2 5 4 2 4 5" xfId="3902"/>
    <cellStyle name="Comma 2 5 4 2 4 5 2" xfId="9205"/>
    <cellStyle name="Comma 2 5 4 2 4 6" xfId="6575"/>
    <cellStyle name="Comma 2 5 4 2 5" xfId="1207"/>
    <cellStyle name="Comma 2 5 4 2 5 2" xfId="1208"/>
    <cellStyle name="Comma 2 5 4 2 5 2 2" xfId="1209"/>
    <cellStyle name="Comma 2 5 4 2 5 2 2 2" xfId="3909"/>
    <cellStyle name="Comma 2 5 4 2 5 2 2 2 2" xfId="9212"/>
    <cellStyle name="Comma 2 5 4 2 5 2 2 3" xfId="6582"/>
    <cellStyle name="Comma 2 5 4 2 5 2 3" xfId="3908"/>
    <cellStyle name="Comma 2 5 4 2 5 2 3 2" xfId="9211"/>
    <cellStyle name="Comma 2 5 4 2 5 2 4" xfId="6581"/>
    <cellStyle name="Comma 2 5 4 2 5 3" xfId="1210"/>
    <cellStyle name="Comma 2 5 4 2 5 3 2" xfId="3910"/>
    <cellStyle name="Comma 2 5 4 2 5 3 2 2" xfId="9213"/>
    <cellStyle name="Comma 2 5 4 2 5 3 3" xfId="6583"/>
    <cellStyle name="Comma 2 5 4 2 5 4" xfId="1211"/>
    <cellStyle name="Comma 2 5 4 2 5 4 2" xfId="3911"/>
    <cellStyle name="Comma 2 5 4 2 5 4 2 2" xfId="9214"/>
    <cellStyle name="Comma 2 5 4 2 5 4 3" xfId="6584"/>
    <cellStyle name="Comma 2 5 4 2 5 5" xfId="3907"/>
    <cellStyle name="Comma 2 5 4 2 5 5 2" xfId="9210"/>
    <cellStyle name="Comma 2 5 4 2 5 6" xfId="6580"/>
    <cellStyle name="Comma 2 5 4 2 6" xfId="1212"/>
    <cellStyle name="Comma 2 5 4 2 6 2" xfId="1213"/>
    <cellStyle name="Comma 2 5 4 2 6 2 2" xfId="3913"/>
    <cellStyle name="Comma 2 5 4 2 6 2 2 2" xfId="9216"/>
    <cellStyle name="Comma 2 5 4 2 6 2 3" xfId="6586"/>
    <cellStyle name="Comma 2 5 4 2 6 3" xfId="1214"/>
    <cellStyle name="Comma 2 5 4 2 6 3 2" xfId="3914"/>
    <cellStyle name="Comma 2 5 4 2 6 3 2 2" xfId="9217"/>
    <cellStyle name="Comma 2 5 4 2 6 3 3" xfId="6587"/>
    <cellStyle name="Comma 2 5 4 2 6 4" xfId="3912"/>
    <cellStyle name="Comma 2 5 4 2 6 4 2" xfId="9215"/>
    <cellStyle name="Comma 2 5 4 2 6 5" xfId="6585"/>
    <cellStyle name="Comma 2 5 4 2 7" xfId="1215"/>
    <cellStyle name="Comma 2 5 4 2 7 2" xfId="1216"/>
    <cellStyle name="Comma 2 5 4 2 7 2 2" xfId="3916"/>
    <cellStyle name="Comma 2 5 4 2 7 2 2 2" xfId="9219"/>
    <cellStyle name="Comma 2 5 4 2 7 2 3" xfId="6589"/>
    <cellStyle name="Comma 2 5 4 2 7 3" xfId="3915"/>
    <cellStyle name="Comma 2 5 4 2 7 3 2" xfId="9218"/>
    <cellStyle name="Comma 2 5 4 2 7 4" xfId="6588"/>
    <cellStyle name="Comma 2 5 4 2 8" xfId="1217"/>
    <cellStyle name="Comma 2 5 4 2 8 2" xfId="3917"/>
    <cellStyle name="Comma 2 5 4 2 8 2 2" xfId="9220"/>
    <cellStyle name="Comma 2 5 4 2 8 3" xfId="6590"/>
    <cellStyle name="Comma 2 5 4 2 9" xfId="1218"/>
    <cellStyle name="Comma 2 5 4 2 9 2" xfId="3918"/>
    <cellStyle name="Comma 2 5 4 2 9 2 2" xfId="9221"/>
    <cellStyle name="Comma 2 5 4 2 9 3" xfId="6591"/>
    <cellStyle name="Comma 2 5 4 3" xfId="1219"/>
    <cellStyle name="Comma 2 5 4 3 2" xfId="1220"/>
    <cellStyle name="Comma 2 5 4 3 2 2" xfId="1221"/>
    <cellStyle name="Comma 2 5 4 3 2 2 2" xfId="3921"/>
    <cellStyle name="Comma 2 5 4 3 2 2 2 2" xfId="9224"/>
    <cellStyle name="Comma 2 5 4 3 2 2 3" xfId="6594"/>
    <cellStyle name="Comma 2 5 4 3 2 3" xfId="3920"/>
    <cellStyle name="Comma 2 5 4 3 2 3 2" xfId="9223"/>
    <cellStyle name="Comma 2 5 4 3 2 4" xfId="6593"/>
    <cellStyle name="Comma 2 5 4 3 3" xfId="1222"/>
    <cellStyle name="Comma 2 5 4 3 3 2" xfId="3922"/>
    <cellStyle name="Comma 2 5 4 3 3 2 2" xfId="9225"/>
    <cellStyle name="Comma 2 5 4 3 3 3" xfId="6595"/>
    <cellStyle name="Comma 2 5 4 3 4" xfId="1223"/>
    <cellStyle name="Comma 2 5 4 3 4 2" xfId="3923"/>
    <cellStyle name="Comma 2 5 4 3 4 2 2" xfId="9226"/>
    <cellStyle name="Comma 2 5 4 3 4 3" xfId="6596"/>
    <cellStyle name="Comma 2 5 4 3 5" xfId="3919"/>
    <cellStyle name="Comma 2 5 4 3 5 2" xfId="9222"/>
    <cellStyle name="Comma 2 5 4 3 6" xfId="6592"/>
    <cellStyle name="Comma 2 5 4 4" xfId="1224"/>
    <cellStyle name="Comma 2 5 4 4 2" xfId="1225"/>
    <cellStyle name="Comma 2 5 4 4 2 2" xfId="1226"/>
    <cellStyle name="Comma 2 5 4 4 2 2 2" xfId="3926"/>
    <cellStyle name="Comma 2 5 4 4 2 2 2 2" xfId="9229"/>
    <cellStyle name="Comma 2 5 4 4 2 2 3" xfId="6599"/>
    <cellStyle name="Comma 2 5 4 4 2 3" xfId="3925"/>
    <cellStyle name="Comma 2 5 4 4 2 3 2" xfId="9228"/>
    <cellStyle name="Comma 2 5 4 4 2 4" xfId="6598"/>
    <cellStyle name="Comma 2 5 4 4 3" xfId="1227"/>
    <cellStyle name="Comma 2 5 4 4 3 2" xfId="3927"/>
    <cellStyle name="Comma 2 5 4 4 3 2 2" xfId="9230"/>
    <cellStyle name="Comma 2 5 4 4 3 3" xfId="6600"/>
    <cellStyle name="Comma 2 5 4 4 4" xfId="1228"/>
    <cellStyle name="Comma 2 5 4 4 4 2" xfId="3928"/>
    <cellStyle name="Comma 2 5 4 4 4 2 2" xfId="9231"/>
    <cellStyle name="Comma 2 5 4 4 4 3" xfId="6601"/>
    <cellStyle name="Comma 2 5 4 4 5" xfId="3924"/>
    <cellStyle name="Comma 2 5 4 4 5 2" xfId="9227"/>
    <cellStyle name="Comma 2 5 4 4 6" xfId="6597"/>
    <cellStyle name="Comma 2 5 4 5" xfId="1229"/>
    <cellStyle name="Comma 2 5 4 5 2" xfId="1230"/>
    <cellStyle name="Comma 2 5 4 5 2 2" xfId="1231"/>
    <cellStyle name="Comma 2 5 4 5 2 2 2" xfId="3931"/>
    <cellStyle name="Comma 2 5 4 5 2 2 2 2" xfId="9234"/>
    <cellStyle name="Comma 2 5 4 5 2 2 3" xfId="6604"/>
    <cellStyle name="Comma 2 5 4 5 2 3" xfId="3930"/>
    <cellStyle name="Comma 2 5 4 5 2 3 2" xfId="9233"/>
    <cellStyle name="Comma 2 5 4 5 2 4" xfId="6603"/>
    <cellStyle name="Comma 2 5 4 5 3" xfId="1232"/>
    <cellStyle name="Comma 2 5 4 5 3 2" xfId="3932"/>
    <cellStyle name="Comma 2 5 4 5 3 2 2" xfId="9235"/>
    <cellStyle name="Comma 2 5 4 5 3 3" xfId="6605"/>
    <cellStyle name="Comma 2 5 4 5 4" xfId="1233"/>
    <cellStyle name="Comma 2 5 4 5 4 2" xfId="3933"/>
    <cellStyle name="Comma 2 5 4 5 4 2 2" xfId="9236"/>
    <cellStyle name="Comma 2 5 4 5 4 3" xfId="6606"/>
    <cellStyle name="Comma 2 5 4 5 5" xfId="3929"/>
    <cellStyle name="Comma 2 5 4 5 5 2" xfId="9232"/>
    <cellStyle name="Comma 2 5 4 5 6" xfId="6602"/>
    <cellStyle name="Comma 2 5 4 6" xfId="1234"/>
    <cellStyle name="Comma 2 5 4 6 2" xfId="1235"/>
    <cellStyle name="Comma 2 5 4 6 2 2" xfId="1236"/>
    <cellStyle name="Comma 2 5 4 6 2 2 2" xfId="3936"/>
    <cellStyle name="Comma 2 5 4 6 2 2 2 2" xfId="9239"/>
    <cellStyle name="Comma 2 5 4 6 2 2 3" xfId="6609"/>
    <cellStyle name="Comma 2 5 4 6 2 3" xfId="3935"/>
    <cellStyle name="Comma 2 5 4 6 2 3 2" xfId="9238"/>
    <cellStyle name="Comma 2 5 4 6 2 4" xfId="6608"/>
    <cellStyle name="Comma 2 5 4 6 3" xfId="1237"/>
    <cellStyle name="Comma 2 5 4 6 3 2" xfId="3937"/>
    <cellStyle name="Comma 2 5 4 6 3 2 2" xfId="9240"/>
    <cellStyle name="Comma 2 5 4 6 3 3" xfId="6610"/>
    <cellStyle name="Comma 2 5 4 6 4" xfId="1238"/>
    <cellStyle name="Comma 2 5 4 6 4 2" xfId="3938"/>
    <cellStyle name="Comma 2 5 4 6 4 2 2" xfId="9241"/>
    <cellStyle name="Comma 2 5 4 6 4 3" xfId="6611"/>
    <cellStyle name="Comma 2 5 4 6 5" xfId="3934"/>
    <cellStyle name="Comma 2 5 4 6 5 2" xfId="9237"/>
    <cellStyle name="Comma 2 5 4 6 6" xfId="6607"/>
    <cellStyle name="Comma 2 5 4 7" xfId="1239"/>
    <cellStyle name="Comma 2 5 4 7 2" xfId="1240"/>
    <cellStyle name="Comma 2 5 4 7 2 2" xfId="3940"/>
    <cellStyle name="Comma 2 5 4 7 2 2 2" xfId="9243"/>
    <cellStyle name="Comma 2 5 4 7 2 3" xfId="6613"/>
    <cellStyle name="Comma 2 5 4 7 3" xfId="1241"/>
    <cellStyle name="Comma 2 5 4 7 3 2" xfId="3941"/>
    <cellStyle name="Comma 2 5 4 7 3 2 2" xfId="9244"/>
    <cellStyle name="Comma 2 5 4 7 3 3" xfId="6614"/>
    <cellStyle name="Comma 2 5 4 7 4" xfId="3939"/>
    <cellStyle name="Comma 2 5 4 7 4 2" xfId="9242"/>
    <cellStyle name="Comma 2 5 4 7 5" xfId="6612"/>
    <cellStyle name="Comma 2 5 4 8" xfId="1242"/>
    <cellStyle name="Comma 2 5 4 8 2" xfId="1243"/>
    <cellStyle name="Comma 2 5 4 8 2 2" xfId="3943"/>
    <cellStyle name="Comma 2 5 4 8 2 2 2" xfId="9246"/>
    <cellStyle name="Comma 2 5 4 8 2 3" xfId="6616"/>
    <cellStyle name="Comma 2 5 4 8 3" xfId="3942"/>
    <cellStyle name="Comma 2 5 4 8 3 2" xfId="9245"/>
    <cellStyle name="Comma 2 5 4 8 4" xfId="6615"/>
    <cellStyle name="Comma 2 5 4 9" xfId="1244"/>
    <cellStyle name="Comma 2 5 4 9 2" xfId="3944"/>
    <cellStyle name="Comma 2 5 4 9 2 2" xfId="9247"/>
    <cellStyle name="Comma 2 5 4 9 3" xfId="6617"/>
    <cellStyle name="Comma 2 5 5" xfId="1245"/>
    <cellStyle name="Comma 2 5 5 10" xfId="3945"/>
    <cellStyle name="Comma 2 5 5 10 2" xfId="9248"/>
    <cellStyle name="Comma 2 5 5 11" xfId="6618"/>
    <cellStyle name="Comma 2 5 5 2" xfId="1246"/>
    <cellStyle name="Comma 2 5 5 2 2" xfId="1247"/>
    <cellStyle name="Comma 2 5 5 2 2 2" xfId="1248"/>
    <cellStyle name="Comma 2 5 5 2 2 2 2" xfId="3948"/>
    <cellStyle name="Comma 2 5 5 2 2 2 2 2" xfId="9251"/>
    <cellStyle name="Comma 2 5 5 2 2 2 3" xfId="6621"/>
    <cellStyle name="Comma 2 5 5 2 2 3" xfId="3947"/>
    <cellStyle name="Comma 2 5 5 2 2 3 2" xfId="9250"/>
    <cellStyle name="Comma 2 5 5 2 2 4" xfId="6620"/>
    <cellStyle name="Comma 2 5 5 2 3" xfId="1249"/>
    <cellStyle name="Comma 2 5 5 2 3 2" xfId="3949"/>
    <cellStyle name="Comma 2 5 5 2 3 2 2" xfId="9252"/>
    <cellStyle name="Comma 2 5 5 2 3 3" xfId="6622"/>
    <cellStyle name="Comma 2 5 5 2 4" xfId="1250"/>
    <cellStyle name="Comma 2 5 5 2 4 2" xfId="3950"/>
    <cellStyle name="Comma 2 5 5 2 4 2 2" xfId="9253"/>
    <cellStyle name="Comma 2 5 5 2 4 3" xfId="6623"/>
    <cellStyle name="Comma 2 5 5 2 5" xfId="3946"/>
    <cellStyle name="Comma 2 5 5 2 5 2" xfId="9249"/>
    <cellStyle name="Comma 2 5 5 2 6" xfId="6619"/>
    <cellStyle name="Comma 2 5 5 3" xfId="1251"/>
    <cellStyle name="Comma 2 5 5 3 2" xfId="1252"/>
    <cellStyle name="Comma 2 5 5 3 2 2" xfId="1253"/>
    <cellStyle name="Comma 2 5 5 3 2 2 2" xfId="3953"/>
    <cellStyle name="Comma 2 5 5 3 2 2 2 2" xfId="9256"/>
    <cellStyle name="Comma 2 5 5 3 2 2 3" xfId="6626"/>
    <cellStyle name="Comma 2 5 5 3 2 3" xfId="3952"/>
    <cellStyle name="Comma 2 5 5 3 2 3 2" xfId="9255"/>
    <cellStyle name="Comma 2 5 5 3 2 4" xfId="6625"/>
    <cellStyle name="Comma 2 5 5 3 3" xfId="1254"/>
    <cellStyle name="Comma 2 5 5 3 3 2" xfId="3954"/>
    <cellStyle name="Comma 2 5 5 3 3 2 2" xfId="9257"/>
    <cellStyle name="Comma 2 5 5 3 3 3" xfId="6627"/>
    <cellStyle name="Comma 2 5 5 3 4" xfId="1255"/>
    <cellStyle name="Comma 2 5 5 3 4 2" xfId="3955"/>
    <cellStyle name="Comma 2 5 5 3 4 2 2" xfId="9258"/>
    <cellStyle name="Comma 2 5 5 3 4 3" xfId="6628"/>
    <cellStyle name="Comma 2 5 5 3 5" xfId="3951"/>
    <cellStyle name="Comma 2 5 5 3 5 2" xfId="9254"/>
    <cellStyle name="Comma 2 5 5 3 6" xfId="6624"/>
    <cellStyle name="Comma 2 5 5 4" xfId="1256"/>
    <cellStyle name="Comma 2 5 5 4 2" xfId="1257"/>
    <cellStyle name="Comma 2 5 5 4 2 2" xfId="1258"/>
    <cellStyle name="Comma 2 5 5 4 2 2 2" xfId="3958"/>
    <cellStyle name="Comma 2 5 5 4 2 2 2 2" xfId="9261"/>
    <cellStyle name="Comma 2 5 5 4 2 2 3" xfId="6631"/>
    <cellStyle name="Comma 2 5 5 4 2 3" xfId="3957"/>
    <cellStyle name="Comma 2 5 5 4 2 3 2" xfId="9260"/>
    <cellStyle name="Comma 2 5 5 4 2 4" xfId="6630"/>
    <cellStyle name="Comma 2 5 5 4 3" xfId="1259"/>
    <cellStyle name="Comma 2 5 5 4 3 2" xfId="3959"/>
    <cellStyle name="Comma 2 5 5 4 3 2 2" xfId="9262"/>
    <cellStyle name="Comma 2 5 5 4 3 3" xfId="6632"/>
    <cellStyle name="Comma 2 5 5 4 4" xfId="1260"/>
    <cellStyle name="Comma 2 5 5 4 4 2" xfId="3960"/>
    <cellStyle name="Comma 2 5 5 4 4 2 2" xfId="9263"/>
    <cellStyle name="Comma 2 5 5 4 4 3" xfId="6633"/>
    <cellStyle name="Comma 2 5 5 4 5" xfId="3956"/>
    <cellStyle name="Comma 2 5 5 4 5 2" xfId="9259"/>
    <cellStyle name="Comma 2 5 5 4 6" xfId="6629"/>
    <cellStyle name="Comma 2 5 5 5" xfId="1261"/>
    <cellStyle name="Comma 2 5 5 5 2" xfId="1262"/>
    <cellStyle name="Comma 2 5 5 5 2 2" xfId="1263"/>
    <cellStyle name="Comma 2 5 5 5 2 2 2" xfId="3963"/>
    <cellStyle name="Comma 2 5 5 5 2 2 2 2" xfId="9266"/>
    <cellStyle name="Comma 2 5 5 5 2 2 3" xfId="6636"/>
    <cellStyle name="Comma 2 5 5 5 2 3" xfId="3962"/>
    <cellStyle name="Comma 2 5 5 5 2 3 2" xfId="9265"/>
    <cellStyle name="Comma 2 5 5 5 2 4" xfId="6635"/>
    <cellStyle name="Comma 2 5 5 5 3" xfId="1264"/>
    <cellStyle name="Comma 2 5 5 5 3 2" xfId="3964"/>
    <cellStyle name="Comma 2 5 5 5 3 2 2" xfId="9267"/>
    <cellStyle name="Comma 2 5 5 5 3 3" xfId="6637"/>
    <cellStyle name="Comma 2 5 5 5 4" xfId="1265"/>
    <cellStyle name="Comma 2 5 5 5 4 2" xfId="3965"/>
    <cellStyle name="Comma 2 5 5 5 4 2 2" xfId="9268"/>
    <cellStyle name="Comma 2 5 5 5 4 3" xfId="6638"/>
    <cellStyle name="Comma 2 5 5 5 5" xfId="3961"/>
    <cellStyle name="Comma 2 5 5 5 5 2" xfId="9264"/>
    <cellStyle name="Comma 2 5 5 5 6" xfId="6634"/>
    <cellStyle name="Comma 2 5 5 6" xfId="1266"/>
    <cellStyle name="Comma 2 5 5 6 2" xfId="1267"/>
    <cellStyle name="Comma 2 5 5 6 2 2" xfId="3967"/>
    <cellStyle name="Comma 2 5 5 6 2 2 2" xfId="9270"/>
    <cellStyle name="Comma 2 5 5 6 2 3" xfId="6640"/>
    <cellStyle name="Comma 2 5 5 6 3" xfId="1268"/>
    <cellStyle name="Comma 2 5 5 6 3 2" xfId="3968"/>
    <cellStyle name="Comma 2 5 5 6 3 2 2" xfId="9271"/>
    <cellStyle name="Comma 2 5 5 6 3 3" xfId="6641"/>
    <cellStyle name="Comma 2 5 5 6 4" xfId="3966"/>
    <cellStyle name="Comma 2 5 5 6 4 2" xfId="9269"/>
    <cellStyle name="Comma 2 5 5 6 5" xfId="6639"/>
    <cellStyle name="Comma 2 5 5 7" xfId="1269"/>
    <cellStyle name="Comma 2 5 5 7 2" xfId="1270"/>
    <cellStyle name="Comma 2 5 5 7 2 2" xfId="3970"/>
    <cellStyle name="Comma 2 5 5 7 2 2 2" xfId="9273"/>
    <cellStyle name="Comma 2 5 5 7 2 3" xfId="6643"/>
    <cellStyle name="Comma 2 5 5 7 3" xfId="3969"/>
    <cellStyle name="Comma 2 5 5 7 3 2" xfId="9272"/>
    <cellStyle name="Comma 2 5 5 7 4" xfId="6642"/>
    <cellStyle name="Comma 2 5 5 8" xfId="1271"/>
    <cellStyle name="Comma 2 5 5 8 2" xfId="3971"/>
    <cellStyle name="Comma 2 5 5 8 2 2" xfId="9274"/>
    <cellStyle name="Comma 2 5 5 8 3" xfId="6644"/>
    <cellStyle name="Comma 2 5 5 9" xfId="1272"/>
    <cellStyle name="Comma 2 5 5 9 2" xfId="3972"/>
    <cellStyle name="Comma 2 5 5 9 2 2" xfId="9275"/>
    <cellStyle name="Comma 2 5 5 9 3" xfId="6645"/>
    <cellStyle name="Comma 2 5 6" xfId="1273"/>
    <cellStyle name="Comma 2 5 6 2" xfId="1274"/>
    <cellStyle name="Comma 2 5 6 2 2" xfId="1275"/>
    <cellStyle name="Comma 2 5 6 2 2 2" xfId="3975"/>
    <cellStyle name="Comma 2 5 6 2 2 2 2" xfId="9278"/>
    <cellStyle name="Comma 2 5 6 2 2 3" xfId="6648"/>
    <cellStyle name="Comma 2 5 6 2 3" xfId="3974"/>
    <cellStyle name="Comma 2 5 6 2 3 2" xfId="9277"/>
    <cellStyle name="Comma 2 5 6 2 4" xfId="6647"/>
    <cellStyle name="Comma 2 5 6 3" xfId="1276"/>
    <cellStyle name="Comma 2 5 6 3 2" xfId="3976"/>
    <cellStyle name="Comma 2 5 6 3 2 2" xfId="9279"/>
    <cellStyle name="Comma 2 5 6 3 3" xfId="6649"/>
    <cellStyle name="Comma 2 5 6 4" xfId="1277"/>
    <cellStyle name="Comma 2 5 6 4 2" xfId="3977"/>
    <cellStyle name="Comma 2 5 6 4 2 2" xfId="9280"/>
    <cellStyle name="Comma 2 5 6 4 3" xfId="6650"/>
    <cellStyle name="Comma 2 5 6 5" xfId="3973"/>
    <cellStyle name="Comma 2 5 6 5 2" xfId="9276"/>
    <cellStyle name="Comma 2 5 6 6" xfId="6646"/>
    <cellStyle name="Comma 2 5 7" xfId="1278"/>
    <cellStyle name="Comma 2 5 7 2" xfId="1279"/>
    <cellStyle name="Comma 2 5 7 2 2" xfId="1280"/>
    <cellStyle name="Comma 2 5 7 2 2 2" xfId="3980"/>
    <cellStyle name="Comma 2 5 7 2 2 2 2" xfId="9283"/>
    <cellStyle name="Comma 2 5 7 2 2 3" xfId="6653"/>
    <cellStyle name="Comma 2 5 7 2 3" xfId="3979"/>
    <cellStyle name="Comma 2 5 7 2 3 2" xfId="9282"/>
    <cellStyle name="Comma 2 5 7 2 4" xfId="6652"/>
    <cellStyle name="Comma 2 5 7 3" xfId="1281"/>
    <cellStyle name="Comma 2 5 7 3 2" xfId="3981"/>
    <cellStyle name="Comma 2 5 7 3 2 2" xfId="9284"/>
    <cellStyle name="Comma 2 5 7 3 3" xfId="6654"/>
    <cellStyle name="Comma 2 5 7 4" xfId="1282"/>
    <cellStyle name="Comma 2 5 7 4 2" xfId="3982"/>
    <cellStyle name="Comma 2 5 7 4 2 2" xfId="9285"/>
    <cellStyle name="Comma 2 5 7 4 3" xfId="6655"/>
    <cellStyle name="Comma 2 5 7 5" xfId="3978"/>
    <cellStyle name="Comma 2 5 7 5 2" xfId="9281"/>
    <cellStyle name="Comma 2 5 7 6" xfId="6651"/>
    <cellStyle name="Comma 2 5 8" xfId="1283"/>
    <cellStyle name="Comma 2 5 8 2" xfId="1284"/>
    <cellStyle name="Comma 2 5 8 2 2" xfId="1285"/>
    <cellStyle name="Comma 2 5 8 2 2 2" xfId="3985"/>
    <cellStyle name="Comma 2 5 8 2 2 2 2" xfId="9288"/>
    <cellStyle name="Comma 2 5 8 2 2 3" xfId="6658"/>
    <cellStyle name="Comma 2 5 8 2 3" xfId="3984"/>
    <cellStyle name="Comma 2 5 8 2 3 2" xfId="9287"/>
    <cellStyle name="Comma 2 5 8 2 4" xfId="6657"/>
    <cellStyle name="Comma 2 5 8 3" xfId="1286"/>
    <cellStyle name="Comma 2 5 8 3 2" xfId="3986"/>
    <cellStyle name="Comma 2 5 8 3 2 2" xfId="9289"/>
    <cellStyle name="Comma 2 5 8 3 3" xfId="6659"/>
    <cellStyle name="Comma 2 5 8 4" xfId="1287"/>
    <cellStyle name="Comma 2 5 8 4 2" xfId="3987"/>
    <cellStyle name="Comma 2 5 8 4 2 2" xfId="9290"/>
    <cellStyle name="Comma 2 5 8 4 3" xfId="6660"/>
    <cellStyle name="Comma 2 5 8 5" xfId="3983"/>
    <cellStyle name="Comma 2 5 8 5 2" xfId="9286"/>
    <cellStyle name="Comma 2 5 8 6" xfId="6656"/>
    <cellStyle name="Comma 2 5 9" xfId="1288"/>
    <cellStyle name="Comma 2 5 9 2" xfId="1289"/>
    <cellStyle name="Comma 2 5 9 2 2" xfId="1290"/>
    <cellStyle name="Comma 2 5 9 2 2 2" xfId="3990"/>
    <cellStyle name="Comma 2 5 9 2 2 2 2" xfId="9293"/>
    <cellStyle name="Comma 2 5 9 2 2 3" xfId="6663"/>
    <cellStyle name="Comma 2 5 9 2 3" xfId="3989"/>
    <cellStyle name="Comma 2 5 9 2 3 2" xfId="9292"/>
    <cellStyle name="Comma 2 5 9 2 4" xfId="6662"/>
    <cellStyle name="Comma 2 5 9 3" xfId="1291"/>
    <cellStyle name="Comma 2 5 9 3 2" xfId="3991"/>
    <cellStyle name="Comma 2 5 9 3 2 2" xfId="9294"/>
    <cellStyle name="Comma 2 5 9 3 3" xfId="6664"/>
    <cellStyle name="Comma 2 5 9 4" xfId="1292"/>
    <cellStyle name="Comma 2 5 9 4 2" xfId="3992"/>
    <cellStyle name="Comma 2 5 9 4 2 2" xfId="9295"/>
    <cellStyle name="Comma 2 5 9 4 3" xfId="6665"/>
    <cellStyle name="Comma 2 5 9 5" xfId="3988"/>
    <cellStyle name="Comma 2 5 9 5 2" xfId="9291"/>
    <cellStyle name="Comma 2 5 9 6" xfId="6661"/>
    <cellStyle name="Comma 2 6" xfId="277"/>
    <cellStyle name="Comma 2 6 10" xfId="1294"/>
    <cellStyle name="Comma 2 6 10 2" xfId="3994"/>
    <cellStyle name="Comma 2 6 10 2 2" xfId="9297"/>
    <cellStyle name="Comma 2 6 10 3" xfId="6667"/>
    <cellStyle name="Comma 2 6 11" xfId="2792"/>
    <cellStyle name="Comma 2 6 11 2" xfId="5465"/>
    <cellStyle name="Comma 2 6 11 2 2" xfId="10755"/>
    <cellStyle name="Comma 2 6 11 3" xfId="8125"/>
    <cellStyle name="Comma 2 6 12" xfId="2851"/>
    <cellStyle name="Comma 2 6 12 2" xfId="5524"/>
    <cellStyle name="Comma 2 6 12 2 2" xfId="10809"/>
    <cellStyle name="Comma 2 6 12 3" xfId="8179"/>
    <cellStyle name="Comma 2 6 13" xfId="1293"/>
    <cellStyle name="Comma 2 6 13 2" xfId="3993"/>
    <cellStyle name="Comma 2 6 13 2 2" xfId="9296"/>
    <cellStyle name="Comma 2 6 13 3" xfId="6666"/>
    <cellStyle name="Comma 2 6 14" xfId="2986"/>
    <cellStyle name="Comma 2 6 14 2" xfId="8290"/>
    <cellStyle name="Comma 2 6 15" xfId="5660"/>
    <cellStyle name="Comma 2 6 2" xfId="331"/>
    <cellStyle name="Comma 2 6 2 10" xfId="2905"/>
    <cellStyle name="Comma 2 6 2 10 2" xfId="5578"/>
    <cellStyle name="Comma 2 6 2 10 2 2" xfId="10863"/>
    <cellStyle name="Comma 2 6 2 10 3" xfId="8233"/>
    <cellStyle name="Comma 2 6 2 11" xfId="1295"/>
    <cellStyle name="Comma 2 6 2 11 2" xfId="3995"/>
    <cellStyle name="Comma 2 6 2 11 2 2" xfId="9298"/>
    <cellStyle name="Comma 2 6 2 11 3" xfId="6668"/>
    <cellStyle name="Comma 2 6 2 12" xfId="3040"/>
    <cellStyle name="Comma 2 6 2 12 2" xfId="8344"/>
    <cellStyle name="Comma 2 6 2 13" xfId="5714"/>
    <cellStyle name="Comma 2 6 2 2" xfId="1296"/>
    <cellStyle name="Comma 2 6 2 2 2" xfId="1297"/>
    <cellStyle name="Comma 2 6 2 2 2 2" xfId="1298"/>
    <cellStyle name="Comma 2 6 2 2 2 2 2" xfId="3998"/>
    <cellStyle name="Comma 2 6 2 2 2 2 2 2" xfId="9301"/>
    <cellStyle name="Comma 2 6 2 2 2 2 3" xfId="6671"/>
    <cellStyle name="Comma 2 6 2 2 2 3" xfId="3997"/>
    <cellStyle name="Comma 2 6 2 2 2 3 2" xfId="9300"/>
    <cellStyle name="Comma 2 6 2 2 2 4" xfId="6670"/>
    <cellStyle name="Comma 2 6 2 2 3" xfId="1299"/>
    <cellStyle name="Comma 2 6 2 2 3 2" xfId="3999"/>
    <cellStyle name="Comma 2 6 2 2 3 2 2" xfId="9302"/>
    <cellStyle name="Comma 2 6 2 2 3 3" xfId="6672"/>
    <cellStyle name="Comma 2 6 2 2 4" xfId="1300"/>
    <cellStyle name="Comma 2 6 2 2 4 2" xfId="4000"/>
    <cellStyle name="Comma 2 6 2 2 4 2 2" xfId="9303"/>
    <cellStyle name="Comma 2 6 2 2 4 3" xfId="6673"/>
    <cellStyle name="Comma 2 6 2 2 5" xfId="3996"/>
    <cellStyle name="Comma 2 6 2 2 5 2" xfId="9299"/>
    <cellStyle name="Comma 2 6 2 2 6" xfId="6669"/>
    <cellStyle name="Comma 2 6 2 3" xfId="1301"/>
    <cellStyle name="Comma 2 6 2 3 2" xfId="1302"/>
    <cellStyle name="Comma 2 6 2 3 2 2" xfId="1303"/>
    <cellStyle name="Comma 2 6 2 3 2 2 2" xfId="4003"/>
    <cellStyle name="Comma 2 6 2 3 2 2 2 2" xfId="9306"/>
    <cellStyle name="Comma 2 6 2 3 2 2 3" xfId="6676"/>
    <cellStyle name="Comma 2 6 2 3 2 3" xfId="4002"/>
    <cellStyle name="Comma 2 6 2 3 2 3 2" xfId="9305"/>
    <cellStyle name="Comma 2 6 2 3 2 4" xfId="6675"/>
    <cellStyle name="Comma 2 6 2 3 3" xfId="1304"/>
    <cellStyle name="Comma 2 6 2 3 3 2" xfId="4004"/>
    <cellStyle name="Comma 2 6 2 3 3 2 2" xfId="9307"/>
    <cellStyle name="Comma 2 6 2 3 3 3" xfId="6677"/>
    <cellStyle name="Comma 2 6 2 3 4" xfId="1305"/>
    <cellStyle name="Comma 2 6 2 3 4 2" xfId="4005"/>
    <cellStyle name="Comma 2 6 2 3 4 2 2" xfId="9308"/>
    <cellStyle name="Comma 2 6 2 3 4 3" xfId="6678"/>
    <cellStyle name="Comma 2 6 2 3 5" xfId="4001"/>
    <cellStyle name="Comma 2 6 2 3 5 2" xfId="9304"/>
    <cellStyle name="Comma 2 6 2 3 6" xfId="6674"/>
    <cellStyle name="Comma 2 6 2 4" xfId="1306"/>
    <cellStyle name="Comma 2 6 2 4 2" xfId="1307"/>
    <cellStyle name="Comma 2 6 2 4 2 2" xfId="1308"/>
    <cellStyle name="Comma 2 6 2 4 2 2 2" xfId="4008"/>
    <cellStyle name="Comma 2 6 2 4 2 2 2 2" xfId="9311"/>
    <cellStyle name="Comma 2 6 2 4 2 2 3" xfId="6681"/>
    <cellStyle name="Comma 2 6 2 4 2 3" xfId="4007"/>
    <cellStyle name="Comma 2 6 2 4 2 3 2" xfId="9310"/>
    <cellStyle name="Comma 2 6 2 4 2 4" xfId="6680"/>
    <cellStyle name="Comma 2 6 2 4 3" xfId="1309"/>
    <cellStyle name="Comma 2 6 2 4 3 2" xfId="4009"/>
    <cellStyle name="Comma 2 6 2 4 3 2 2" xfId="9312"/>
    <cellStyle name="Comma 2 6 2 4 3 3" xfId="6682"/>
    <cellStyle name="Comma 2 6 2 4 4" xfId="1310"/>
    <cellStyle name="Comma 2 6 2 4 4 2" xfId="4010"/>
    <cellStyle name="Comma 2 6 2 4 4 2 2" xfId="9313"/>
    <cellStyle name="Comma 2 6 2 4 4 3" xfId="6683"/>
    <cellStyle name="Comma 2 6 2 4 5" xfId="4006"/>
    <cellStyle name="Comma 2 6 2 4 5 2" xfId="9309"/>
    <cellStyle name="Comma 2 6 2 4 6" xfId="6679"/>
    <cellStyle name="Comma 2 6 2 5" xfId="1311"/>
    <cellStyle name="Comma 2 6 2 5 2" xfId="1312"/>
    <cellStyle name="Comma 2 6 2 5 2 2" xfId="1313"/>
    <cellStyle name="Comma 2 6 2 5 2 2 2" xfId="4013"/>
    <cellStyle name="Comma 2 6 2 5 2 2 2 2" xfId="9316"/>
    <cellStyle name="Comma 2 6 2 5 2 2 3" xfId="6686"/>
    <cellStyle name="Comma 2 6 2 5 2 3" xfId="4012"/>
    <cellStyle name="Comma 2 6 2 5 2 3 2" xfId="9315"/>
    <cellStyle name="Comma 2 6 2 5 2 4" xfId="6685"/>
    <cellStyle name="Comma 2 6 2 5 3" xfId="1314"/>
    <cellStyle name="Comma 2 6 2 5 3 2" xfId="4014"/>
    <cellStyle name="Comma 2 6 2 5 3 2 2" xfId="9317"/>
    <cellStyle name="Comma 2 6 2 5 3 3" xfId="6687"/>
    <cellStyle name="Comma 2 6 2 5 4" xfId="1315"/>
    <cellStyle name="Comma 2 6 2 5 4 2" xfId="4015"/>
    <cellStyle name="Comma 2 6 2 5 4 2 2" xfId="9318"/>
    <cellStyle name="Comma 2 6 2 5 4 3" xfId="6688"/>
    <cellStyle name="Comma 2 6 2 5 5" xfId="4011"/>
    <cellStyle name="Comma 2 6 2 5 5 2" xfId="9314"/>
    <cellStyle name="Comma 2 6 2 5 6" xfId="6684"/>
    <cellStyle name="Comma 2 6 2 6" xfId="1316"/>
    <cellStyle name="Comma 2 6 2 6 2" xfId="1317"/>
    <cellStyle name="Comma 2 6 2 6 2 2" xfId="4017"/>
    <cellStyle name="Comma 2 6 2 6 2 2 2" xfId="9320"/>
    <cellStyle name="Comma 2 6 2 6 2 3" xfId="6690"/>
    <cellStyle name="Comma 2 6 2 6 3" xfId="1318"/>
    <cellStyle name="Comma 2 6 2 6 3 2" xfId="4018"/>
    <cellStyle name="Comma 2 6 2 6 3 2 2" xfId="9321"/>
    <cellStyle name="Comma 2 6 2 6 3 3" xfId="6691"/>
    <cellStyle name="Comma 2 6 2 6 4" xfId="4016"/>
    <cellStyle name="Comma 2 6 2 6 4 2" xfId="9319"/>
    <cellStyle name="Comma 2 6 2 6 5" xfId="6689"/>
    <cellStyle name="Comma 2 6 2 7" xfId="1319"/>
    <cellStyle name="Comma 2 6 2 7 2" xfId="1320"/>
    <cellStyle name="Comma 2 6 2 7 2 2" xfId="4020"/>
    <cellStyle name="Comma 2 6 2 7 2 2 2" xfId="9323"/>
    <cellStyle name="Comma 2 6 2 7 2 3" xfId="6693"/>
    <cellStyle name="Comma 2 6 2 7 3" xfId="4019"/>
    <cellStyle name="Comma 2 6 2 7 3 2" xfId="9322"/>
    <cellStyle name="Comma 2 6 2 7 4" xfId="6692"/>
    <cellStyle name="Comma 2 6 2 8" xfId="1321"/>
    <cellStyle name="Comma 2 6 2 8 2" xfId="4021"/>
    <cellStyle name="Comma 2 6 2 8 2 2" xfId="9324"/>
    <cellStyle name="Comma 2 6 2 8 3" xfId="6694"/>
    <cellStyle name="Comma 2 6 2 9" xfId="1322"/>
    <cellStyle name="Comma 2 6 2 9 2" xfId="4022"/>
    <cellStyle name="Comma 2 6 2 9 2 2" xfId="9325"/>
    <cellStyle name="Comma 2 6 2 9 3" xfId="6695"/>
    <cellStyle name="Comma 2 6 3" xfId="1323"/>
    <cellStyle name="Comma 2 6 3 2" xfId="1324"/>
    <cellStyle name="Comma 2 6 3 2 2" xfId="1325"/>
    <cellStyle name="Comma 2 6 3 2 2 2" xfId="4025"/>
    <cellStyle name="Comma 2 6 3 2 2 2 2" xfId="9328"/>
    <cellStyle name="Comma 2 6 3 2 2 3" xfId="6698"/>
    <cellStyle name="Comma 2 6 3 2 3" xfId="4024"/>
    <cellStyle name="Comma 2 6 3 2 3 2" xfId="9327"/>
    <cellStyle name="Comma 2 6 3 2 4" xfId="6697"/>
    <cellStyle name="Comma 2 6 3 3" xfId="1326"/>
    <cellStyle name="Comma 2 6 3 3 2" xfId="4026"/>
    <cellStyle name="Comma 2 6 3 3 2 2" xfId="9329"/>
    <cellStyle name="Comma 2 6 3 3 3" xfId="6699"/>
    <cellStyle name="Comma 2 6 3 4" xfId="1327"/>
    <cellStyle name="Comma 2 6 3 4 2" xfId="4027"/>
    <cellStyle name="Comma 2 6 3 4 2 2" xfId="9330"/>
    <cellStyle name="Comma 2 6 3 4 3" xfId="6700"/>
    <cellStyle name="Comma 2 6 3 5" xfId="4023"/>
    <cellStyle name="Comma 2 6 3 5 2" xfId="9326"/>
    <cellStyle name="Comma 2 6 3 6" xfId="6696"/>
    <cellStyle name="Comma 2 6 4" xfId="1328"/>
    <cellStyle name="Comma 2 6 4 2" xfId="1329"/>
    <cellStyle name="Comma 2 6 4 2 2" xfId="1330"/>
    <cellStyle name="Comma 2 6 4 2 2 2" xfId="4030"/>
    <cellStyle name="Comma 2 6 4 2 2 2 2" xfId="9333"/>
    <cellStyle name="Comma 2 6 4 2 2 3" xfId="6703"/>
    <cellStyle name="Comma 2 6 4 2 3" xfId="4029"/>
    <cellStyle name="Comma 2 6 4 2 3 2" xfId="9332"/>
    <cellStyle name="Comma 2 6 4 2 4" xfId="6702"/>
    <cellStyle name="Comma 2 6 4 3" xfId="1331"/>
    <cellStyle name="Comma 2 6 4 3 2" xfId="4031"/>
    <cellStyle name="Comma 2 6 4 3 2 2" xfId="9334"/>
    <cellStyle name="Comma 2 6 4 3 3" xfId="6704"/>
    <cellStyle name="Comma 2 6 4 4" xfId="1332"/>
    <cellStyle name="Comma 2 6 4 4 2" xfId="4032"/>
    <cellStyle name="Comma 2 6 4 4 2 2" xfId="9335"/>
    <cellStyle name="Comma 2 6 4 4 3" xfId="6705"/>
    <cellStyle name="Comma 2 6 4 5" xfId="4028"/>
    <cellStyle name="Comma 2 6 4 5 2" xfId="9331"/>
    <cellStyle name="Comma 2 6 4 6" xfId="6701"/>
    <cellStyle name="Comma 2 6 5" xfId="1333"/>
    <cellStyle name="Comma 2 6 5 2" xfId="1334"/>
    <cellStyle name="Comma 2 6 5 2 2" xfId="1335"/>
    <cellStyle name="Comma 2 6 5 2 2 2" xfId="4035"/>
    <cellStyle name="Comma 2 6 5 2 2 2 2" xfId="9338"/>
    <cellStyle name="Comma 2 6 5 2 2 3" xfId="6708"/>
    <cellStyle name="Comma 2 6 5 2 3" xfId="4034"/>
    <cellStyle name="Comma 2 6 5 2 3 2" xfId="9337"/>
    <cellStyle name="Comma 2 6 5 2 4" xfId="6707"/>
    <cellStyle name="Comma 2 6 5 3" xfId="1336"/>
    <cellStyle name="Comma 2 6 5 3 2" xfId="4036"/>
    <cellStyle name="Comma 2 6 5 3 2 2" xfId="9339"/>
    <cellStyle name="Comma 2 6 5 3 3" xfId="6709"/>
    <cellStyle name="Comma 2 6 5 4" xfId="1337"/>
    <cellStyle name="Comma 2 6 5 4 2" xfId="4037"/>
    <cellStyle name="Comma 2 6 5 4 2 2" xfId="9340"/>
    <cellStyle name="Comma 2 6 5 4 3" xfId="6710"/>
    <cellStyle name="Comma 2 6 5 5" xfId="4033"/>
    <cellStyle name="Comma 2 6 5 5 2" xfId="9336"/>
    <cellStyle name="Comma 2 6 5 6" xfId="6706"/>
    <cellStyle name="Comma 2 6 6" xfId="1338"/>
    <cellStyle name="Comma 2 6 6 2" xfId="1339"/>
    <cellStyle name="Comma 2 6 6 2 2" xfId="1340"/>
    <cellStyle name="Comma 2 6 6 2 2 2" xfId="4040"/>
    <cellStyle name="Comma 2 6 6 2 2 2 2" xfId="9343"/>
    <cellStyle name="Comma 2 6 6 2 2 3" xfId="6713"/>
    <cellStyle name="Comma 2 6 6 2 3" xfId="4039"/>
    <cellStyle name="Comma 2 6 6 2 3 2" xfId="9342"/>
    <cellStyle name="Comma 2 6 6 2 4" xfId="6712"/>
    <cellStyle name="Comma 2 6 6 3" xfId="1341"/>
    <cellStyle name="Comma 2 6 6 3 2" xfId="4041"/>
    <cellStyle name="Comma 2 6 6 3 2 2" xfId="9344"/>
    <cellStyle name="Comma 2 6 6 3 3" xfId="6714"/>
    <cellStyle name="Comma 2 6 6 4" xfId="1342"/>
    <cellStyle name="Comma 2 6 6 4 2" xfId="4042"/>
    <cellStyle name="Comma 2 6 6 4 2 2" xfId="9345"/>
    <cellStyle name="Comma 2 6 6 4 3" xfId="6715"/>
    <cellStyle name="Comma 2 6 6 5" xfId="4038"/>
    <cellStyle name="Comma 2 6 6 5 2" xfId="9341"/>
    <cellStyle name="Comma 2 6 6 6" xfId="6711"/>
    <cellStyle name="Comma 2 6 7" xfId="1343"/>
    <cellStyle name="Comma 2 6 7 2" xfId="1344"/>
    <cellStyle name="Comma 2 6 7 2 2" xfId="4044"/>
    <cellStyle name="Comma 2 6 7 2 2 2" xfId="9347"/>
    <cellStyle name="Comma 2 6 7 2 3" xfId="6717"/>
    <cellStyle name="Comma 2 6 7 3" xfId="1345"/>
    <cellStyle name="Comma 2 6 7 3 2" xfId="4045"/>
    <cellStyle name="Comma 2 6 7 3 2 2" xfId="9348"/>
    <cellStyle name="Comma 2 6 7 3 3" xfId="6718"/>
    <cellStyle name="Comma 2 6 7 4" xfId="4043"/>
    <cellStyle name="Comma 2 6 7 4 2" xfId="9346"/>
    <cellStyle name="Comma 2 6 7 5" xfId="6716"/>
    <cellStyle name="Comma 2 6 8" xfId="1346"/>
    <cellStyle name="Comma 2 6 8 2" xfId="1347"/>
    <cellStyle name="Comma 2 6 8 2 2" xfId="4047"/>
    <cellStyle name="Comma 2 6 8 2 2 2" xfId="9350"/>
    <cellStyle name="Comma 2 6 8 2 3" xfId="6720"/>
    <cellStyle name="Comma 2 6 8 3" xfId="4046"/>
    <cellStyle name="Comma 2 6 8 3 2" xfId="9349"/>
    <cellStyle name="Comma 2 6 8 4" xfId="6719"/>
    <cellStyle name="Comma 2 6 9" xfId="1348"/>
    <cellStyle name="Comma 2 6 9 2" xfId="4048"/>
    <cellStyle name="Comma 2 6 9 2 2" xfId="9351"/>
    <cellStyle name="Comma 2 6 9 3" xfId="6721"/>
    <cellStyle name="Comma 2 7" xfId="304"/>
    <cellStyle name="Comma 2 7 10" xfId="1350"/>
    <cellStyle name="Comma 2 7 10 2" xfId="4050"/>
    <cellStyle name="Comma 2 7 10 2 2" xfId="9353"/>
    <cellStyle name="Comma 2 7 10 3" xfId="6723"/>
    <cellStyle name="Comma 2 7 11" xfId="2878"/>
    <cellStyle name="Comma 2 7 11 2" xfId="5551"/>
    <cellStyle name="Comma 2 7 11 2 2" xfId="10836"/>
    <cellStyle name="Comma 2 7 11 3" xfId="8206"/>
    <cellStyle name="Comma 2 7 12" xfId="1349"/>
    <cellStyle name="Comma 2 7 12 2" xfId="4049"/>
    <cellStyle name="Comma 2 7 12 2 2" xfId="9352"/>
    <cellStyle name="Comma 2 7 12 3" xfId="6722"/>
    <cellStyle name="Comma 2 7 13" xfId="3013"/>
    <cellStyle name="Comma 2 7 13 2" xfId="8317"/>
    <cellStyle name="Comma 2 7 14" xfId="5687"/>
    <cellStyle name="Comma 2 7 2" xfId="1351"/>
    <cellStyle name="Comma 2 7 2 10" xfId="4051"/>
    <cellStyle name="Comma 2 7 2 10 2" xfId="9354"/>
    <cellStyle name="Comma 2 7 2 11" xfId="6724"/>
    <cellStyle name="Comma 2 7 2 2" xfId="1352"/>
    <cellStyle name="Comma 2 7 2 2 2" xfId="1353"/>
    <cellStyle name="Comma 2 7 2 2 2 2" xfId="1354"/>
    <cellStyle name="Comma 2 7 2 2 2 2 2" xfId="4054"/>
    <cellStyle name="Comma 2 7 2 2 2 2 2 2" xfId="9357"/>
    <cellStyle name="Comma 2 7 2 2 2 2 3" xfId="6727"/>
    <cellStyle name="Comma 2 7 2 2 2 3" xfId="4053"/>
    <cellStyle name="Comma 2 7 2 2 2 3 2" xfId="9356"/>
    <cellStyle name="Comma 2 7 2 2 2 4" xfId="6726"/>
    <cellStyle name="Comma 2 7 2 2 3" xfId="1355"/>
    <cellStyle name="Comma 2 7 2 2 3 2" xfId="4055"/>
    <cellStyle name="Comma 2 7 2 2 3 2 2" xfId="9358"/>
    <cellStyle name="Comma 2 7 2 2 3 3" xfId="6728"/>
    <cellStyle name="Comma 2 7 2 2 4" xfId="1356"/>
    <cellStyle name="Comma 2 7 2 2 4 2" xfId="4056"/>
    <cellStyle name="Comma 2 7 2 2 4 2 2" xfId="9359"/>
    <cellStyle name="Comma 2 7 2 2 4 3" xfId="6729"/>
    <cellStyle name="Comma 2 7 2 2 5" xfId="4052"/>
    <cellStyle name="Comma 2 7 2 2 5 2" xfId="9355"/>
    <cellStyle name="Comma 2 7 2 2 6" xfId="6725"/>
    <cellStyle name="Comma 2 7 2 3" xfId="1357"/>
    <cellStyle name="Comma 2 7 2 3 2" xfId="1358"/>
    <cellStyle name="Comma 2 7 2 3 2 2" xfId="1359"/>
    <cellStyle name="Comma 2 7 2 3 2 2 2" xfId="4059"/>
    <cellStyle name="Comma 2 7 2 3 2 2 2 2" xfId="9362"/>
    <cellStyle name="Comma 2 7 2 3 2 2 3" xfId="6732"/>
    <cellStyle name="Comma 2 7 2 3 2 3" xfId="4058"/>
    <cellStyle name="Comma 2 7 2 3 2 3 2" xfId="9361"/>
    <cellStyle name="Comma 2 7 2 3 2 4" xfId="6731"/>
    <cellStyle name="Comma 2 7 2 3 3" xfId="1360"/>
    <cellStyle name="Comma 2 7 2 3 3 2" xfId="4060"/>
    <cellStyle name="Comma 2 7 2 3 3 2 2" xfId="9363"/>
    <cellStyle name="Comma 2 7 2 3 3 3" xfId="6733"/>
    <cellStyle name="Comma 2 7 2 3 4" xfId="1361"/>
    <cellStyle name="Comma 2 7 2 3 4 2" xfId="4061"/>
    <cellStyle name="Comma 2 7 2 3 4 2 2" xfId="9364"/>
    <cellStyle name="Comma 2 7 2 3 4 3" xfId="6734"/>
    <cellStyle name="Comma 2 7 2 3 5" xfId="4057"/>
    <cellStyle name="Comma 2 7 2 3 5 2" xfId="9360"/>
    <cellStyle name="Comma 2 7 2 3 6" xfId="6730"/>
    <cellStyle name="Comma 2 7 2 4" xfId="1362"/>
    <cellStyle name="Comma 2 7 2 4 2" xfId="1363"/>
    <cellStyle name="Comma 2 7 2 4 2 2" xfId="1364"/>
    <cellStyle name="Comma 2 7 2 4 2 2 2" xfId="4064"/>
    <cellStyle name="Comma 2 7 2 4 2 2 2 2" xfId="9367"/>
    <cellStyle name="Comma 2 7 2 4 2 2 3" xfId="6737"/>
    <cellStyle name="Comma 2 7 2 4 2 3" xfId="4063"/>
    <cellStyle name="Comma 2 7 2 4 2 3 2" xfId="9366"/>
    <cellStyle name="Comma 2 7 2 4 2 4" xfId="6736"/>
    <cellStyle name="Comma 2 7 2 4 3" xfId="1365"/>
    <cellStyle name="Comma 2 7 2 4 3 2" xfId="4065"/>
    <cellStyle name="Comma 2 7 2 4 3 2 2" xfId="9368"/>
    <cellStyle name="Comma 2 7 2 4 3 3" xfId="6738"/>
    <cellStyle name="Comma 2 7 2 4 4" xfId="1366"/>
    <cellStyle name="Comma 2 7 2 4 4 2" xfId="4066"/>
    <cellStyle name="Comma 2 7 2 4 4 2 2" xfId="9369"/>
    <cellStyle name="Comma 2 7 2 4 4 3" xfId="6739"/>
    <cellStyle name="Comma 2 7 2 4 5" xfId="4062"/>
    <cellStyle name="Comma 2 7 2 4 5 2" xfId="9365"/>
    <cellStyle name="Comma 2 7 2 4 6" xfId="6735"/>
    <cellStyle name="Comma 2 7 2 5" xfId="1367"/>
    <cellStyle name="Comma 2 7 2 5 2" xfId="1368"/>
    <cellStyle name="Comma 2 7 2 5 2 2" xfId="1369"/>
    <cellStyle name="Comma 2 7 2 5 2 2 2" xfId="4069"/>
    <cellStyle name="Comma 2 7 2 5 2 2 2 2" xfId="9372"/>
    <cellStyle name="Comma 2 7 2 5 2 2 3" xfId="6742"/>
    <cellStyle name="Comma 2 7 2 5 2 3" xfId="4068"/>
    <cellStyle name="Comma 2 7 2 5 2 3 2" xfId="9371"/>
    <cellStyle name="Comma 2 7 2 5 2 4" xfId="6741"/>
    <cellStyle name="Comma 2 7 2 5 3" xfId="1370"/>
    <cellStyle name="Comma 2 7 2 5 3 2" xfId="4070"/>
    <cellStyle name="Comma 2 7 2 5 3 2 2" xfId="9373"/>
    <cellStyle name="Comma 2 7 2 5 3 3" xfId="6743"/>
    <cellStyle name="Comma 2 7 2 5 4" xfId="1371"/>
    <cellStyle name="Comma 2 7 2 5 4 2" xfId="4071"/>
    <cellStyle name="Comma 2 7 2 5 4 2 2" xfId="9374"/>
    <cellStyle name="Comma 2 7 2 5 4 3" xfId="6744"/>
    <cellStyle name="Comma 2 7 2 5 5" xfId="4067"/>
    <cellStyle name="Comma 2 7 2 5 5 2" xfId="9370"/>
    <cellStyle name="Comma 2 7 2 5 6" xfId="6740"/>
    <cellStyle name="Comma 2 7 2 6" xfId="1372"/>
    <cellStyle name="Comma 2 7 2 6 2" xfId="1373"/>
    <cellStyle name="Comma 2 7 2 6 2 2" xfId="4073"/>
    <cellStyle name="Comma 2 7 2 6 2 2 2" xfId="9376"/>
    <cellStyle name="Comma 2 7 2 6 2 3" xfId="6746"/>
    <cellStyle name="Comma 2 7 2 6 3" xfId="1374"/>
    <cellStyle name="Comma 2 7 2 6 3 2" xfId="4074"/>
    <cellStyle name="Comma 2 7 2 6 3 2 2" xfId="9377"/>
    <cellStyle name="Comma 2 7 2 6 3 3" xfId="6747"/>
    <cellStyle name="Comma 2 7 2 6 4" xfId="4072"/>
    <cellStyle name="Comma 2 7 2 6 4 2" xfId="9375"/>
    <cellStyle name="Comma 2 7 2 6 5" xfId="6745"/>
    <cellStyle name="Comma 2 7 2 7" xfId="1375"/>
    <cellStyle name="Comma 2 7 2 7 2" xfId="1376"/>
    <cellStyle name="Comma 2 7 2 7 2 2" xfId="4076"/>
    <cellStyle name="Comma 2 7 2 7 2 2 2" xfId="9379"/>
    <cellStyle name="Comma 2 7 2 7 2 3" xfId="6749"/>
    <cellStyle name="Comma 2 7 2 7 3" xfId="4075"/>
    <cellStyle name="Comma 2 7 2 7 3 2" xfId="9378"/>
    <cellStyle name="Comma 2 7 2 7 4" xfId="6748"/>
    <cellStyle name="Comma 2 7 2 8" xfId="1377"/>
    <cellStyle name="Comma 2 7 2 8 2" xfId="4077"/>
    <cellStyle name="Comma 2 7 2 8 2 2" xfId="9380"/>
    <cellStyle name="Comma 2 7 2 8 3" xfId="6750"/>
    <cellStyle name="Comma 2 7 2 9" xfId="1378"/>
    <cellStyle name="Comma 2 7 2 9 2" xfId="4078"/>
    <cellStyle name="Comma 2 7 2 9 2 2" xfId="9381"/>
    <cellStyle name="Comma 2 7 2 9 3" xfId="6751"/>
    <cellStyle name="Comma 2 7 3" xfId="1379"/>
    <cellStyle name="Comma 2 7 3 2" xfId="1380"/>
    <cellStyle name="Comma 2 7 3 2 2" xfId="1381"/>
    <cellStyle name="Comma 2 7 3 2 2 2" xfId="4081"/>
    <cellStyle name="Comma 2 7 3 2 2 2 2" xfId="9384"/>
    <cellStyle name="Comma 2 7 3 2 2 3" xfId="6754"/>
    <cellStyle name="Comma 2 7 3 2 3" xfId="4080"/>
    <cellStyle name="Comma 2 7 3 2 3 2" xfId="9383"/>
    <cellStyle name="Comma 2 7 3 2 4" xfId="6753"/>
    <cellStyle name="Comma 2 7 3 3" xfId="1382"/>
    <cellStyle name="Comma 2 7 3 3 2" xfId="4082"/>
    <cellStyle name="Comma 2 7 3 3 2 2" xfId="9385"/>
    <cellStyle name="Comma 2 7 3 3 3" xfId="6755"/>
    <cellStyle name="Comma 2 7 3 4" xfId="1383"/>
    <cellStyle name="Comma 2 7 3 4 2" xfId="4083"/>
    <cellStyle name="Comma 2 7 3 4 2 2" xfId="9386"/>
    <cellStyle name="Comma 2 7 3 4 3" xfId="6756"/>
    <cellStyle name="Comma 2 7 3 5" xfId="4079"/>
    <cellStyle name="Comma 2 7 3 5 2" xfId="9382"/>
    <cellStyle name="Comma 2 7 3 6" xfId="6752"/>
    <cellStyle name="Comma 2 7 4" xfId="1384"/>
    <cellStyle name="Comma 2 7 4 2" xfId="1385"/>
    <cellStyle name="Comma 2 7 4 2 2" xfId="1386"/>
    <cellStyle name="Comma 2 7 4 2 2 2" xfId="4086"/>
    <cellStyle name="Comma 2 7 4 2 2 2 2" xfId="9389"/>
    <cellStyle name="Comma 2 7 4 2 2 3" xfId="6759"/>
    <cellStyle name="Comma 2 7 4 2 3" xfId="4085"/>
    <cellStyle name="Comma 2 7 4 2 3 2" xfId="9388"/>
    <cellStyle name="Comma 2 7 4 2 4" xfId="6758"/>
    <cellStyle name="Comma 2 7 4 3" xfId="1387"/>
    <cellStyle name="Comma 2 7 4 3 2" xfId="4087"/>
    <cellStyle name="Comma 2 7 4 3 2 2" xfId="9390"/>
    <cellStyle name="Comma 2 7 4 3 3" xfId="6760"/>
    <cellStyle name="Comma 2 7 4 4" xfId="1388"/>
    <cellStyle name="Comma 2 7 4 4 2" xfId="4088"/>
    <cellStyle name="Comma 2 7 4 4 2 2" xfId="9391"/>
    <cellStyle name="Comma 2 7 4 4 3" xfId="6761"/>
    <cellStyle name="Comma 2 7 4 5" xfId="4084"/>
    <cellStyle name="Comma 2 7 4 5 2" xfId="9387"/>
    <cellStyle name="Comma 2 7 4 6" xfId="6757"/>
    <cellStyle name="Comma 2 7 5" xfId="1389"/>
    <cellStyle name="Comma 2 7 5 2" xfId="1390"/>
    <cellStyle name="Comma 2 7 5 2 2" xfId="1391"/>
    <cellStyle name="Comma 2 7 5 2 2 2" xfId="4091"/>
    <cellStyle name="Comma 2 7 5 2 2 2 2" xfId="9394"/>
    <cellStyle name="Comma 2 7 5 2 2 3" xfId="6764"/>
    <cellStyle name="Comma 2 7 5 2 3" xfId="4090"/>
    <cellStyle name="Comma 2 7 5 2 3 2" xfId="9393"/>
    <cellStyle name="Comma 2 7 5 2 4" xfId="6763"/>
    <cellStyle name="Comma 2 7 5 3" xfId="1392"/>
    <cellStyle name="Comma 2 7 5 3 2" xfId="4092"/>
    <cellStyle name="Comma 2 7 5 3 2 2" xfId="9395"/>
    <cellStyle name="Comma 2 7 5 3 3" xfId="6765"/>
    <cellStyle name="Comma 2 7 5 4" xfId="1393"/>
    <cellStyle name="Comma 2 7 5 4 2" xfId="4093"/>
    <cellStyle name="Comma 2 7 5 4 2 2" xfId="9396"/>
    <cellStyle name="Comma 2 7 5 4 3" xfId="6766"/>
    <cellStyle name="Comma 2 7 5 5" xfId="4089"/>
    <cellStyle name="Comma 2 7 5 5 2" xfId="9392"/>
    <cellStyle name="Comma 2 7 5 6" xfId="6762"/>
    <cellStyle name="Comma 2 7 6" xfId="1394"/>
    <cellStyle name="Comma 2 7 6 2" xfId="1395"/>
    <cellStyle name="Comma 2 7 6 2 2" xfId="1396"/>
    <cellStyle name="Comma 2 7 6 2 2 2" xfId="4096"/>
    <cellStyle name="Comma 2 7 6 2 2 2 2" xfId="9399"/>
    <cellStyle name="Comma 2 7 6 2 2 3" xfId="6769"/>
    <cellStyle name="Comma 2 7 6 2 3" xfId="4095"/>
    <cellStyle name="Comma 2 7 6 2 3 2" xfId="9398"/>
    <cellStyle name="Comma 2 7 6 2 4" xfId="6768"/>
    <cellStyle name="Comma 2 7 6 3" xfId="1397"/>
    <cellStyle name="Comma 2 7 6 3 2" xfId="4097"/>
    <cellStyle name="Comma 2 7 6 3 2 2" xfId="9400"/>
    <cellStyle name="Comma 2 7 6 3 3" xfId="6770"/>
    <cellStyle name="Comma 2 7 6 4" xfId="1398"/>
    <cellStyle name="Comma 2 7 6 4 2" xfId="4098"/>
    <cellStyle name="Comma 2 7 6 4 2 2" xfId="9401"/>
    <cellStyle name="Comma 2 7 6 4 3" xfId="6771"/>
    <cellStyle name="Comma 2 7 6 5" xfId="4094"/>
    <cellStyle name="Comma 2 7 6 5 2" xfId="9397"/>
    <cellStyle name="Comma 2 7 6 6" xfId="6767"/>
    <cellStyle name="Comma 2 7 7" xfId="1399"/>
    <cellStyle name="Comma 2 7 7 2" xfId="1400"/>
    <cellStyle name="Comma 2 7 7 2 2" xfId="4100"/>
    <cellStyle name="Comma 2 7 7 2 2 2" xfId="9403"/>
    <cellStyle name="Comma 2 7 7 2 3" xfId="6773"/>
    <cellStyle name="Comma 2 7 7 3" xfId="1401"/>
    <cellStyle name="Comma 2 7 7 3 2" xfId="4101"/>
    <cellStyle name="Comma 2 7 7 3 2 2" xfId="9404"/>
    <cellStyle name="Comma 2 7 7 3 3" xfId="6774"/>
    <cellStyle name="Comma 2 7 7 4" xfId="4099"/>
    <cellStyle name="Comma 2 7 7 4 2" xfId="9402"/>
    <cellStyle name="Comma 2 7 7 5" xfId="6772"/>
    <cellStyle name="Comma 2 7 8" xfId="1402"/>
    <cellStyle name="Comma 2 7 8 2" xfId="1403"/>
    <cellStyle name="Comma 2 7 8 2 2" xfId="4103"/>
    <cellStyle name="Comma 2 7 8 2 2 2" xfId="9406"/>
    <cellStyle name="Comma 2 7 8 2 3" xfId="6776"/>
    <cellStyle name="Comma 2 7 8 3" xfId="4102"/>
    <cellStyle name="Comma 2 7 8 3 2" xfId="9405"/>
    <cellStyle name="Comma 2 7 8 4" xfId="6775"/>
    <cellStyle name="Comma 2 7 9" xfId="1404"/>
    <cellStyle name="Comma 2 7 9 2" xfId="4104"/>
    <cellStyle name="Comma 2 7 9 2 2" xfId="9407"/>
    <cellStyle name="Comma 2 7 9 3" xfId="6777"/>
    <cellStyle name="Comma 2 8" xfId="1405"/>
    <cellStyle name="Comma 2 8 10" xfId="1406"/>
    <cellStyle name="Comma 2 8 10 2" xfId="4106"/>
    <cellStyle name="Comma 2 8 10 2 2" xfId="9409"/>
    <cellStyle name="Comma 2 8 10 3" xfId="6779"/>
    <cellStyle name="Comma 2 8 11" xfId="4105"/>
    <cellStyle name="Comma 2 8 11 2" xfId="9408"/>
    <cellStyle name="Comma 2 8 12" xfId="6778"/>
    <cellStyle name="Comma 2 8 2" xfId="1407"/>
    <cellStyle name="Comma 2 8 2 10" xfId="4107"/>
    <cellStyle name="Comma 2 8 2 10 2" xfId="9410"/>
    <cellStyle name="Comma 2 8 2 11" xfId="6780"/>
    <cellStyle name="Comma 2 8 2 2" xfId="1408"/>
    <cellStyle name="Comma 2 8 2 2 2" xfId="1409"/>
    <cellStyle name="Comma 2 8 2 2 2 2" xfId="1410"/>
    <cellStyle name="Comma 2 8 2 2 2 2 2" xfId="4110"/>
    <cellStyle name="Comma 2 8 2 2 2 2 2 2" xfId="9413"/>
    <cellStyle name="Comma 2 8 2 2 2 2 3" xfId="6783"/>
    <cellStyle name="Comma 2 8 2 2 2 3" xfId="4109"/>
    <cellStyle name="Comma 2 8 2 2 2 3 2" xfId="9412"/>
    <cellStyle name="Comma 2 8 2 2 2 4" xfId="6782"/>
    <cellStyle name="Comma 2 8 2 2 3" xfId="1411"/>
    <cellStyle name="Comma 2 8 2 2 3 2" xfId="4111"/>
    <cellStyle name="Comma 2 8 2 2 3 2 2" xfId="9414"/>
    <cellStyle name="Comma 2 8 2 2 3 3" xfId="6784"/>
    <cellStyle name="Comma 2 8 2 2 4" xfId="1412"/>
    <cellStyle name="Comma 2 8 2 2 4 2" xfId="4112"/>
    <cellStyle name="Comma 2 8 2 2 4 2 2" xfId="9415"/>
    <cellStyle name="Comma 2 8 2 2 4 3" xfId="6785"/>
    <cellStyle name="Comma 2 8 2 2 5" xfId="4108"/>
    <cellStyle name="Comma 2 8 2 2 5 2" xfId="9411"/>
    <cellStyle name="Comma 2 8 2 2 6" xfId="6781"/>
    <cellStyle name="Comma 2 8 2 3" xfId="1413"/>
    <cellStyle name="Comma 2 8 2 3 2" xfId="1414"/>
    <cellStyle name="Comma 2 8 2 3 2 2" xfId="1415"/>
    <cellStyle name="Comma 2 8 2 3 2 2 2" xfId="4115"/>
    <cellStyle name="Comma 2 8 2 3 2 2 2 2" xfId="9418"/>
    <cellStyle name="Comma 2 8 2 3 2 2 3" xfId="6788"/>
    <cellStyle name="Comma 2 8 2 3 2 3" xfId="4114"/>
    <cellStyle name="Comma 2 8 2 3 2 3 2" xfId="9417"/>
    <cellStyle name="Comma 2 8 2 3 2 4" xfId="6787"/>
    <cellStyle name="Comma 2 8 2 3 3" xfId="1416"/>
    <cellStyle name="Comma 2 8 2 3 3 2" xfId="4116"/>
    <cellStyle name="Comma 2 8 2 3 3 2 2" xfId="9419"/>
    <cellStyle name="Comma 2 8 2 3 3 3" xfId="6789"/>
    <cellStyle name="Comma 2 8 2 3 4" xfId="1417"/>
    <cellStyle name="Comma 2 8 2 3 4 2" xfId="4117"/>
    <cellStyle name="Comma 2 8 2 3 4 2 2" xfId="9420"/>
    <cellStyle name="Comma 2 8 2 3 4 3" xfId="6790"/>
    <cellStyle name="Comma 2 8 2 3 5" xfId="4113"/>
    <cellStyle name="Comma 2 8 2 3 5 2" xfId="9416"/>
    <cellStyle name="Comma 2 8 2 3 6" xfId="6786"/>
    <cellStyle name="Comma 2 8 2 4" xfId="1418"/>
    <cellStyle name="Comma 2 8 2 4 2" xfId="1419"/>
    <cellStyle name="Comma 2 8 2 4 2 2" xfId="1420"/>
    <cellStyle name="Comma 2 8 2 4 2 2 2" xfId="4120"/>
    <cellStyle name="Comma 2 8 2 4 2 2 2 2" xfId="9423"/>
    <cellStyle name="Comma 2 8 2 4 2 2 3" xfId="6793"/>
    <cellStyle name="Comma 2 8 2 4 2 3" xfId="4119"/>
    <cellStyle name="Comma 2 8 2 4 2 3 2" xfId="9422"/>
    <cellStyle name="Comma 2 8 2 4 2 4" xfId="6792"/>
    <cellStyle name="Comma 2 8 2 4 3" xfId="1421"/>
    <cellStyle name="Comma 2 8 2 4 3 2" xfId="4121"/>
    <cellStyle name="Comma 2 8 2 4 3 2 2" xfId="9424"/>
    <cellStyle name="Comma 2 8 2 4 3 3" xfId="6794"/>
    <cellStyle name="Comma 2 8 2 4 4" xfId="1422"/>
    <cellStyle name="Comma 2 8 2 4 4 2" xfId="4122"/>
    <cellStyle name="Comma 2 8 2 4 4 2 2" xfId="9425"/>
    <cellStyle name="Comma 2 8 2 4 4 3" xfId="6795"/>
    <cellStyle name="Comma 2 8 2 4 5" xfId="4118"/>
    <cellStyle name="Comma 2 8 2 4 5 2" xfId="9421"/>
    <cellStyle name="Comma 2 8 2 4 6" xfId="6791"/>
    <cellStyle name="Comma 2 8 2 5" xfId="1423"/>
    <cellStyle name="Comma 2 8 2 5 2" xfId="1424"/>
    <cellStyle name="Comma 2 8 2 5 2 2" xfId="1425"/>
    <cellStyle name="Comma 2 8 2 5 2 2 2" xfId="4125"/>
    <cellStyle name="Comma 2 8 2 5 2 2 2 2" xfId="9428"/>
    <cellStyle name="Comma 2 8 2 5 2 2 3" xfId="6798"/>
    <cellStyle name="Comma 2 8 2 5 2 3" xfId="4124"/>
    <cellStyle name="Comma 2 8 2 5 2 3 2" xfId="9427"/>
    <cellStyle name="Comma 2 8 2 5 2 4" xfId="6797"/>
    <cellStyle name="Comma 2 8 2 5 3" xfId="1426"/>
    <cellStyle name="Comma 2 8 2 5 3 2" xfId="4126"/>
    <cellStyle name="Comma 2 8 2 5 3 2 2" xfId="9429"/>
    <cellStyle name="Comma 2 8 2 5 3 3" xfId="6799"/>
    <cellStyle name="Comma 2 8 2 5 4" xfId="1427"/>
    <cellStyle name="Comma 2 8 2 5 4 2" xfId="4127"/>
    <cellStyle name="Comma 2 8 2 5 4 2 2" xfId="9430"/>
    <cellStyle name="Comma 2 8 2 5 4 3" xfId="6800"/>
    <cellStyle name="Comma 2 8 2 5 5" xfId="4123"/>
    <cellStyle name="Comma 2 8 2 5 5 2" xfId="9426"/>
    <cellStyle name="Comma 2 8 2 5 6" xfId="6796"/>
    <cellStyle name="Comma 2 8 2 6" xfId="1428"/>
    <cellStyle name="Comma 2 8 2 6 2" xfId="1429"/>
    <cellStyle name="Comma 2 8 2 6 2 2" xfId="4129"/>
    <cellStyle name="Comma 2 8 2 6 2 2 2" xfId="9432"/>
    <cellStyle name="Comma 2 8 2 6 2 3" xfId="6802"/>
    <cellStyle name="Comma 2 8 2 6 3" xfId="1430"/>
    <cellStyle name="Comma 2 8 2 6 3 2" xfId="4130"/>
    <cellStyle name="Comma 2 8 2 6 3 2 2" xfId="9433"/>
    <cellStyle name="Comma 2 8 2 6 3 3" xfId="6803"/>
    <cellStyle name="Comma 2 8 2 6 4" xfId="4128"/>
    <cellStyle name="Comma 2 8 2 6 4 2" xfId="9431"/>
    <cellStyle name="Comma 2 8 2 6 5" xfId="6801"/>
    <cellStyle name="Comma 2 8 2 7" xfId="1431"/>
    <cellStyle name="Comma 2 8 2 7 2" xfId="1432"/>
    <cellStyle name="Comma 2 8 2 7 2 2" xfId="4132"/>
    <cellStyle name="Comma 2 8 2 7 2 2 2" xfId="9435"/>
    <cellStyle name="Comma 2 8 2 7 2 3" xfId="6805"/>
    <cellStyle name="Comma 2 8 2 7 3" xfId="4131"/>
    <cellStyle name="Comma 2 8 2 7 3 2" xfId="9434"/>
    <cellStyle name="Comma 2 8 2 7 4" xfId="6804"/>
    <cellStyle name="Comma 2 8 2 8" xfId="1433"/>
    <cellStyle name="Comma 2 8 2 8 2" xfId="4133"/>
    <cellStyle name="Comma 2 8 2 8 2 2" xfId="9436"/>
    <cellStyle name="Comma 2 8 2 8 3" xfId="6806"/>
    <cellStyle name="Comma 2 8 2 9" xfId="1434"/>
    <cellStyle name="Comma 2 8 2 9 2" xfId="4134"/>
    <cellStyle name="Comma 2 8 2 9 2 2" xfId="9437"/>
    <cellStyle name="Comma 2 8 2 9 3" xfId="6807"/>
    <cellStyle name="Comma 2 8 3" xfId="1435"/>
    <cellStyle name="Comma 2 8 3 2" xfId="1436"/>
    <cellStyle name="Comma 2 8 3 2 2" xfId="1437"/>
    <cellStyle name="Comma 2 8 3 2 2 2" xfId="4137"/>
    <cellStyle name="Comma 2 8 3 2 2 2 2" xfId="9440"/>
    <cellStyle name="Comma 2 8 3 2 2 3" xfId="6810"/>
    <cellStyle name="Comma 2 8 3 2 3" xfId="4136"/>
    <cellStyle name="Comma 2 8 3 2 3 2" xfId="9439"/>
    <cellStyle name="Comma 2 8 3 2 4" xfId="6809"/>
    <cellStyle name="Comma 2 8 3 3" xfId="1438"/>
    <cellStyle name="Comma 2 8 3 3 2" xfId="4138"/>
    <cellStyle name="Comma 2 8 3 3 2 2" xfId="9441"/>
    <cellStyle name="Comma 2 8 3 3 3" xfId="6811"/>
    <cellStyle name="Comma 2 8 3 4" xfId="1439"/>
    <cellStyle name="Comma 2 8 3 4 2" xfId="4139"/>
    <cellStyle name="Comma 2 8 3 4 2 2" xfId="9442"/>
    <cellStyle name="Comma 2 8 3 4 3" xfId="6812"/>
    <cellStyle name="Comma 2 8 3 5" xfId="4135"/>
    <cellStyle name="Comma 2 8 3 5 2" xfId="9438"/>
    <cellStyle name="Comma 2 8 3 6" xfId="6808"/>
    <cellStyle name="Comma 2 8 4" xfId="1440"/>
    <cellStyle name="Comma 2 8 4 2" xfId="1441"/>
    <cellStyle name="Comma 2 8 4 2 2" xfId="1442"/>
    <cellStyle name="Comma 2 8 4 2 2 2" xfId="4142"/>
    <cellStyle name="Comma 2 8 4 2 2 2 2" xfId="9445"/>
    <cellStyle name="Comma 2 8 4 2 2 3" xfId="6815"/>
    <cellStyle name="Comma 2 8 4 2 3" xfId="4141"/>
    <cellStyle name="Comma 2 8 4 2 3 2" xfId="9444"/>
    <cellStyle name="Comma 2 8 4 2 4" xfId="6814"/>
    <cellStyle name="Comma 2 8 4 3" xfId="1443"/>
    <cellStyle name="Comma 2 8 4 3 2" xfId="4143"/>
    <cellStyle name="Comma 2 8 4 3 2 2" xfId="9446"/>
    <cellStyle name="Comma 2 8 4 3 3" xfId="6816"/>
    <cellStyle name="Comma 2 8 4 4" xfId="1444"/>
    <cellStyle name="Comma 2 8 4 4 2" xfId="4144"/>
    <cellStyle name="Comma 2 8 4 4 2 2" xfId="9447"/>
    <cellStyle name="Comma 2 8 4 4 3" xfId="6817"/>
    <cellStyle name="Comma 2 8 4 5" xfId="4140"/>
    <cellStyle name="Comma 2 8 4 5 2" xfId="9443"/>
    <cellStyle name="Comma 2 8 4 6" xfId="6813"/>
    <cellStyle name="Comma 2 8 5" xfId="1445"/>
    <cellStyle name="Comma 2 8 5 2" xfId="1446"/>
    <cellStyle name="Comma 2 8 5 2 2" xfId="1447"/>
    <cellStyle name="Comma 2 8 5 2 2 2" xfId="4147"/>
    <cellStyle name="Comma 2 8 5 2 2 2 2" xfId="9450"/>
    <cellStyle name="Comma 2 8 5 2 2 3" xfId="6820"/>
    <cellStyle name="Comma 2 8 5 2 3" xfId="4146"/>
    <cellStyle name="Comma 2 8 5 2 3 2" xfId="9449"/>
    <cellStyle name="Comma 2 8 5 2 4" xfId="6819"/>
    <cellStyle name="Comma 2 8 5 3" xfId="1448"/>
    <cellStyle name="Comma 2 8 5 3 2" xfId="4148"/>
    <cellStyle name="Comma 2 8 5 3 2 2" xfId="9451"/>
    <cellStyle name="Comma 2 8 5 3 3" xfId="6821"/>
    <cellStyle name="Comma 2 8 5 4" xfId="1449"/>
    <cellStyle name="Comma 2 8 5 4 2" xfId="4149"/>
    <cellStyle name="Comma 2 8 5 4 2 2" xfId="9452"/>
    <cellStyle name="Comma 2 8 5 4 3" xfId="6822"/>
    <cellStyle name="Comma 2 8 5 5" xfId="4145"/>
    <cellStyle name="Comma 2 8 5 5 2" xfId="9448"/>
    <cellStyle name="Comma 2 8 5 6" xfId="6818"/>
    <cellStyle name="Comma 2 8 6" xfId="1450"/>
    <cellStyle name="Comma 2 8 6 2" xfId="1451"/>
    <cellStyle name="Comma 2 8 6 2 2" xfId="1452"/>
    <cellStyle name="Comma 2 8 6 2 2 2" xfId="4152"/>
    <cellStyle name="Comma 2 8 6 2 2 2 2" xfId="9455"/>
    <cellStyle name="Comma 2 8 6 2 2 3" xfId="6825"/>
    <cellStyle name="Comma 2 8 6 2 3" xfId="4151"/>
    <cellStyle name="Comma 2 8 6 2 3 2" xfId="9454"/>
    <cellStyle name="Comma 2 8 6 2 4" xfId="6824"/>
    <cellStyle name="Comma 2 8 6 3" xfId="1453"/>
    <cellStyle name="Comma 2 8 6 3 2" xfId="4153"/>
    <cellStyle name="Comma 2 8 6 3 2 2" xfId="9456"/>
    <cellStyle name="Comma 2 8 6 3 3" xfId="6826"/>
    <cellStyle name="Comma 2 8 6 4" xfId="1454"/>
    <cellStyle name="Comma 2 8 6 4 2" xfId="4154"/>
    <cellStyle name="Comma 2 8 6 4 2 2" xfId="9457"/>
    <cellStyle name="Comma 2 8 6 4 3" xfId="6827"/>
    <cellStyle name="Comma 2 8 6 5" xfId="4150"/>
    <cellStyle name="Comma 2 8 6 5 2" xfId="9453"/>
    <cellStyle name="Comma 2 8 6 6" xfId="6823"/>
    <cellStyle name="Comma 2 8 7" xfId="1455"/>
    <cellStyle name="Comma 2 8 7 2" xfId="1456"/>
    <cellStyle name="Comma 2 8 7 2 2" xfId="4156"/>
    <cellStyle name="Comma 2 8 7 2 2 2" xfId="9459"/>
    <cellStyle name="Comma 2 8 7 2 3" xfId="6829"/>
    <cellStyle name="Comma 2 8 7 3" xfId="1457"/>
    <cellStyle name="Comma 2 8 7 3 2" xfId="4157"/>
    <cellStyle name="Comma 2 8 7 3 2 2" xfId="9460"/>
    <cellStyle name="Comma 2 8 7 3 3" xfId="6830"/>
    <cellStyle name="Comma 2 8 7 4" xfId="4155"/>
    <cellStyle name="Comma 2 8 7 4 2" xfId="9458"/>
    <cellStyle name="Comma 2 8 7 5" xfId="6828"/>
    <cellStyle name="Comma 2 8 8" xfId="1458"/>
    <cellStyle name="Comma 2 8 8 2" xfId="1459"/>
    <cellStyle name="Comma 2 8 8 2 2" xfId="4159"/>
    <cellStyle name="Comma 2 8 8 2 2 2" xfId="9462"/>
    <cellStyle name="Comma 2 8 8 2 3" xfId="6832"/>
    <cellStyle name="Comma 2 8 8 3" xfId="4158"/>
    <cellStyle name="Comma 2 8 8 3 2" xfId="9461"/>
    <cellStyle name="Comma 2 8 8 4" xfId="6831"/>
    <cellStyle name="Comma 2 8 9" xfId="1460"/>
    <cellStyle name="Comma 2 8 9 2" xfId="4160"/>
    <cellStyle name="Comma 2 8 9 2 2" xfId="9463"/>
    <cellStyle name="Comma 2 8 9 3" xfId="6833"/>
    <cellStyle name="Comma 2 9" xfId="1461"/>
    <cellStyle name="Comma 2 9 10" xfId="4161"/>
    <cellStyle name="Comma 2 9 10 2" xfId="9464"/>
    <cellStyle name="Comma 2 9 11" xfId="6834"/>
    <cellStyle name="Comma 2 9 2" xfId="1462"/>
    <cellStyle name="Comma 2 9 2 2" xfId="1463"/>
    <cellStyle name="Comma 2 9 2 2 2" xfId="1464"/>
    <cellStyle name="Comma 2 9 2 2 2 2" xfId="4164"/>
    <cellStyle name="Comma 2 9 2 2 2 2 2" xfId="9467"/>
    <cellStyle name="Comma 2 9 2 2 2 3" xfId="6837"/>
    <cellStyle name="Comma 2 9 2 2 3" xfId="4163"/>
    <cellStyle name="Comma 2 9 2 2 3 2" xfId="9466"/>
    <cellStyle name="Comma 2 9 2 2 4" xfId="6836"/>
    <cellStyle name="Comma 2 9 2 3" xfId="1465"/>
    <cellStyle name="Comma 2 9 2 3 2" xfId="4165"/>
    <cellStyle name="Comma 2 9 2 3 2 2" xfId="9468"/>
    <cellStyle name="Comma 2 9 2 3 3" xfId="6838"/>
    <cellStyle name="Comma 2 9 2 4" xfId="1466"/>
    <cellStyle name="Comma 2 9 2 4 2" xfId="4166"/>
    <cellStyle name="Comma 2 9 2 4 2 2" xfId="9469"/>
    <cellStyle name="Comma 2 9 2 4 3" xfId="6839"/>
    <cellStyle name="Comma 2 9 2 5" xfId="4162"/>
    <cellStyle name="Comma 2 9 2 5 2" xfId="9465"/>
    <cellStyle name="Comma 2 9 2 6" xfId="6835"/>
    <cellStyle name="Comma 2 9 3" xfId="1467"/>
    <cellStyle name="Comma 2 9 3 2" xfId="1468"/>
    <cellStyle name="Comma 2 9 3 2 2" xfId="1469"/>
    <cellStyle name="Comma 2 9 3 2 2 2" xfId="4169"/>
    <cellStyle name="Comma 2 9 3 2 2 2 2" xfId="9472"/>
    <cellStyle name="Comma 2 9 3 2 2 3" xfId="6842"/>
    <cellStyle name="Comma 2 9 3 2 3" xfId="4168"/>
    <cellStyle name="Comma 2 9 3 2 3 2" xfId="9471"/>
    <cellStyle name="Comma 2 9 3 2 4" xfId="6841"/>
    <cellStyle name="Comma 2 9 3 3" xfId="1470"/>
    <cellStyle name="Comma 2 9 3 3 2" xfId="4170"/>
    <cellStyle name="Comma 2 9 3 3 2 2" xfId="9473"/>
    <cellStyle name="Comma 2 9 3 3 3" xfId="6843"/>
    <cellStyle name="Comma 2 9 3 4" xfId="1471"/>
    <cellStyle name="Comma 2 9 3 4 2" xfId="4171"/>
    <cellStyle name="Comma 2 9 3 4 2 2" xfId="9474"/>
    <cellStyle name="Comma 2 9 3 4 3" xfId="6844"/>
    <cellStyle name="Comma 2 9 3 5" xfId="4167"/>
    <cellStyle name="Comma 2 9 3 5 2" xfId="9470"/>
    <cellStyle name="Comma 2 9 3 6" xfId="6840"/>
    <cellStyle name="Comma 2 9 4" xfId="1472"/>
    <cellStyle name="Comma 2 9 4 2" xfId="1473"/>
    <cellStyle name="Comma 2 9 4 2 2" xfId="1474"/>
    <cellStyle name="Comma 2 9 4 2 2 2" xfId="4174"/>
    <cellStyle name="Comma 2 9 4 2 2 2 2" xfId="9477"/>
    <cellStyle name="Comma 2 9 4 2 2 3" xfId="6847"/>
    <cellStyle name="Comma 2 9 4 2 3" xfId="4173"/>
    <cellStyle name="Comma 2 9 4 2 3 2" xfId="9476"/>
    <cellStyle name="Comma 2 9 4 2 4" xfId="6846"/>
    <cellStyle name="Comma 2 9 4 3" xfId="1475"/>
    <cellStyle name="Comma 2 9 4 3 2" xfId="4175"/>
    <cellStyle name="Comma 2 9 4 3 2 2" xfId="9478"/>
    <cellStyle name="Comma 2 9 4 3 3" xfId="6848"/>
    <cellStyle name="Comma 2 9 4 4" xfId="1476"/>
    <cellStyle name="Comma 2 9 4 4 2" xfId="4176"/>
    <cellStyle name="Comma 2 9 4 4 2 2" xfId="9479"/>
    <cellStyle name="Comma 2 9 4 4 3" xfId="6849"/>
    <cellStyle name="Comma 2 9 4 5" xfId="4172"/>
    <cellStyle name="Comma 2 9 4 5 2" xfId="9475"/>
    <cellStyle name="Comma 2 9 4 6" xfId="6845"/>
    <cellStyle name="Comma 2 9 5" xfId="1477"/>
    <cellStyle name="Comma 2 9 5 2" xfId="1478"/>
    <cellStyle name="Comma 2 9 5 2 2" xfId="1479"/>
    <cellStyle name="Comma 2 9 5 2 2 2" xfId="4179"/>
    <cellStyle name="Comma 2 9 5 2 2 2 2" xfId="9482"/>
    <cellStyle name="Comma 2 9 5 2 2 3" xfId="6852"/>
    <cellStyle name="Comma 2 9 5 2 3" xfId="4178"/>
    <cellStyle name="Comma 2 9 5 2 3 2" xfId="9481"/>
    <cellStyle name="Comma 2 9 5 2 4" xfId="6851"/>
    <cellStyle name="Comma 2 9 5 3" xfId="1480"/>
    <cellStyle name="Comma 2 9 5 3 2" xfId="4180"/>
    <cellStyle name="Comma 2 9 5 3 2 2" xfId="9483"/>
    <cellStyle name="Comma 2 9 5 3 3" xfId="6853"/>
    <cellStyle name="Comma 2 9 5 4" xfId="1481"/>
    <cellStyle name="Comma 2 9 5 4 2" xfId="4181"/>
    <cellStyle name="Comma 2 9 5 4 2 2" xfId="9484"/>
    <cellStyle name="Comma 2 9 5 4 3" xfId="6854"/>
    <cellStyle name="Comma 2 9 5 5" xfId="4177"/>
    <cellStyle name="Comma 2 9 5 5 2" xfId="9480"/>
    <cellStyle name="Comma 2 9 5 6" xfId="6850"/>
    <cellStyle name="Comma 2 9 6" xfId="1482"/>
    <cellStyle name="Comma 2 9 6 2" xfId="1483"/>
    <cellStyle name="Comma 2 9 6 2 2" xfId="4183"/>
    <cellStyle name="Comma 2 9 6 2 2 2" xfId="9486"/>
    <cellStyle name="Comma 2 9 6 2 3" xfId="6856"/>
    <cellStyle name="Comma 2 9 6 3" xfId="1484"/>
    <cellStyle name="Comma 2 9 6 3 2" xfId="4184"/>
    <cellStyle name="Comma 2 9 6 3 2 2" xfId="9487"/>
    <cellStyle name="Comma 2 9 6 3 3" xfId="6857"/>
    <cellStyle name="Comma 2 9 6 4" xfId="4182"/>
    <cellStyle name="Comma 2 9 6 4 2" xfId="9485"/>
    <cellStyle name="Comma 2 9 6 5" xfId="6855"/>
    <cellStyle name="Comma 2 9 7" xfId="1485"/>
    <cellStyle name="Comma 2 9 7 2" xfId="1486"/>
    <cellStyle name="Comma 2 9 7 2 2" xfId="4186"/>
    <cellStyle name="Comma 2 9 7 2 2 2" xfId="9489"/>
    <cellStyle name="Comma 2 9 7 2 3" xfId="6859"/>
    <cellStyle name="Comma 2 9 7 3" xfId="4185"/>
    <cellStyle name="Comma 2 9 7 3 2" xfId="9488"/>
    <cellStyle name="Comma 2 9 7 4" xfId="6858"/>
    <cellStyle name="Comma 2 9 8" xfId="1487"/>
    <cellStyle name="Comma 2 9 8 2" xfId="4187"/>
    <cellStyle name="Comma 2 9 8 2 2" xfId="9490"/>
    <cellStyle name="Comma 2 9 8 3" xfId="6860"/>
    <cellStyle name="Comma 2 9 9" xfId="1488"/>
    <cellStyle name="Comma 2 9 9 2" xfId="4188"/>
    <cellStyle name="Comma 2 9 9 2 2" xfId="9491"/>
    <cellStyle name="Comma 2 9 9 3" xfId="6861"/>
    <cellStyle name="Comma 3" xfId="76"/>
    <cellStyle name="Comma 3 10" xfId="1490"/>
    <cellStyle name="Comma 3 10 2" xfId="1491"/>
    <cellStyle name="Comma 3 10 2 2" xfId="4191"/>
    <cellStyle name="Comma 3 10 2 2 2" xfId="9494"/>
    <cellStyle name="Comma 3 10 2 3" xfId="6864"/>
    <cellStyle name="Comma 3 10 3" xfId="1492"/>
    <cellStyle name="Comma 3 10 3 2" xfId="4192"/>
    <cellStyle name="Comma 3 10 3 2 2" xfId="9495"/>
    <cellStyle name="Comma 3 10 3 3" xfId="6865"/>
    <cellStyle name="Comma 3 10 4" xfId="4190"/>
    <cellStyle name="Comma 3 10 4 2" xfId="9493"/>
    <cellStyle name="Comma 3 10 5" xfId="6863"/>
    <cellStyle name="Comma 3 11" xfId="1493"/>
    <cellStyle name="Comma 3 11 2" xfId="1494"/>
    <cellStyle name="Comma 3 11 2 2" xfId="4194"/>
    <cellStyle name="Comma 3 11 2 2 2" xfId="9497"/>
    <cellStyle name="Comma 3 11 2 3" xfId="6867"/>
    <cellStyle name="Comma 3 11 3" xfId="4193"/>
    <cellStyle name="Comma 3 11 3 2" xfId="9496"/>
    <cellStyle name="Comma 3 11 4" xfId="6866"/>
    <cellStyle name="Comma 3 12" xfId="1495"/>
    <cellStyle name="Comma 3 12 2" xfId="4195"/>
    <cellStyle name="Comma 3 12 2 2" xfId="9498"/>
    <cellStyle name="Comma 3 12 3" xfId="6868"/>
    <cellStyle name="Comma 3 13" xfId="1496"/>
    <cellStyle name="Comma 3 13 2" xfId="4196"/>
    <cellStyle name="Comma 3 13 2 2" xfId="9499"/>
    <cellStyle name="Comma 3 13 3" xfId="6869"/>
    <cellStyle name="Comma 3 14" xfId="1497"/>
    <cellStyle name="Comma 3 14 2" xfId="4197"/>
    <cellStyle name="Comma 3 14 2 2" xfId="9500"/>
    <cellStyle name="Comma 3 14 3" xfId="6870"/>
    <cellStyle name="Comma 3 15" xfId="2770"/>
    <cellStyle name="Comma 3 15 2" xfId="5443"/>
    <cellStyle name="Comma 3 15 2 2" xfId="10734"/>
    <cellStyle name="Comma 3 15 3" xfId="8104"/>
    <cellStyle name="Comma 3 16" xfId="2830"/>
    <cellStyle name="Comma 3 16 2" xfId="5503"/>
    <cellStyle name="Comma 3 16 2 2" xfId="10788"/>
    <cellStyle name="Comma 3 16 3" xfId="8158"/>
    <cellStyle name="Comma 3 17" xfId="1489"/>
    <cellStyle name="Comma 3 17 2" xfId="4189"/>
    <cellStyle name="Comma 3 17 2 2" xfId="9492"/>
    <cellStyle name="Comma 3 17 3" xfId="6862"/>
    <cellStyle name="Comma 3 18" xfId="254"/>
    <cellStyle name="Comma 3 18 2" xfId="2963"/>
    <cellStyle name="Comma 3 18 2 2" xfId="8269"/>
    <cellStyle name="Comma 3 18 3" xfId="5638"/>
    <cellStyle name="Comma 3 19" xfId="2935"/>
    <cellStyle name="Comma 3 19 2" xfId="8260"/>
    <cellStyle name="Comma 3 2" xfId="90"/>
    <cellStyle name="Comma 3 2 10" xfId="1499"/>
    <cellStyle name="Comma 3 2 10 2" xfId="4199"/>
    <cellStyle name="Comma 3 2 10 2 2" xfId="9502"/>
    <cellStyle name="Comma 3 2 10 3" xfId="6872"/>
    <cellStyle name="Comma 3 2 11" xfId="2783"/>
    <cellStyle name="Comma 3 2 11 2" xfId="5456"/>
    <cellStyle name="Comma 3 2 11 2 2" xfId="10747"/>
    <cellStyle name="Comma 3 2 11 3" xfId="8117"/>
    <cellStyle name="Comma 3 2 12" xfId="2843"/>
    <cellStyle name="Comma 3 2 12 2" xfId="5516"/>
    <cellStyle name="Comma 3 2 12 2 2" xfId="10801"/>
    <cellStyle name="Comma 3 2 12 3" xfId="8171"/>
    <cellStyle name="Comma 3 2 13" xfId="1498"/>
    <cellStyle name="Comma 3 2 13 2" xfId="4198"/>
    <cellStyle name="Comma 3 2 13 2 2" xfId="9501"/>
    <cellStyle name="Comma 3 2 13 3" xfId="6871"/>
    <cellStyle name="Comma 3 2 14" xfId="267"/>
    <cellStyle name="Comma 3 2 14 2" xfId="2976"/>
    <cellStyle name="Comma 3 2 14 2 2" xfId="8282"/>
    <cellStyle name="Comma 3 2 14 3" xfId="5651"/>
    <cellStyle name="Comma 3 2 15" xfId="2936"/>
    <cellStyle name="Comma 3 2 15 2" xfId="8261"/>
    <cellStyle name="Comma 3 2 16" xfId="5626"/>
    <cellStyle name="Comma 3 2 17" xfId="196"/>
    <cellStyle name="Comma 3 2 2" xfId="296"/>
    <cellStyle name="Comma 3 2 2 10" xfId="2811"/>
    <cellStyle name="Comma 3 2 2 10 2" xfId="5484"/>
    <cellStyle name="Comma 3 2 2 10 2 2" xfId="10774"/>
    <cellStyle name="Comma 3 2 2 10 3" xfId="8144"/>
    <cellStyle name="Comma 3 2 2 11" xfId="2870"/>
    <cellStyle name="Comma 3 2 2 11 2" xfId="5543"/>
    <cellStyle name="Comma 3 2 2 11 2 2" xfId="10828"/>
    <cellStyle name="Comma 3 2 2 11 3" xfId="8198"/>
    <cellStyle name="Comma 3 2 2 12" xfId="1500"/>
    <cellStyle name="Comma 3 2 2 12 2" xfId="4200"/>
    <cellStyle name="Comma 3 2 2 12 2 2" xfId="9503"/>
    <cellStyle name="Comma 3 2 2 12 3" xfId="6873"/>
    <cellStyle name="Comma 3 2 2 13" xfId="3005"/>
    <cellStyle name="Comma 3 2 2 13 2" xfId="8309"/>
    <cellStyle name="Comma 3 2 2 14" xfId="5679"/>
    <cellStyle name="Comma 3 2 2 2" xfId="350"/>
    <cellStyle name="Comma 3 2 2 2 2" xfId="1502"/>
    <cellStyle name="Comma 3 2 2 2 2 2" xfId="1503"/>
    <cellStyle name="Comma 3 2 2 2 2 2 2" xfId="4203"/>
    <cellStyle name="Comma 3 2 2 2 2 2 2 2" xfId="9506"/>
    <cellStyle name="Comma 3 2 2 2 2 2 3" xfId="6876"/>
    <cellStyle name="Comma 3 2 2 2 2 3" xfId="4202"/>
    <cellStyle name="Comma 3 2 2 2 2 3 2" xfId="9505"/>
    <cellStyle name="Comma 3 2 2 2 2 4" xfId="6875"/>
    <cellStyle name="Comma 3 2 2 2 3" xfId="1504"/>
    <cellStyle name="Comma 3 2 2 2 3 2" xfId="4204"/>
    <cellStyle name="Comma 3 2 2 2 3 2 2" xfId="9507"/>
    <cellStyle name="Comma 3 2 2 2 3 3" xfId="6877"/>
    <cellStyle name="Comma 3 2 2 2 4" xfId="1505"/>
    <cellStyle name="Comma 3 2 2 2 4 2" xfId="4205"/>
    <cellStyle name="Comma 3 2 2 2 4 2 2" xfId="9508"/>
    <cellStyle name="Comma 3 2 2 2 4 3" xfId="6878"/>
    <cellStyle name="Comma 3 2 2 2 5" xfId="2924"/>
    <cellStyle name="Comma 3 2 2 2 5 2" xfId="5597"/>
    <cellStyle name="Comma 3 2 2 2 5 2 2" xfId="10882"/>
    <cellStyle name="Comma 3 2 2 2 5 3" xfId="8252"/>
    <cellStyle name="Comma 3 2 2 2 6" xfId="1501"/>
    <cellStyle name="Comma 3 2 2 2 6 2" xfId="4201"/>
    <cellStyle name="Comma 3 2 2 2 6 2 2" xfId="9504"/>
    <cellStyle name="Comma 3 2 2 2 6 3" xfId="6874"/>
    <cellStyle name="Comma 3 2 2 2 7" xfId="3059"/>
    <cellStyle name="Comma 3 2 2 2 7 2" xfId="8363"/>
    <cellStyle name="Comma 3 2 2 2 8" xfId="5733"/>
    <cellStyle name="Comma 3 2 2 3" xfId="1506"/>
    <cellStyle name="Comma 3 2 2 3 2" xfId="1507"/>
    <cellStyle name="Comma 3 2 2 3 2 2" xfId="1508"/>
    <cellStyle name="Comma 3 2 2 3 2 2 2" xfId="4208"/>
    <cellStyle name="Comma 3 2 2 3 2 2 2 2" xfId="9511"/>
    <cellStyle name="Comma 3 2 2 3 2 2 3" xfId="6881"/>
    <cellStyle name="Comma 3 2 2 3 2 3" xfId="4207"/>
    <cellStyle name="Comma 3 2 2 3 2 3 2" xfId="9510"/>
    <cellStyle name="Comma 3 2 2 3 2 4" xfId="6880"/>
    <cellStyle name="Comma 3 2 2 3 3" xfId="1509"/>
    <cellStyle name="Comma 3 2 2 3 3 2" xfId="4209"/>
    <cellStyle name="Comma 3 2 2 3 3 2 2" xfId="9512"/>
    <cellStyle name="Comma 3 2 2 3 3 3" xfId="6882"/>
    <cellStyle name="Comma 3 2 2 3 4" xfId="1510"/>
    <cellStyle name="Comma 3 2 2 3 4 2" xfId="4210"/>
    <cellStyle name="Comma 3 2 2 3 4 2 2" xfId="9513"/>
    <cellStyle name="Comma 3 2 2 3 4 3" xfId="6883"/>
    <cellStyle name="Comma 3 2 2 3 5" xfId="4206"/>
    <cellStyle name="Comma 3 2 2 3 5 2" xfId="9509"/>
    <cellStyle name="Comma 3 2 2 3 6" xfId="6879"/>
    <cellStyle name="Comma 3 2 2 4" xfId="1511"/>
    <cellStyle name="Comma 3 2 2 4 2" xfId="1512"/>
    <cellStyle name="Comma 3 2 2 4 2 2" xfId="1513"/>
    <cellStyle name="Comma 3 2 2 4 2 2 2" xfId="4213"/>
    <cellStyle name="Comma 3 2 2 4 2 2 2 2" xfId="9516"/>
    <cellStyle name="Comma 3 2 2 4 2 2 3" xfId="6886"/>
    <cellStyle name="Comma 3 2 2 4 2 3" xfId="4212"/>
    <cellStyle name="Comma 3 2 2 4 2 3 2" xfId="9515"/>
    <cellStyle name="Comma 3 2 2 4 2 4" xfId="6885"/>
    <cellStyle name="Comma 3 2 2 4 3" xfId="1514"/>
    <cellStyle name="Comma 3 2 2 4 3 2" xfId="4214"/>
    <cellStyle name="Comma 3 2 2 4 3 2 2" xfId="9517"/>
    <cellStyle name="Comma 3 2 2 4 3 3" xfId="6887"/>
    <cellStyle name="Comma 3 2 2 4 4" xfId="1515"/>
    <cellStyle name="Comma 3 2 2 4 4 2" xfId="4215"/>
    <cellStyle name="Comma 3 2 2 4 4 2 2" xfId="9518"/>
    <cellStyle name="Comma 3 2 2 4 4 3" xfId="6888"/>
    <cellStyle name="Comma 3 2 2 4 5" xfId="4211"/>
    <cellStyle name="Comma 3 2 2 4 5 2" xfId="9514"/>
    <cellStyle name="Comma 3 2 2 4 6" xfId="6884"/>
    <cellStyle name="Comma 3 2 2 5" xfId="1516"/>
    <cellStyle name="Comma 3 2 2 5 2" xfId="1517"/>
    <cellStyle name="Comma 3 2 2 5 2 2" xfId="1518"/>
    <cellStyle name="Comma 3 2 2 5 2 2 2" xfId="4218"/>
    <cellStyle name="Comma 3 2 2 5 2 2 2 2" xfId="9521"/>
    <cellStyle name="Comma 3 2 2 5 2 2 3" xfId="6891"/>
    <cellStyle name="Comma 3 2 2 5 2 3" xfId="4217"/>
    <cellStyle name="Comma 3 2 2 5 2 3 2" xfId="9520"/>
    <cellStyle name="Comma 3 2 2 5 2 4" xfId="6890"/>
    <cellStyle name="Comma 3 2 2 5 3" xfId="1519"/>
    <cellStyle name="Comma 3 2 2 5 3 2" xfId="4219"/>
    <cellStyle name="Comma 3 2 2 5 3 2 2" xfId="9522"/>
    <cellStyle name="Comma 3 2 2 5 3 3" xfId="6892"/>
    <cellStyle name="Comma 3 2 2 5 4" xfId="1520"/>
    <cellStyle name="Comma 3 2 2 5 4 2" xfId="4220"/>
    <cellStyle name="Comma 3 2 2 5 4 2 2" xfId="9523"/>
    <cellStyle name="Comma 3 2 2 5 4 3" xfId="6893"/>
    <cellStyle name="Comma 3 2 2 5 5" xfId="4216"/>
    <cellStyle name="Comma 3 2 2 5 5 2" xfId="9519"/>
    <cellStyle name="Comma 3 2 2 5 6" xfId="6889"/>
    <cellStyle name="Comma 3 2 2 6" xfId="1521"/>
    <cellStyle name="Comma 3 2 2 6 2" xfId="1522"/>
    <cellStyle name="Comma 3 2 2 6 2 2" xfId="4222"/>
    <cellStyle name="Comma 3 2 2 6 2 2 2" xfId="9525"/>
    <cellStyle name="Comma 3 2 2 6 2 3" xfId="6895"/>
    <cellStyle name="Comma 3 2 2 6 3" xfId="1523"/>
    <cellStyle name="Comma 3 2 2 6 3 2" xfId="4223"/>
    <cellStyle name="Comma 3 2 2 6 3 2 2" xfId="9526"/>
    <cellStyle name="Comma 3 2 2 6 3 3" xfId="6896"/>
    <cellStyle name="Comma 3 2 2 6 4" xfId="4221"/>
    <cellStyle name="Comma 3 2 2 6 4 2" xfId="9524"/>
    <cellStyle name="Comma 3 2 2 6 5" xfId="6894"/>
    <cellStyle name="Comma 3 2 2 7" xfId="1524"/>
    <cellStyle name="Comma 3 2 2 7 2" xfId="1525"/>
    <cellStyle name="Comma 3 2 2 7 2 2" xfId="4225"/>
    <cellStyle name="Comma 3 2 2 7 2 2 2" xfId="9528"/>
    <cellStyle name="Comma 3 2 2 7 2 3" xfId="6898"/>
    <cellStyle name="Comma 3 2 2 7 3" xfId="4224"/>
    <cellStyle name="Comma 3 2 2 7 3 2" xfId="9527"/>
    <cellStyle name="Comma 3 2 2 7 4" xfId="6897"/>
    <cellStyle name="Comma 3 2 2 8" xfId="1526"/>
    <cellStyle name="Comma 3 2 2 8 2" xfId="4226"/>
    <cellStyle name="Comma 3 2 2 8 2 2" xfId="9529"/>
    <cellStyle name="Comma 3 2 2 8 3" xfId="6899"/>
    <cellStyle name="Comma 3 2 2 9" xfId="1527"/>
    <cellStyle name="Comma 3 2 2 9 2" xfId="4227"/>
    <cellStyle name="Comma 3 2 2 9 2 2" xfId="9530"/>
    <cellStyle name="Comma 3 2 2 9 3" xfId="6900"/>
    <cellStyle name="Comma 3 2 3" xfId="323"/>
    <cellStyle name="Comma 3 2 3 2" xfId="1529"/>
    <cellStyle name="Comma 3 2 3 2 2" xfId="1530"/>
    <cellStyle name="Comma 3 2 3 2 2 2" xfId="4230"/>
    <cellStyle name="Comma 3 2 3 2 2 2 2" xfId="9533"/>
    <cellStyle name="Comma 3 2 3 2 2 3" xfId="6903"/>
    <cellStyle name="Comma 3 2 3 2 3" xfId="4229"/>
    <cellStyle name="Comma 3 2 3 2 3 2" xfId="9532"/>
    <cellStyle name="Comma 3 2 3 2 4" xfId="6902"/>
    <cellStyle name="Comma 3 2 3 3" xfId="1531"/>
    <cellStyle name="Comma 3 2 3 3 2" xfId="4231"/>
    <cellStyle name="Comma 3 2 3 3 2 2" xfId="9534"/>
    <cellStyle name="Comma 3 2 3 3 3" xfId="6904"/>
    <cellStyle name="Comma 3 2 3 4" xfId="1532"/>
    <cellStyle name="Comma 3 2 3 4 2" xfId="4232"/>
    <cellStyle name="Comma 3 2 3 4 2 2" xfId="9535"/>
    <cellStyle name="Comma 3 2 3 4 3" xfId="6905"/>
    <cellStyle name="Comma 3 2 3 5" xfId="2897"/>
    <cellStyle name="Comma 3 2 3 5 2" xfId="5570"/>
    <cellStyle name="Comma 3 2 3 5 2 2" xfId="10855"/>
    <cellStyle name="Comma 3 2 3 5 3" xfId="8225"/>
    <cellStyle name="Comma 3 2 3 6" xfId="1528"/>
    <cellStyle name="Comma 3 2 3 6 2" xfId="4228"/>
    <cellStyle name="Comma 3 2 3 6 2 2" xfId="9531"/>
    <cellStyle name="Comma 3 2 3 6 3" xfId="6901"/>
    <cellStyle name="Comma 3 2 3 7" xfId="3032"/>
    <cellStyle name="Comma 3 2 3 7 2" xfId="8336"/>
    <cellStyle name="Comma 3 2 3 8" xfId="5706"/>
    <cellStyle name="Comma 3 2 4" xfId="1533"/>
    <cellStyle name="Comma 3 2 4 2" xfId="1534"/>
    <cellStyle name="Comma 3 2 4 2 2" xfId="1535"/>
    <cellStyle name="Comma 3 2 4 2 2 2" xfId="4235"/>
    <cellStyle name="Comma 3 2 4 2 2 2 2" xfId="9538"/>
    <cellStyle name="Comma 3 2 4 2 2 3" xfId="6908"/>
    <cellStyle name="Comma 3 2 4 2 3" xfId="4234"/>
    <cellStyle name="Comma 3 2 4 2 3 2" xfId="9537"/>
    <cellStyle name="Comma 3 2 4 2 4" xfId="6907"/>
    <cellStyle name="Comma 3 2 4 3" xfId="1536"/>
    <cellStyle name="Comma 3 2 4 3 2" xfId="4236"/>
    <cellStyle name="Comma 3 2 4 3 2 2" xfId="9539"/>
    <cellStyle name="Comma 3 2 4 3 3" xfId="6909"/>
    <cellStyle name="Comma 3 2 4 4" xfId="1537"/>
    <cellStyle name="Comma 3 2 4 4 2" xfId="4237"/>
    <cellStyle name="Comma 3 2 4 4 2 2" xfId="9540"/>
    <cellStyle name="Comma 3 2 4 4 3" xfId="6910"/>
    <cellStyle name="Comma 3 2 4 5" xfId="4233"/>
    <cellStyle name="Comma 3 2 4 5 2" xfId="9536"/>
    <cellStyle name="Comma 3 2 4 6" xfId="6906"/>
    <cellStyle name="Comma 3 2 5" xfId="1538"/>
    <cellStyle name="Comma 3 2 5 2" xfId="1539"/>
    <cellStyle name="Comma 3 2 5 2 2" xfId="1540"/>
    <cellStyle name="Comma 3 2 5 2 2 2" xfId="4240"/>
    <cellStyle name="Comma 3 2 5 2 2 2 2" xfId="9543"/>
    <cellStyle name="Comma 3 2 5 2 2 3" xfId="6913"/>
    <cellStyle name="Comma 3 2 5 2 3" xfId="4239"/>
    <cellStyle name="Comma 3 2 5 2 3 2" xfId="9542"/>
    <cellStyle name="Comma 3 2 5 2 4" xfId="6912"/>
    <cellStyle name="Comma 3 2 5 3" xfId="1541"/>
    <cellStyle name="Comma 3 2 5 3 2" xfId="4241"/>
    <cellStyle name="Comma 3 2 5 3 2 2" xfId="9544"/>
    <cellStyle name="Comma 3 2 5 3 3" xfId="6914"/>
    <cellStyle name="Comma 3 2 5 4" xfId="1542"/>
    <cellStyle name="Comma 3 2 5 4 2" xfId="4242"/>
    <cellStyle name="Comma 3 2 5 4 2 2" xfId="9545"/>
    <cellStyle name="Comma 3 2 5 4 3" xfId="6915"/>
    <cellStyle name="Comma 3 2 5 5" xfId="4238"/>
    <cellStyle name="Comma 3 2 5 5 2" xfId="9541"/>
    <cellStyle name="Comma 3 2 5 6" xfId="6911"/>
    <cellStyle name="Comma 3 2 6" xfId="1543"/>
    <cellStyle name="Comma 3 2 6 2" xfId="1544"/>
    <cellStyle name="Comma 3 2 6 2 2" xfId="1545"/>
    <cellStyle name="Comma 3 2 6 2 2 2" xfId="4245"/>
    <cellStyle name="Comma 3 2 6 2 2 2 2" xfId="9548"/>
    <cellStyle name="Comma 3 2 6 2 2 3" xfId="6918"/>
    <cellStyle name="Comma 3 2 6 2 3" xfId="4244"/>
    <cellStyle name="Comma 3 2 6 2 3 2" xfId="9547"/>
    <cellStyle name="Comma 3 2 6 2 4" xfId="6917"/>
    <cellStyle name="Comma 3 2 6 3" xfId="1546"/>
    <cellStyle name="Comma 3 2 6 3 2" xfId="4246"/>
    <cellStyle name="Comma 3 2 6 3 2 2" xfId="9549"/>
    <cellStyle name="Comma 3 2 6 3 3" xfId="6919"/>
    <cellStyle name="Comma 3 2 6 4" xfId="1547"/>
    <cellStyle name="Comma 3 2 6 4 2" xfId="4247"/>
    <cellStyle name="Comma 3 2 6 4 2 2" xfId="9550"/>
    <cellStyle name="Comma 3 2 6 4 3" xfId="6920"/>
    <cellStyle name="Comma 3 2 6 5" xfId="4243"/>
    <cellStyle name="Comma 3 2 6 5 2" xfId="9546"/>
    <cellStyle name="Comma 3 2 6 6" xfId="6916"/>
    <cellStyle name="Comma 3 2 7" xfId="1548"/>
    <cellStyle name="Comma 3 2 7 2" xfId="1549"/>
    <cellStyle name="Comma 3 2 7 2 2" xfId="4249"/>
    <cellStyle name="Comma 3 2 7 2 2 2" xfId="9552"/>
    <cellStyle name="Comma 3 2 7 2 3" xfId="6922"/>
    <cellStyle name="Comma 3 2 7 3" xfId="1550"/>
    <cellStyle name="Comma 3 2 7 3 2" xfId="4250"/>
    <cellStyle name="Comma 3 2 7 3 2 2" xfId="9553"/>
    <cellStyle name="Comma 3 2 7 3 3" xfId="6923"/>
    <cellStyle name="Comma 3 2 7 4" xfId="4248"/>
    <cellStyle name="Comma 3 2 7 4 2" xfId="9551"/>
    <cellStyle name="Comma 3 2 7 5" xfId="6921"/>
    <cellStyle name="Comma 3 2 8" xfId="1551"/>
    <cellStyle name="Comma 3 2 8 2" xfId="1552"/>
    <cellStyle name="Comma 3 2 8 2 2" xfId="4252"/>
    <cellStyle name="Comma 3 2 8 2 2 2" xfId="9555"/>
    <cellStyle name="Comma 3 2 8 2 3" xfId="6925"/>
    <cellStyle name="Comma 3 2 8 3" xfId="4251"/>
    <cellStyle name="Comma 3 2 8 3 2" xfId="9554"/>
    <cellStyle name="Comma 3 2 8 4" xfId="6924"/>
    <cellStyle name="Comma 3 2 9" xfId="1553"/>
    <cellStyle name="Comma 3 2 9 2" xfId="4253"/>
    <cellStyle name="Comma 3 2 9 2 2" xfId="9556"/>
    <cellStyle name="Comma 3 2 9 3" xfId="6926"/>
    <cellStyle name="Comma 3 20" xfId="5625"/>
    <cellStyle name="Comma 3 21" xfId="194"/>
    <cellStyle name="Comma 3 3" xfId="283"/>
    <cellStyle name="Comma 3 3 10" xfId="1555"/>
    <cellStyle name="Comma 3 3 10 2" xfId="4255"/>
    <cellStyle name="Comma 3 3 10 2 2" xfId="9558"/>
    <cellStyle name="Comma 3 3 10 3" xfId="6928"/>
    <cellStyle name="Comma 3 3 11" xfId="2798"/>
    <cellStyle name="Comma 3 3 11 2" xfId="5471"/>
    <cellStyle name="Comma 3 3 11 2 2" xfId="10761"/>
    <cellStyle name="Comma 3 3 11 3" xfId="8131"/>
    <cellStyle name="Comma 3 3 12" xfId="2857"/>
    <cellStyle name="Comma 3 3 12 2" xfId="5530"/>
    <cellStyle name="Comma 3 3 12 2 2" xfId="10815"/>
    <cellStyle name="Comma 3 3 12 3" xfId="8185"/>
    <cellStyle name="Comma 3 3 13" xfId="1554"/>
    <cellStyle name="Comma 3 3 13 2" xfId="4254"/>
    <cellStyle name="Comma 3 3 13 2 2" xfId="9557"/>
    <cellStyle name="Comma 3 3 13 3" xfId="6927"/>
    <cellStyle name="Comma 3 3 14" xfId="2992"/>
    <cellStyle name="Comma 3 3 14 2" xfId="8296"/>
    <cellStyle name="Comma 3 3 15" xfId="5666"/>
    <cellStyle name="Comma 3 3 2" xfId="337"/>
    <cellStyle name="Comma 3 3 2 10" xfId="2911"/>
    <cellStyle name="Comma 3 3 2 10 2" xfId="5584"/>
    <cellStyle name="Comma 3 3 2 10 2 2" xfId="10869"/>
    <cellStyle name="Comma 3 3 2 10 3" xfId="8239"/>
    <cellStyle name="Comma 3 3 2 11" xfId="1556"/>
    <cellStyle name="Comma 3 3 2 11 2" xfId="4256"/>
    <cellStyle name="Comma 3 3 2 11 2 2" xfId="9559"/>
    <cellStyle name="Comma 3 3 2 11 3" xfId="6929"/>
    <cellStyle name="Comma 3 3 2 12" xfId="3046"/>
    <cellStyle name="Comma 3 3 2 12 2" xfId="8350"/>
    <cellStyle name="Comma 3 3 2 13" xfId="5720"/>
    <cellStyle name="Comma 3 3 2 2" xfId="1557"/>
    <cellStyle name="Comma 3 3 2 2 2" xfId="1558"/>
    <cellStyle name="Comma 3 3 2 2 2 2" xfId="1559"/>
    <cellStyle name="Comma 3 3 2 2 2 2 2" xfId="4259"/>
    <cellStyle name="Comma 3 3 2 2 2 2 2 2" xfId="9562"/>
    <cellStyle name="Comma 3 3 2 2 2 2 3" xfId="6932"/>
    <cellStyle name="Comma 3 3 2 2 2 3" xfId="4258"/>
    <cellStyle name="Comma 3 3 2 2 2 3 2" xfId="9561"/>
    <cellStyle name="Comma 3 3 2 2 2 4" xfId="6931"/>
    <cellStyle name="Comma 3 3 2 2 3" xfId="1560"/>
    <cellStyle name="Comma 3 3 2 2 3 2" xfId="4260"/>
    <cellStyle name="Comma 3 3 2 2 3 2 2" xfId="9563"/>
    <cellStyle name="Comma 3 3 2 2 3 3" xfId="6933"/>
    <cellStyle name="Comma 3 3 2 2 4" xfId="1561"/>
    <cellStyle name="Comma 3 3 2 2 4 2" xfId="4261"/>
    <cellStyle name="Comma 3 3 2 2 4 2 2" xfId="9564"/>
    <cellStyle name="Comma 3 3 2 2 4 3" xfId="6934"/>
    <cellStyle name="Comma 3 3 2 2 5" xfId="4257"/>
    <cellStyle name="Comma 3 3 2 2 5 2" xfId="9560"/>
    <cellStyle name="Comma 3 3 2 2 6" xfId="6930"/>
    <cellStyle name="Comma 3 3 2 3" xfId="1562"/>
    <cellStyle name="Comma 3 3 2 3 2" xfId="1563"/>
    <cellStyle name="Comma 3 3 2 3 2 2" xfId="1564"/>
    <cellStyle name="Comma 3 3 2 3 2 2 2" xfId="4264"/>
    <cellStyle name="Comma 3 3 2 3 2 2 2 2" xfId="9567"/>
    <cellStyle name="Comma 3 3 2 3 2 2 3" xfId="6937"/>
    <cellStyle name="Comma 3 3 2 3 2 3" xfId="4263"/>
    <cellStyle name="Comma 3 3 2 3 2 3 2" xfId="9566"/>
    <cellStyle name="Comma 3 3 2 3 2 4" xfId="6936"/>
    <cellStyle name="Comma 3 3 2 3 3" xfId="1565"/>
    <cellStyle name="Comma 3 3 2 3 3 2" xfId="4265"/>
    <cellStyle name="Comma 3 3 2 3 3 2 2" xfId="9568"/>
    <cellStyle name="Comma 3 3 2 3 3 3" xfId="6938"/>
    <cellStyle name="Comma 3 3 2 3 4" xfId="1566"/>
    <cellStyle name="Comma 3 3 2 3 4 2" xfId="4266"/>
    <cellStyle name="Comma 3 3 2 3 4 2 2" xfId="9569"/>
    <cellStyle name="Comma 3 3 2 3 4 3" xfId="6939"/>
    <cellStyle name="Comma 3 3 2 3 5" xfId="4262"/>
    <cellStyle name="Comma 3 3 2 3 5 2" xfId="9565"/>
    <cellStyle name="Comma 3 3 2 3 6" xfId="6935"/>
    <cellStyle name="Comma 3 3 2 4" xfId="1567"/>
    <cellStyle name="Comma 3 3 2 4 2" xfId="1568"/>
    <cellStyle name="Comma 3 3 2 4 2 2" xfId="1569"/>
    <cellStyle name="Comma 3 3 2 4 2 2 2" xfId="4269"/>
    <cellStyle name="Comma 3 3 2 4 2 2 2 2" xfId="9572"/>
    <cellStyle name="Comma 3 3 2 4 2 2 3" xfId="6942"/>
    <cellStyle name="Comma 3 3 2 4 2 3" xfId="4268"/>
    <cellStyle name="Comma 3 3 2 4 2 3 2" xfId="9571"/>
    <cellStyle name="Comma 3 3 2 4 2 4" xfId="6941"/>
    <cellStyle name="Comma 3 3 2 4 3" xfId="1570"/>
    <cellStyle name="Comma 3 3 2 4 3 2" xfId="4270"/>
    <cellStyle name="Comma 3 3 2 4 3 2 2" xfId="9573"/>
    <cellStyle name="Comma 3 3 2 4 3 3" xfId="6943"/>
    <cellStyle name="Comma 3 3 2 4 4" xfId="1571"/>
    <cellStyle name="Comma 3 3 2 4 4 2" xfId="4271"/>
    <cellStyle name="Comma 3 3 2 4 4 2 2" xfId="9574"/>
    <cellStyle name="Comma 3 3 2 4 4 3" xfId="6944"/>
    <cellStyle name="Comma 3 3 2 4 5" xfId="4267"/>
    <cellStyle name="Comma 3 3 2 4 5 2" xfId="9570"/>
    <cellStyle name="Comma 3 3 2 4 6" xfId="6940"/>
    <cellStyle name="Comma 3 3 2 5" xfId="1572"/>
    <cellStyle name="Comma 3 3 2 5 2" xfId="1573"/>
    <cellStyle name="Comma 3 3 2 5 2 2" xfId="1574"/>
    <cellStyle name="Comma 3 3 2 5 2 2 2" xfId="4274"/>
    <cellStyle name="Comma 3 3 2 5 2 2 2 2" xfId="9577"/>
    <cellStyle name="Comma 3 3 2 5 2 2 3" xfId="6947"/>
    <cellStyle name="Comma 3 3 2 5 2 3" xfId="4273"/>
    <cellStyle name="Comma 3 3 2 5 2 3 2" xfId="9576"/>
    <cellStyle name="Comma 3 3 2 5 2 4" xfId="6946"/>
    <cellStyle name="Comma 3 3 2 5 3" xfId="1575"/>
    <cellStyle name="Comma 3 3 2 5 3 2" xfId="4275"/>
    <cellStyle name="Comma 3 3 2 5 3 2 2" xfId="9578"/>
    <cellStyle name="Comma 3 3 2 5 3 3" xfId="6948"/>
    <cellStyle name="Comma 3 3 2 5 4" xfId="1576"/>
    <cellStyle name="Comma 3 3 2 5 4 2" xfId="4276"/>
    <cellStyle name="Comma 3 3 2 5 4 2 2" xfId="9579"/>
    <cellStyle name="Comma 3 3 2 5 4 3" xfId="6949"/>
    <cellStyle name="Comma 3 3 2 5 5" xfId="4272"/>
    <cellStyle name="Comma 3 3 2 5 5 2" xfId="9575"/>
    <cellStyle name="Comma 3 3 2 5 6" xfId="6945"/>
    <cellStyle name="Comma 3 3 2 6" xfId="1577"/>
    <cellStyle name="Comma 3 3 2 6 2" xfId="1578"/>
    <cellStyle name="Comma 3 3 2 6 2 2" xfId="4278"/>
    <cellStyle name="Comma 3 3 2 6 2 2 2" xfId="9581"/>
    <cellStyle name="Comma 3 3 2 6 2 3" xfId="6951"/>
    <cellStyle name="Comma 3 3 2 6 3" xfId="1579"/>
    <cellStyle name="Comma 3 3 2 6 3 2" xfId="4279"/>
    <cellStyle name="Comma 3 3 2 6 3 2 2" xfId="9582"/>
    <cellStyle name="Comma 3 3 2 6 3 3" xfId="6952"/>
    <cellStyle name="Comma 3 3 2 6 4" xfId="4277"/>
    <cellStyle name="Comma 3 3 2 6 4 2" xfId="9580"/>
    <cellStyle name="Comma 3 3 2 6 5" xfId="6950"/>
    <cellStyle name="Comma 3 3 2 7" xfId="1580"/>
    <cellStyle name="Comma 3 3 2 7 2" xfId="1581"/>
    <cellStyle name="Comma 3 3 2 7 2 2" xfId="4281"/>
    <cellStyle name="Comma 3 3 2 7 2 2 2" xfId="9584"/>
    <cellStyle name="Comma 3 3 2 7 2 3" xfId="6954"/>
    <cellStyle name="Comma 3 3 2 7 3" xfId="4280"/>
    <cellStyle name="Comma 3 3 2 7 3 2" xfId="9583"/>
    <cellStyle name="Comma 3 3 2 7 4" xfId="6953"/>
    <cellStyle name="Comma 3 3 2 8" xfId="1582"/>
    <cellStyle name="Comma 3 3 2 8 2" xfId="4282"/>
    <cellStyle name="Comma 3 3 2 8 2 2" xfId="9585"/>
    <cellStyle name="Comma 3 3 2 8 3" xfId="6955"/>
    <cellStyle name="Comma 3 3 2 9" xfId="1583"/>
    <cellStyle name="Comma 3 3 2 9 2" xfId="4283"/>
    <cellStyle name="Comma 3 3 2 9 2 2" xfId="9586"/>
    <cellStyle name="Comma 3 3 2 9 3" xfId="6956"/>
    <cellStyle name="Comma 3 3 3" xfId="1584"/>
    <cellStyle name="Comma 3 3 3 2" xfId="1585"/>
    <cellStyle name="Comma 3 3 3 2 2" xfId="1586"/>
    <cellStyle name="Comma 3 3 3 2 2 2" xfId="4286"/>
    <cellStyle name="Comma 3 3 3 2 2 2 2" xfId="9589"/>
    <cellStyle name="Comma 3 3 3 2 2 3" xfId="6959"/>
    <cellStyle name="Comma 3 3 3 2 3" xfId="4285"/>
    <cellStyle name="Comma 3 3 3 2 3 2" xfId="9588"/>
    <cellStyle name="Comma 3 3 3 2 4" xfId="6958"/>
    <cellStyle name="Comma 3 3 3 3" xfId="1587"/>
    <cellStyle name="Comma 3 3 3 3 2" xfId="4287"/>
    <cellStyle name="Comma 3 3 3 3 2 2" xfId="9590"/>
    <cellStyle name="Comma 3 3 3 3 3" xfId="6960"/>
    <cellStyle name="Comma 3 3 3 4" xfId="1588"/>
    <cellStyle name="Comma 3 3 3 4 2" xfId="4288"/>
    <cellStyle name="Comma 3 3 3 4 2 2" xfId="9591"/>
    <cellStyle name="Comma 3 3 3 4 3" xfId="6961"/>
    <cellStyle name="Comma 3 3 3 5" xfId="4284"/>
    <cellStyle name="Comma 3 3 3 5 2" xfId="9587"/>
    <cellStyle name="Comma 3 3 3 6" xfId="6957"/>
    <cellStyle name="Comma 3 3 4" xfId="1589"/>
    <cellStyle name="Comma 3 3 4 2" xfId="1590"/>
    <cellStyle name="Comma 3 3 4 2 2" xfId="1591"/>
    <cellStyle name="Comma 3 3 4 2 2 2" xfId="4291"/>
    <cellStyle name="Comma 3 3 4 2 2 2 2" xfId="9594"/>
    <cellStyle name="Comma 3 3 4 2 2 3" xfId="6964"/>
    <cellStyle name="Comma 3 3 4 2 3" xfId="4290"/>
    <cellStyle name="Comma 3 3 4 2 3 2" xfId="9593"/>
    <cellStyle name="Comma 3 3 4 2 4" xfId="6963"/>
    <cellStyle name="Comma 3 3 4 3" xfId="1592"/>
    <cellStyle name="Comma 3 3 4 3 2" xfId="4292"/>
    <cellStyle name="Comma 3 3 4 3 2 2" xfId="9595"/>
    <cellStyle name="Comma 3 3 4 3 3" xfId="6965"/>
    <cellStyle name="Comma 3 3 4 4" xfId="1593"/>
    <cellStyle name="Comma 3 3 4 4 2" xfId="4293"/>
    <cellStyle name="Comma 3 3 4 4 2 2" xfId="9596"/>
    <cellStyle name="Comma 3 3 4 4 3" xfId="6966"/>
    <cellStyle name="Comma 3 3 4 5" xfId="4289"/>
    <cellStyle name="Comma 3 3 4 5 2" xfId="9592"/>
    <cellStyle name="Comma 3 3 4 6" xfId="6962"/>
    <cellStyle name="Comma 3 3 5" xfId="1594"/>
    <cellStyle name="Comma 3 3 5 2" xfId="1595"/>
    <cellStyle name="Comma 3 3 5 2 2" xfId="1596"/>
    <cellStyle name="Comma 3 3 5 2 2 2" xfId="4296"/>
    <cellStyle name="Comma 3 3 5 2 2 2 2" xfId="9599"/>
    <cellStyle name="Comma 3 3 5 2 2 3" xfId="6969"/>
    <cellStyle name="Comma 3 3 5 2 3" xfId="4295"/>
    <cellStyle name="Comma 3 3 5 2 3 2" xfId="9598"/>
    <cellStyle name="Comma 3 3 5 2 4" xfId="6968"/>
    <cellStyle name="Comma 3 3 5 3" xfId="1597"/>
    <cellStyle name="Comma 3 3 5 3 2" xfId="4297"/>
    <cellStyle name="Comma 3 3 5 3 2 2" xfId="9600"/>
    <cellStyle name="Comma 3 3 5 3 3" xfId="6970"/>
    <cellStyle name="Comma 3 3 5 4" xfId="1598"/>
    <cellStyle name="Comma 3 3 5 4 2" xfId="4298"/>
    <cellStyle name="Comma 3 3 5 4 2 2" xfId="9601"/>
    <cellStyle name="Comma 3 3 5 4 3" xfId="6971"/>
    <cellStyle name="Comma 3 3 5 5" xfId="4294"/>
    <cellStyle name="Comma 3 3 5 5 2" xfId="9597"/>
    <cellStyle name="Comma 3 3 5 6" xfId="6967"/>
    <cellStyle name="Comma 3 3 6" xfId="1599"/>
    <cellStyle name="Comma 3 3 6 2" xfId="1600"/>
    <cellStyle name="Comma 3 3 6 2 2" xfId="1601"/>
    <cellStyle name="Comma 3 3 6 2 2 2" xfId="4301"/>
    <cellStyle name="Comma 3 3 6 2 2 2 2" xfId="9604"/>
    <cellStyle name="Comma 3 3 6 2 2 3" xfId="6974"/>
    <cellStyle name="Comma 3 3 6 2 3" xfId="4300"/>
    <cellStyle name="Comma 3 3 6 2 3 2" xfId="9603"/>
    <cellStyle name="Comma 3 3 6 2 4" xfId="6973"/>
    <cellStyle name="Comma 3 3 6 3" xfId="1602"/>
    <cellStyle name="Comma 3 3 6 3 2" xfId="4302"/>
    <cellStyle name="Comma 3 3 6 3 2 2" xfId="9605"/>
    <cellStyle name="Comma 3 3 6 3 3" xfId="6975"/>
    <cellStyle name="Comma 3 3 6 4" xfId="1603"/>
    <cellStyle name="Comma 3 3 6 4 2" xfId="4303"/>
    <cellStyle name="Comma 3 3 6 4 2 2" xfId="9606"/>
    <cellStyle name="Comma 3 3 6 4 3" xfId="6976"/>
    <cellStyle name="Comma 3 3 6 5" xfId="4299"/>
    <cellStyle name="Comma 3 3 6 5 2" xfId="9602"/>
    <cellStyle name="Comma 3 3 6 6" xfId="6972"/>
    <cellStyle name="Comma 3 3 7" xfId="1604"/>
    <cellStyle name="Comma 3 3 7 2" xfId="1605"/>
    <cellStyle name="Comma 3 3 7 2 2" xfId="4305"/>
    <cellStyle name="Comma 3 3 7 2 2 2" xfId="9608"/>
    <cellStyle name="Comma 3 3 7 2 3" xfId="6978"/>
    <cellStyle name="Comma 3 3 7 3" xfId="1606"/>
    <cellStyle name="Comma 3 3 7 3 2" xfId="4306"/>
    <cellStyle name="Comma 3 3 7 3 2 2" xfId="9609"/>
    <cellStyle name="Comma 3 3 7 3 3" xfId="6979"/>
    <cellStyle name="Comma 3 3 7 4" xfId="4304"/>
    <cellStyle name="Comma 3 3 7 4 2" xfId="9607"/>
    <cellStyle name="Comma 3 3 7 5" xfId="6977"/>
    <cellStyle name="Comma 3 3 8" xfId="1607"/>
    <cellStyle name="Comma 3 3 8 2" xfId="1608"/>
    <cellStyle name="Comma 3 3 8 2 2" xfId="4308"/>
    <cellStyle name="Comma 3 3 8 2 2 2" xfId="9611"/>
    <cellStyle name="Comma 3 3 8 2 3" xfId="6981"/>
    <cellStyle name="Comma 3 3 8 3" xfId="4307"/>
    <cellStyle name="Comma 3 3 8 3 2" xfId="9610"/>
    <cellStyle name="Comma 3 3 8 4" xfId="6980"/>
    <cellStyle name="Comma 3 3 9" xfId="1609"/>
    <cellStyle name="Comma 3 3 9 2" xfId="4309"/>
    <cellStyle name="Comma 3 3 9 2 2" xfId="9612"/>
    <cellStyle name="Comma 3 3 9 3" xfId="6982"/>
    <cellStyle name="Comma 3 4" xfId="310"/>
    <cellStyle name="Comma 3 4 10" xfId="1611"/>
    <cellStyle name="Comma 3 4 10 2" xfId="4311"/>
    <cellStyle name="Comma 3 4 10 2 2" xfId="9614"/>
    <cellStyle name="Comma 3 4 10 3" xfId="6984"/>
    <cellStyle name="Comma 3 4 11" xfId="2884"/>
    <cellStyle name="Comma 3 4 11 2" xfId="5557"/>
    <cellStyle name="Comma 3 4 11 2 2" xfId="10842"/>
    <cellStyle name="Comma 3 4 11 3" xfId="8212"/>
    <cellStyle name="Comma 3 4 12" xfId="1610"/>
    <cellStyle name="Comma 3 4 12 2" xfId="4310"/>
    <cellStyle name="Comma 3 4 12 2 2" xfId="9613"/>
    <cellStyle name="Comma 3 4 12 3" xfId="6983"/>
    <cellStyle name="Comma 3 4 13" xfId="3019"/>
    <cellStyle name="Comma 3 4 13 2" xfId="8323"/>
    <cellStyle name="Comma 3 4 14" xfId="5693"/>
    <cellStyle name="Comma 3 4 2" xfId="1612"/>
    <cellStyle name="Comma 3 4 2 10" xfId="4312"/>
    <cellStyle name="Comma 3 4 2 10 2" xfId="9615"/>
    <cellStyle name="Comma 3 4 2 11" xfId="6985"/>
    <cellStyle name="Comma 3 4 2 2" xfId="1613"/>
    <cellStyle name="Comma 3 4 2 2 2" xfId="1614"/>
    <cellStyle name="Comma 3 4 2 2 2 2" xfId="1615"/>
    <cellStyle name="Comma 3 4 2 2 2 2 2" xfId="4315"/>
    <cellStyle name="Comma 3 4 2 2 2 2 2 2" xfId="9618"/>
    <cellStyle name="Comma 3 4 2 2 2 2 3" xfId="6988"/>
    <cellStyle name="Comma 3 4 2 2 2 3" xfId="4314"/>
    <cellStyle name="Comma 3 4 2 2 2 3 2" xfId="9617"/>
    <cellStyle name="Comma 3 4 2 2 2 4" xfId="6987"/>
    <cellStyle name="Comma 3 4 2 2 3" xfId="1616"/>
    <cellStyle name="Comma 3 4 2 2 3 2" xfId="4316"/>
    <cellStyle name="Comma 3 4 2 2 3 2 2" xfId="9619"/>
    <cellStyle name="Comma 3 4 2 2 3 3" xfId="6989"/>
    <cellStyle name="Comma 3 4 2 2 4" xfId="1617"/>
    <cellStyle name="Comma 3 4 2 2 4 2" xfId="4317"/>
    <cellStyle name="Comma 3 4 2 2 4 2 2" xfId="9620"/>
    <cellStyle name="Comma 3 4 2 2 4 3" xfId="6990"/>
    <cellStyle name="Comma 3 4 2 2 5" xfId="4313"/>
    <cellStyle name="Comma 3 4 2 2 5 2" xfId="9616"/>
    <cellStyle name="Comma 3 4 2 2 6" xfId="6986"/>
    <cellStyle name="Comma 3 4 2 3" xfId="1618"/>
    <cellStyle name="Comma 3 4 2 3 2" xfId="1619"/>
    <cellStyle name="Comma 3 4 2 3 2 2" xfId="1620"/>
    <cellStyle name="Comma 3 4 2 3 2 2 2" xfId="4320"/>
    <cellStyle name="Comma 3 4 2 3 2 2 2 2" xfId="9623"/>
    <cellStyle name="Comma 3 4 2 3 2 2 3" xfId="6993"/>
    <cellStyle name="Comma 3 4 2 3 2 3" xfId="4319"/>
    <cellStyle name="Comma 3 4 2 3 2 3 2" xfId="9622"/>
    <cellStyle name="Comma 3 4 2 3 2 4" xfId="6992"/>
    <cellStyle name="Comma 3 4 2 3 3" xfId="1621"/>
    <cellStyle name="Comma 3 4 2 3 3 2" xfId="4321"/>
    <cellStyle name="Comma 3 4 2 3 3 2 2" xfId="9624"/>
    <cellStyle name="Comma 3 4 2 3 3 3" xfId="6994"/>
    <cellStyle name="Comma 3 4 2 3 4" xfId="1622"/>
    <cellStyle name="Comma 3 4 2 3 4 2" xfId="4322"/>
    <cellStyle name="Comma 3 4 2 3 4 2 2" xfId="9625"/>
    <cellStyle name="Comma 3 4 2 3 4 3" xfId="6995"/>
    <cellStyle name="Comma 3 4 2 3 5" xfId="4318"/>
    <cellStyle name="Comma 3 4 2 3 5 2" xfId="9621"/>
    <cellStyle name="Comma 3 4 2 3 6" xfId="6991"/>
    <cellStyle name="Comma 3 4 2 4" xfId="1623"/>
    <cellStyle name="Comma 3 4 2 4 2" xfId="1624"/>
    <cellStyle name="Comma 3 4 2 4 2 2" xfId="1625"/>
    <cellStyle name="Comma 3 4 2 4 2 2 2" xfId="4325"/>
    <cellStyle name="Comma 3 4 2 4 2 2 2 2" xfId="9628"/>
    <cellStyle name="Comma 3 4 2 4 2 2 3" xfId="6998"/>
    <cellStyle name="Comma 3 4 2 4 2 3" xfId="4324"/>
    <cellStyle name="Comma 3 4 2 4 2 3 2" xfId="9627"/>
    <cellStyle name="Comma 3 4 2 4 2 4" xfId="6997"/>
    <cellStyle name="Comma 3 4 2 4 3" xfId="1626"/>
    <cellStyle name="Comma 3 4 2 4 3 2" xfId="4326"/>
    <cellStyle name="Comma 3 4 2 4 3 2 2" xfId="9629"/>
    <cellStyle name="Comma 3 4 2 4 3 3" xfId="6999"/>
    <cellStyle name="Comma 3 4 2 4 4" xfId="1627"/>
    <cellStyle name="Comma 3 4 2 4 4 2" xfId="4327"/>
    <cellStyle name="Comma 3 4 2 4 4 2 2" xfId="9630"/>
    <cellStyle name="Comma 3 4 2 4 4 3" xfId="7000"/>
    <cellStyle name="Comma 3 4 2 4 5" xfId="4323"/>
    <cellStyle name="Comma 3 4 2 4 5 2" xfId="9626"/>
    <cellStyle name="Comma 3 4 2 4 6" xfId="6996"/>
    <cellStyle name="Comma 3 4 2 5" xfId="1628"/>
    <cellStyle name="Comma 3 4 2 5 2" xfId="1629"/>
    <cellStyle name="Comma 3 4 2 5 2 2" xfId="1630"/>
    <cellStyle name="Comma 3 4 2 5 2 2 2" xfId="4330"/>
    <cellStyle name="Comma 3 4 2 5 2 2 2 2" xfId="9633"/>
    <cellStyle name="Comma 3 4 2 5 2 2 3" xfId="7003"/>
    <cellStyle name="Comma 3 4 2 5 2 3" xfId="4329"/>
    <cellStyle name="Comma 3 4 2 5 2 3 2" xfId="9632"/>
    <cellStyle name="Comma 3 4 2 5 2 4" xfId="7002"/>
    <cellStyle name="Comma 3 4 2 5 3" xfId="1631"/>
    <cellStyle name="Comma 3 4 2 5 3 2" xfId="4331"/>
    <cellStyle name="Comma 3 4 2 5 3 2 2" xfId="9634"/>
    <cellStyle name="Comma 3 4 2 5 3 3" xfId="7004"/>
    <cellStyle name="Comma 3 4 2 5 4" xfId="1632"/>
    <cellStyle name="Comma 3 4 2 5 4 2" xfId="4332"/>
    <cellStyle name="Comma 3 4 2 5 4 2 2" xfId="9635"/>
    <cellStyle name="Comma 3 4 2 5 4 3" xfId="7005"/>
    <cellStyle name="Comma 3 4 2 5 5" xfId="4328"/>
    <cellStyle name="Comma 3 4 2 5 5 2" xfId="9631"/>
    <cellStyle name="Comma 3 4 2 5 6" xfId="7001"/>
    <cellStyle name="Comma 3 4 2 6" xfId="1633"/>
    <cellStyle name="Comma 3 4 2 6 2" xfId="1634"/>
    <cellStyle name="Comma 3 4 2 6 2 2" xfId="4334"/>
    <cellStyle name="Comma 3 4 2 6 2 2 2" xfId="9637"/>
    <cellStyle name="Comma 3 4 2 6 2 3" xfId="7007"/>
    <cellStyle name="Comma 3 4 2 6 3" xfId="1635"/>
    <cellStyle name="Comma 3 4 2 6 3 2" xfId="4335"/>
    <cellStyle name="Comma 3 4 2 6 3 2 2" xfId="9638"/>
    <cellStyle name="Comma 3 4 2 6 3 3" xfId="7008"/>
    <cellStyle name="Comma 3 4 2 6 4" xfId="4333"/>
    <cellStyle name="Comma 3 4 2 6 4 2" xfId="9636"/>
    <cellStyle name="Comma 3 4 2 6 5" xfId="7006"/>
    <cellStyle name="Comma 3 4 2 7" xfId="1636"/>
    <cellStyle name="Comma 3 4 2 7 2" xfId="1637"/>
    <cellStyle name="Comma 3 4 2 7 2 2" xfId="4337"/>
    <cellStyle name="Comma 3 4 2 7 2 2 2" xfId="9640"/>
    <cellStyle name="Comma 3 4 2 7 2 3" xfId="7010"/>
    <cellStyle name="Comma 3 4 2 7 3" xfId="4336"/>
    <cellStyle name="Comma 3 4 2 7 3 2" xfId="9639"/>
    <cellStyle name="Comma 3 4 2 7 4" xfId="7009"/>
    <cellStyle name="Comma 3 4 2 8" xfId="1638"/>
    <cellStyle name="Comma 3 4 2 8 2" xfId="4338"/>
    <cellStyle name="Comma 3 4 2 8 2 2" xfId="9641"/>
    <cellStyle name="Comma 3 4 2 8 3" xfId="7011"/>
    <cellStyle name="Comma 3 4 2 9" xfId="1639"/>
    <cellStyle name="Comma 3 4 2 9 2" xfId="4339"/>
    <cellStyle name="Comma 3 4 2 9 2 2" xfId="9642"/>
    <cellStyle name="Comma 3 4 2 9 3" xfId="7012"/>
    <cellStyle name="Comma 3 4 3" xfId="1640"/>
    <cellStyle name="Comma 3 4 3 2" xfId="1641"/>
    <cellStyle name="Comma 3 4 3 2 2" xfId="1642"/>
    <cellStyle name="Comma 3 4 3 2 2 2" xfId="4342"/>
    <cellStyle name="Comma 3 4 3 2 2 2 2" xfId="9645"/>
    <cellStyle name="Comma 3 4 3 2 2 3" xfId="7015"/>
    <cellStyle name="Comma 3 4 3 2 3" xfId="4341"/>
    <cellStyle name="Comma 3 4 3 2 3 2" xfId="9644"/>
    <cellStyle name="Comma 3 4 3 2 4" xfId="7014"/>
    <cellStyle name="Comma 3 4 3 3" xfId="1643"/>
    <cellStyle name="Comma 3 4 3 3 2" xfId="4343"/>
    <cellStyle name="Comma 3 4 3 3 2 2" xfId="9646"/>
    <cellStyle name="Comma 3 4 3 3 3" xfId="7016"/>
    <cellStyle name="Comma 3 4 3 4" xfId="1644"/>
    <cellStyle name="Comma 3 4 3 4 2" xfId="4344"/>
    <cellStyle name="Comma 3 4 3 4 2 2" xfId="9647"/>
    <cellStyle name="Comma 3 4 3 4 3" xfId="7017"/>
    <cellStyle name="Comma 3 4 3 5" xfId="4340"/>
    <cellStyle name="Comma 3 4 3 5 2" xfId="9643"/>
    <cellStyle name="Comma 3 4 3 6" xfId="7013"/>
    <cellStyle name="Comma 3 4 4" xfId="1645"/>
    <cellStyle name="Comma 3 4 4 2" xfId="1646"/>
    <cellStyle name="Comma 3 4 4 2 2" xfId="1647"/>
    <cellStyle name="Comma 3 4 4 2 2 2" xfId="4347"/>
    <cellStyle name="Comma 3 4 4 2 2 2 2" xfId="9650"/>
    <cellStyle name="Comma 3 4 4 2 2 3" xfId="7020"/>
    <cellStyle name="Comma 3 4 4 2 3" xfId="4346"/>
    <cellStyle name="Comma 3 4 4 2 3 2" xfId="9649"/>
    <cellStyle name="Comma 3 4 4 2 4" xfId="7019"/>
    <cellStyle name="Comma 3 4 4 3" xfId="1648"/>
    <cellStyle name="Comma 3 4 4 3 2" xfId="4348"/>
    <cellStyle name="Comma 3 4 4 3 2 2" xfId="9651"/>
    <cellStyle name="Comma 3 4 4 3 3" xfId="7021"/>
    <cellStyle name="Comma 3 4 4 4" xfId="1649"/>
    <cellStyle name="Comma 3 4 4 4 2" xfId="4349"/>
    <cellStyle name="Comma 3 4 4 4 2 2" xfId="9652"/>
    <cellStyle name="Comma 3 4 4 4 3" xfId="7022"/>
    <cellStyle name="Comma 3 4 4 5" xfId="4345"/>
    <cellStyle name="Comma 3 4 4 5 2" xfId="9648"/>
    <cellStyle name="Comma 3 4 4 6" xfId="7018"/>
    <cellStyle name="Comma 3 4 5" xfId="1650"/>
    <cellStyle name="Comma 3 4 5 2" xfId="1651"/>
    <cellStyle name="Comma 3 4 5 2 2" xfId="1652"/>
    <cellStyle name="Comma 3 4 5 2 2 2" xfId="4352"/>
    <cellStyle name="Comma 3 4 5 2 2 2 2" xfId="9655"/>
    <cellStyle name="Comma 3 4 5 2 2 3" xfId="7025"/>
    <cellStyle name="Comma 3 4 5 2 3" xfId="4351"/>
    <cellStyle name="Comma 3 4 5 2 3 2" xfId="9654"/>
    <cellStyle name="Comma 3 4 5 2 4" xfId="7024"/>
    <cellStyle name="Comma 3 4 5 3" xfId="1653"/>
    <cellStyle name="Comma 3 4 5 3 2" xfId="4353"/>
    <cellStyle name="Comma 3 4 5 3 2 2" xfId="9656"/>
    <cellStyle name="Comma 3 4 5 3 3" xfId="7026"/>
    <cellStyle name="Comma 3 4 5 4" xfId="1654"/>
    <cellStyle name="Comma 3 4 5 4 2" xfId="4354"/>
    <cellStyle name="Comma 3 4 5 4 2 2" xfId="9657"/>
    <cellStyle name="Comma 3 4 5 4 3" xfId="7027"/>
    <cellStyle name="Comma 3 4 5 5" xfId="4350"/>
    <cellStyle name="Comma 3 4 5 5 2" xfId="9653"/>
    <cellStyle name="Comma 3 4 5 6" xfId="7023"/>
    <cellStyle name="Comma 3 4 6" xfId="1655"/>
    <cellStyle name="Comma 3 4 6 2" xfId="1656"/>
    <cellStyle name="Comma 3 4 6 2 2" xfId="1657"/>
    <cellStyle name="Comma 3 4 6 2 2 2" xfId="4357"/>
    <cellStyle name="Comma 3 4 6 2 2 2 2" xfId="9660"/>
    <cellStyle name="Comma 3 4 6 2 2 3" xfId="7030"/>
    <cellStyle name="Comma 3 4 6 2 3" xfId="4356"/>
    <cellStyle name="Comma 3 4 6 2 3 2" xfId="9659"/>
    <cellStyle name="Comma 3 4 6 2 4" xfId="7029"/>
    <cellStyle name="Comma 3 4 6 3" xfId="1658"/>
    <cellStyle name="Comma 3 4 6 3 2" xfId="4358"/>
    <cellStyle name="Comma 3 4 6 3 2 2" xfId="9661"/>
    <cellStyle name="Comma 3 4 6 3 3" xfId="7031"/>
    <cellStyle name="Comma 3 4 6 4" xfId="1659"/>
    <cellStyle name="Comma 3 4 6 4 2" xfId="4359"/>
    <cellStyle name="Comma 3 4 6 4 2 2" xfId="9662"/>
    <cellStyle name="Comma 3 4 6 4 3" xfId="7032"/>
    <cellStyle name="Comma 3 4 6 5" xfId="4355"/>
    <cellStyle name="Comma 3 4 6 5 2" xfId="9658"/>
    <cellStyle name="Comma 3 4 6 6" xfId="7028"/>
    <cellStyle name="Comma 3 4 7" xfId="1660"/>
    <cellStyle name="Comma 3 4 7 2" xfId="1661"/>
    <cellStyle name="Comma 3 4 7 2 2" xfId="4361"/>
    <cellStyle name="Comma 3 4 7 2 2 2" xfId="9664"/>
    <cellStyle name="Comma 3 4 7 2 3" xfId="7034"/>
    <cellStyle name="Comma 3 4 7 3" xfId="1662"/>
    <cellStyle name="Comma 3 4 7 3 2" xfId="4362"/>
    <cellStyle name="Comma 3 4 7 3 2 2" xfId="9665"/>
    <cellStyle name="Comma 3 4 7 3 3" xfId="7035"/>
    <cellStyle name="Comma 3 4 7 4" xfId="4360"/>
    <cellStyle name="Comma 3 4 7 4 2" xfId="9663"/>
    <cellStyle name="Comma 3 4 7 5" xfId="7033"/>
    <cellStyle name="Comma 3 4 8" xfId="1663"/>
    <cellStyle name="Comma 3 4 8 2" xfId="1664"/>
    <cellStyle name="Comma 3 4 8 2 2" xfId="4364"/>
    <cellStyle name="Comma 3 4 8 2 2 2" xfId="9667"/>
    <cellStyle name="Comma 3 4 8 2 3" xfId="7037"/>
    <cellStyle name="Comma 3 4 8 3" xfId="4363"/>
    <cellStyle name="Comma 3 4 8 3 2" xfId="9666"/>
    <cellStyle name="Comma 3 4 8 4" xfId="7036"/>
    <cellStyle name="Comma 3 4 9" xfId="1665"/>
    <cellStyle name="Comma 3 4 9 2" xfId="4365"/>
    <cellStyle name="Comma 3 4 9 2 2" xfId="9668"/>
    <cellStyle name="Comma 3 4 9 3" xfId="7038"/>
    <cellStyle name="Comma 3 5" xfId="1666"/>
    <cellStyle name="Comma 3 5 10" xfId="4366"/>
    <cellStyle name="Comma 3 5 10 2" xfId="9669"/>
    <cellStyle name="Comma 3 5 11" xfId="7039"/>
    <cellStyle name="Comma 3 5 2" xfId="1667"/>
    <cellStyle name="Comma 3 5 2 2" xfId="1668"/>
    <cellStyle name="Comma 3 5 2 2 2" xfId="1669"/>
    <cellStyle name="Comma 3 5 2 2 2 2" xfId="4369"/>
    <cellStyle name="Comma 3 5 2 2 2 2 2" xfId="9672"/>
    <cellStyle name="Comma 3 5 2 2 2 3" xfId="7042"/>
    <cellStyle name="Comma 3 5 2 2 3" xfId="4368"/>
    <cellStyle name="Comma 3 5 2 2 3 2" xfId="9671"/>
    <cellStyle name="Comma 3 5 2 2 4" xfId="7041"/>
    <cellStyle name="Comma 3 5 2 3" xfId="1670"/>
    <cellStyle name="Comma 3 5 2 3 2" xfId="4370"/>
    <cellStyle name="Comma 3 5 2 3 2 2" xfId="9673"/>
    <cellStyle name="Comma 3 5 2 3 3" xfId="7043"/>
    <cellStyle name="Comma 3 5 2 4" xfId="1671"/>
    <cellStyle name="Comma 3 5 2 4 2" xfId="4371"/>
    <cellStyle name="Comma 3 5 2 4 2 2" xfId="9674"/>
    <cellStyle name="Comma 3 5 2 4 3" xfId="7044"/>
    <cellStyle name="Comma 3 5 2 5" xfId="4367"/>
    <cellStyle name="Comma 3 5 2 5 2" xfId="9670"/>
    <cellStyle name="Comma 3 5 2 6" xfId="7040"/>
    <cellStyle name="Comma 3 5 3" xfId="1672"/>
    <cellStyle name="Comma 3 5 3 2" xfId="1673"/>
    <cellStyle name="Comma 3 5 3 2 2" xfId="1674"/>
    <cellStyle name="Comma 3 5 3 2 2 2" xfId="4374"/>
    <cellStyle name="Comma 3 5 3 2 2 2 2" xfId="9677"/>
    <cellStyle name="Comma 3 5 3 2 2 3" xfId="7047"/>
    <cellStyle name="Comma 3 5 3 2 3" xfId="4373"/>
    <cellStyle name="Comma 3 5 3 2 3 2" xfId="9676"/>
    <cellStyle name="Comma 3 5 3 2 4" xfId="7046"/>
    <cellStyle name="Comma 3 5 3 3" xfId="1675"/>
    <cellStyle name="Comma 3 5 3 3 2" xfId="4375"/>
    <cellStyle name="Comma 3 5 3 3 2 2" xfId="9678"/>
    <cellStyle name="Comma 3 5 3 3 3" xfId="7048"/>
    <cellStyle name="Comma 3 5 3 4" xfId="1676"/>
    <cellStyle name="Comma 3 5 3 4 2" xfId="4376"/>
    <cellStyle name="Comma 3 5 3 4 2 2" xfId="9679"/>
    <cellStyle name="Comma 3 5 3 4 3" xfId="7049"/>
    <cellStyle name="Comma 3 5 3 5" xfId="4372"/>
    <cellStyle name="Comma 3 5 3 5 2" xfId="9675"/>
    <cellStyle name="Comma 3 5 3 6" xfId="7045"/>
    <cellStyle name="Comma 3 5 4" xfId="1677"/>
    <cellStyle name="Comma 3 5 4 2" xfId="1678"/>
    <cellStyle name="Comma 3 5 4 2 2" xfId="1679"/>
    <cellStyle name="Comma 3 5 4 2 2 2" xfId="4379"/>
    <cellStyle name="Comma 3 5 4 2 2 2 2" xfId="9682"/>
    <cellStyle name="Comma 3 5 4 2 2 3" xfId="7052"/>
    <cellStyle name="Comma 3 5 4 2 3" xfId="4378"/>
    <cellStyle name="Comma 3 5 4 2 3 2" xfId="9681"/>
    <cellStyle name="Comma 3 5 4 2 4" xfId="7051"/>
    <cellStyle name="Comma 3 5 4 3" xfId="1680"/>
    <cellStyle name="Comma 3 5 4 3 2" xfId="4380"/>
    <cellStyle name="Comma 3 5 4 3 2 2" xfId="9683"/>
    <cellStyle name="Comma 3 5 4 3 3" xfId="7053"/>
    <cellStyle name="Comma 3 5 4 4" xfId="1681"/>
    <cellStyle name="Comma 3 5 4 4 2" xfId="4381"/>
    <cellStyle name="Comma 3 5 4 4 2 2" xfId="9684"/>
    <cellStyle name="Comma 3 5 4 4 3" xfId="7054"/>
    <cellStyle name="Comma 3 5 4 5" xfId="4377"/>
    <cellStyle name="Comma 3 5 4 5 2" xfId="9680"/>
    <cellStyle name="Comma 3 5 4 6" xfId="7050"/>
    <cellStyle name="Comma 3 5 5" xfId="1682"/>
    <cellStyle name="Comma 3 5 5 2" xfId="1683"/>
    <cellStyle name="Comma 3 5 5 2 2" xfId="1684"/>
    <cellStyle name="Comma 3 5 5 2 2 2" xfId="4384"/>
    <cellStyle name="Comma 3 5 5 2 2 2 2" xfId="9687"/>
    <cellStyle name="Comma 3 5 5 2 2 3" xfId="7057"/>
    <cellStyle name="Comma 3 5 5 2 3" xfId="4383"/>
    <cellStyle name="Comma 3 5 5 2 3 2" xfId="9686"/>
    <cellStyle name="Comma 3 5 5 2 4" xfId="7056"/>
    <cellStyle name="Comma 3 5 5 3" xfId="1685"/>
    <cellStyle name="Comma 3 5 5 3 2" xfId="4385"/>
    <cellStyle name="Comma 3 5 5 3 2 2" xfId="9688"/>
    <cellStyle name="Comma 3 5 5 3 3" xfId="7058"/>
    <cellStyle name="Comma 3 5 5 4" xfId="1686"/>
    <cellStyle name="Comma 3 5 5 4 2" xfId="4386"/>
    <cellStyle name="Comma 3 5 5 4 2 2" xfId="9689"/>
    <cellStyle name="Comma 3 5 5 4 3" xfId="7059"/>
    <cellStyle name="Comma 3 5 5 5" xfId="4382"/>
    <cellStyle name="Comma 3 5 5 5 2" xfId="9685"/>
    <cellStyle name="Comma 3 5 5 6" xfId="7055"/>
    <cellStyle name="Comma 3 5 6" xfId="1687"/>
    <cellStyle name="Comma 3 5 6 2" xfId="1688"/>
    <cellStyle name="Comma 3 5 6 2 2" xfId="4388"/>
    <cellStyle name="Comma 3 5 6 2 2 2" xfId="9691"/>
    <cellStyle name="Comma 3 5 6 2 3" xfId="7061"/>
    <cellStyle name="Comma 3 5 6 3" xfId="1689"/>
    <cellStyle name="Comma 3 5 6 3 2" xfId="4389"/>
    <cellStyle name="Comma 3 5 6 3 2 2" xfId="9692"/>
    <cellStyle name="Comma 3 5 6 3 3" xfId="7062"/>
    <cellStyle name="Comma 3 5 6 4" xfId="4387"/>
    <cellStyle name="Comma 3 5 6 4 2" xfId="9690"/>
    <cellStyle name="Comma 3 5 6 5" xfId="7060"/>
    <cellStyle name="Comma 3 5 7" xfId="1690"/>
    <cellStyle name="Comma 3 5 7 2" xfId="1691"/>
    <cellStyle name="Comma 3 5 7 2 2" xfId="4391"/>
    <cellStyle name="Comma 3 5 7 2 2 2" xfId="9694"/>
    <cellStyle name="Comma 3 5 7 2 3" xfId="7064"/>
    <cellStyle name="Comma 3 5 7 3" xfId="4390"/>
    <cellStyle name="Comma 3 5 7 3 2" xfId="9693"/>
    <cellStyle name="Comma 3 5 7 4" xfId="7063"/>
    <cellStyle name="Comma 3 5 8" xfId="1692"/>
    <cellStyle name="Comma 3 5 8 2" xfId="4392"/>
    <cellStyle name="Comma 3 5 8 2 2" xfId="9695"/>
    <cellStyle name="Comma 3 5 8 3" xfId="7065"/>
    <cellStyle name="Comma 3 5 9" xfId="1693"/>
    <cellStyle name="Comma 3 5 9 2" xfId="4393"/>
    <cellStyle name="Comma 3 5 9 2 2" xfId="9696"/>
    <cellStyle name="Comma 3 5 9 3" xfId="7066"/>
    <cellStyle name="Comma 3 6" xfId="1694"/>
    <cellStyle name="Comma 3 6 2" xfId="1695"/>
    <cellStyle name="Comma 3 6 2 2" xfId="1696"/>
    <cellStyle name="Comma 3 6 2 2 2" xfId="4396"/>
    <cellStyle name="Comma 3 6 2 2 2 2" xfId="9699"/>
    <cellStyle name="Comma 3 6 2 2 3" xfId="7069"/>
    <cellStyle name="Comma 3 6 2 3" xfId="4395"/>
    <cellStyle name="Comma 3 6 2 3 2" xfId="9698"/>
    <cellStyle name="Comma 3 6 2 4" xfId="7068"/>
    <cellStyle name="Comma 3 6 3" xfId="1697"/>
    <cellStyle name="Comma 3 6 3 2" xfId="4397"/>
    <cellStyle name="Comma 3 6 3 2 2" xfId="9700"/>
    <cellStyle name="Comma 3 6 3 3" xfId="7070"/>
    <cellStyle name="Comma 3 6 4" xfId="1698"/>
    <cellStyle name="Comma 3 6 4 2" xfId="4398"/>
    <cellStyle name="Comma 3 6 4 2 2" xfId="9701"/>
    <cellStyle name="Comma 3 6 4 3" xfId="7071"/>
    <cellStyle name="Comma 3 6 5" xfId="4394"/>
    <cellStyle name="Comma 3 6 5 2" xfId="9697"/>
    <cellStyle name="Comma 3 6 6" xfId="7067"/>
    <cellStyle name="Comma 3 7" xfId="1699"/>
    <cellStyle name="Comma 3 7 2" xfId="1700"/>
    <cellStyle name="Comma 3 7 2 2" xfId="1701"/>
    <cellStyle name="Comma 3 7 2 2 2" xfId="4401"/>
    <cellStyle name="Comma 3 7 2 2 2 2" xfId="9704"/>
    <cellStyle name="Comma 3 7 2 2 3" xfId="7074"/>
    <cellStyle name="Comma 3 7 2 3" xfId="4400"/>
    <cellStyle name="Comma 3 7 2 3 2" xfId="9703"/>
    <cellStyle name="Comma 3 7 2 4" xfId="7073"/>
    <cellStyle name="Comma 3 7 3" xfId="1702"/>
    <cellStyle name="Comma 3 7 3 2" xfId="4402"/>
    <cellStyle name="Comma 3 7 3 2 2" xfId="9705"/>
    <cellStyle name="Comma 3 7 3 3" xfId="7075"/>
    <cellStyle name="Comma 3 7 4" xfId="1703"/>
    <cellStyle name="Comma 3 7 4 2" xfId="4403"/>
    <cellStyle name="Comma 3 7 4 2 2" xfId="9706"/>
    <cellStyle name="Comma 3 7 4 3" xfId="7076"/>
    <cellStyle name="Comma 3 7 5" xfId="4399"/>
    <cellStyle name="Comma 3 7 5 2" xfId="9702"/>
    <cellStyle name="Comma 3 7 6" xfId="7072"/>
    <cellStyle name="Comma 3 8" xfId="1704"/>
    <cellStyle name="Comma 3 8 2" xfId="1705"/>
    <cellStyle name="Comma 3 8 2 2" xfId="1706"/>
    <cellStyle name="Comma 3 8 2 2 2" xfId="4406"/>
    <cellStyle name="Comma 3 8 2 2 2 2" xfId="9709"/>
    <cellStyle name="Comma 3 8 2 2 3" xfId="7079"/>
    <cellStyle name="Comma 3 8 2 3" xfId="4405"/>
    <cellStyle name="Comma 3 8 2 3 2" xfId="9708"/>
    <cellStyle name="Comma 3 8 2 4" xfId="7078"/>
    <cellStyle name="Comma 3 8 3" xfId="1707"/>
    <cellStyle name="Comma 3 8 3 2" xfId="4407"/>
    <cellStyle name="Comma 3 8 3 2 2" xfId="9710"/>
    <cellStyle name="Comma 3 8 3 3" xfId="7080"/>
    <cellStyle name="Comma 3 8 4" xfId="1708"/>
    <cellStyle name="Comma 3 8 4 2" xfId="4408"/>
    <cellStyle name="Comma 3 8 4 2 2" xfId="9711"/>
    <cellStyle name="Comma 3 8 4 3" xfId="7081"/>
    <cellStyle name="Comma 3 8 5" xfId="4404"/>
    <cellStyle name="Comma 3 8 5 2" xfId="9707"/>
    <cellStyle name="Comma 3 8 6" xfId="7077"/>
    <cellStyle name="Comma 3 9" xfId="1709"/>
    <cellStyle name="Comma 3 9 2" xfId="1710"/>
    <cellStyle name="Comma 3 9 2 2" xfId="1711"/>
    <cellStyle name="Comma 3 9 2 2 2" xfId="4411"/>
    <cellStyle name="Comma 3 9 2 2 2 2" xfId="9714"/>
    <cellStyle name="Comma 3 9 2 2 3" xfId="7084"/>
    <cellStyle name="Comma 3 9 2 3" xfId="4410"/>
    <cellStyle name="Comma 3 9 2 3 2" xfId="9713"/>
    <cellStyle name="Comma 3 9 2 4" xfId="7083"/>
    <cellStyle name="Comma 3 9 3" xfId="1712"/>
    <cellStyle name="Comma 3 9 3 2" xfId="4412"/>
    <cellStyle name="Comma 3 9 3 2 2" xfId="9715"/>
    <cellStyle name="Comma 3 9 3 3" xfId="7085"/>
    <cellStyle name="Comma 3 9 4" xfId="1713"/>
    <cellStyle name="Comma 3 9 4 2" xfId="4413"/>
    <cellStyle name="Comma 3 9 4 2 2" xfId="9716"/>
    <cellStyle name="Comma 3 9 4 3" xfId="7086"/>
    <cellStyle name="Comma 3 9 5" xfId="4409"/>
    <cellStyle name="Comma 3 9 5 2" xfId="9712"/>
    <cellStyle name="Comma 3 9 6" xfId="7082"/>
    <cellStyle name="Comma 4" xfId="276"/>
    <cellStyle name="Comma 4 10" xfId="1715"/>
    <cellStyle name="Comma 4 10 2" xfId="1716"/>
    <cellStyle name="Comma 4 10 2 2" xfId="4416"/>
    <cellStyle name="Comma 4 10 2 2 2" xfId="9719"/>
    <cellStyle name="Comma 4 10 2 3" xfId="7089"/>
    <cellStyle name="Comma 4 10 3" xfId="1717"/>
    <cellStyle name="Comma 4 10 3 2" xfId="4417"/>
    <cellStyle name="Comma 4 10 3 2 2" xfId="9720"/>
    <cellStyle name="Comma 4 10 3 3" xfId="7090"/>
    <cellStyle name="Comma 4 10 4" xfId="4415"/>
    <cellStyle name="Comma 4 10 4 2" xfId="9718"/>
    <cellStyle name="Comma 4 10 5" xfId="7088"/>
    <cellStyle name="Comma 4 11" xfId="1718"/>
    <cellStyle name="Comma 4 11 2" xfId="1719"/>
    <cellStyle name="Comma 4 11 2 2" xfId="4419"/>
    <cellStyle name="Comma 4 11 2 2 2" xfId="9722"/>
    <cellStyle name="Comma 4 11 2 3" xfId="7092"/>
    <cellStyle name="Comma 4 11 3" xfId="4418"/>
    <cellStyle name="Comma 4 11 3 2" xfId="9721"/>
    <cellStyle name="Comma 4 11 4" xfId="7091"/>
    <cellStyle name="Comma 4 12" xfId="1720"/>
    <cellStyle name="Comma 4 12 2" xfId="4420"/>
    <cellStyle name="Comma 4 12 2 2" xfId="9723"/>
    <cellStyle name="Comma 4 12 3" xfId="7093"/>
    <cellStyle name="Comma 4 13" xfId="1721"/>
    <cellStyle name="Comma 4 13 2" xfId="4421"/>
    <cellStyle name="Comma 4 13 2 2" xfId="9724"/>
    <cellStyle name="Comma 4 13 3" xfId="7094"/>
    <cellStyle name="Comma 4 14" xfId="2791"/>
    <cellStyle name="Comma 4 14 2" xfId="5464"/>
    <cellStyle name="Comma 4 14 2 2" xfId="10754"/>
    <cellStyle name="Comma 4 14 3" xfId="8124"/>
    <cellStyle name="Comma 4 15" xfId="2850"/>
    <cellStyle name="Comma 4 15 2" xfId="5523"/>
    <cellStyle name="Comma 4 15 2 2" xfId="10808"/>
    <cellStyle name="Comma 4 15 3" xfId="8178"/>
    <cellStyle name="Comma 4 16" xfId="1714"/>
    <cellStyle name="Comma 4 16 2" xfId="4414"/>
    <cellStyle name="Comma 4 16 2 2" xfId="9717"/>
    <cellStyle name="Comma 4 16 3" xfId="7087"/>
    <cellStyle name="Comma 4 17" xfId="2985"/>
    <cellStyle name="Comma 4 17 2" xfId="8289"/>
    <cellStyle name="Comma 4 18" xfId="5659"/>
    <cellStyle name="Comma 4 2" xfId="224"/>
    <cellStyle name="Comma 4 2 10" xfId="1723"/>
    <cellStyle name="Comma 4 2 10 2" xfId="1724"/>
    <cellStyle name="Comma 4 2 10 2 2" xfId="4424"/>
    <cellStyle name="Comma 4 2 10 2 2 2" xfId="9727"/>
    <cellStyle name="Comma 4 2 10 2 3" xfId="7097"/>
    <cellStyle name="Comma 4 2 10 3" xfId="4423"/>
    <cellStyle name="Comma 4 2 10 3 2" xfId="9726"/>
    <cellStyle name="Comma 4 2 10 4" xfId="7096"/>
    <cellStyle name="Comma 4 2 11" xfId="1725"/>
    <cellStyle name="Comma 4 2 11 2" xfId="4425"/>
    <cellStyle name="Comma 4 2 11 2 2" xfId="9728"/>
    <cellStyle name="Comma 4 2 11 3" xfId="7098"/>
    <cellStyle name="Comma 4 2 12" xfId="1726"/>
    <cellStyle name="Comma 4 2 12 2" xfId="4426"/>
    <cellStyle name="Comma 4 2 12 2 2" xfId="9729"/>
    <cellStyle name="Comma 4 2 12 3" xfId="7099"/>
    <cellStyle name="Comma 4 2 13" xfId="1727"/>
    <cellStyle name="Comma 4 2 13 2" xfId="4427"/>
    <cellStyle name="Comma 4 2 13 2 2" xfId="9730"/>
    <cellStyle name="Comma 4 2 13 3" xfId="7100"/>
    <cellStyle name="Comma 4 2 14" xfId="2764"/>
    <cellStyle name="Comma 4 2 14 2" xfId="5437"/>
    <cellStyle name="Comma 4 2 14 2 2" xfId="10730"/>
    <cellStyle name="Comma 4 2 14 3" xfId="8100"/>
    <cellStyle name="Comma 4 2 15" xfId="2826"/>
    <cellStyle name="Comma 4 2 15 2" xfId="5499"/>
    <cellStyle name="Comma 4 2 15 2 2" xfId="10784"/>
    <cellStyle name="Comma 4 2 15 3" xfId="8154"/>
    <cellStyle name="Comma 4 2 16" xfId="1722"/>
    <cellStyle name="Comma 4 2 16 2" xfId="4422"/>
    <cellStyle name="Comma 4 2 16 2 2" xfId="9725"/>
    <cellStyle name="Comma 4 2 16 3" xfId="7095"/>
    <cellStyle name="Comma 4 2 17" xfId="2951"/>
    <cellStyle name="Comma 4 2 17 2" xfId="8265"/>
    <cellStyle name="Comma 4 2 18" xfId="5632"/>
    <cellStyle name="Comma 4 2 2" xfId="236"/>
    <cellStyle name="Comma 4 2 2 10" xfId="1729"/>
    <cellStyle name="Comma 4 2 2 10 2" xfId="4429"/>
    <cellStyle name="Comma 4 2 2 10 2 2" xfId="9732"/>
    <cellStyle name="Comma 4 2 2 10 3" xfId="7102"/>
    <cellStyle name="Comma 4 2 2 11" xfId="2768"/>
    <cellStyle name="Comma 4 2 2 11 2" xfId="5441"/>
    <cellStyle name="Comma 4 2 2 11 2 2" xfId="10733"/>
    <cellStyle name="Comma 4 2 2 11 3" xfId="8103"/>
    <cellStyle name="Comma 4 2 2 12" xfId="2829"/>
    <cellStyle name="Comma 4 2 2 12 2" xfId="5502"/>
    <cellStyle name="Comma 4 2 2 12 2 2" xfId="10787"/>
    <cellStyle name="Comma 4 2 2 12 3" xfId="8157"/>
    <cellStyle name="Comma 4 2 2 13" xfId="1728"/>
    <cellStyle name="Comma 4 2 2 13 2" xfId="4428"/>
    <cellStyle name="Comma 4 2 2 13 2 2" xfId="9731"/>
    <cellStyle name="Comma 4 2 2 13 3" xfId="7101"/>
    <cellStyle name="Comma 4 2 2 14" xfId="2959"/>
    <cellStyle name="Comma 4 2 2 14 2" xfId="8268"/>
    <cellStyle name="Comma 4 2 2 15" xfId="5636"/>
    <cellStyle name="Comma 4 2 2 2" xfId="260"/>
    <cellStyle name="Comma 4 2 2 2 10" xfId="2776"/>
    <cellStyle name="Comma 4 2 2 2 10 2" xfId="5449"/>
    <cellStyle name="Comma 4 2 2 2 10 2 2" xfId="10740"/>
    <cellStyle name="Comma 4 2 2 2 10 3" xfId="8110"/>
    <cellStyle name="Comma 4 2 2 2 11" xfId="2836"/>
    <cellStyle name="Comma 4 2 2 2 11 2" xfId="5509"/>
    <cellStyle name="Comma 4 2 2 2 11 2 2" xfId="10794"/>
    <cellStyle name="Comma 4 2 2 2 11 3" xfId="8164"/>
    <cellStyle name="Comma 4 2 2 2 12" xfId="1730"/>
    <cellStyle name="Comma 4 2 2 2 12 2" xfId="4430"/>
    <cellStyle name="Comma 4 2 2 2 12 2 2" xfId="9733"/>
    <cellStyle name="Comma 4 2 2 2 12 3" xfId="7103"/>
    <cellStyle name="Comma 4 2 2 2 13" xfId="2969"/>
    <cellStyle name="Comma 4 2 2 2 13 2" xfId="8275"/>
    <cellStyle name="Comma 4 2 2 2 14" xfId="5644"/>
    <cellStyle name="Comma 4 2 2 2 2" xfId="273"/>
    <cellStyle name="Comma 4 2 2 2 2 2" xfId="302"/>
    <cellStyle name="Comma 4 2 2 2 2 2 2" xfId="356"/>
    <cellStyle name="Comma 4 2 2 2 2 2 2 2" xfId="2930"/>
    <cellStyle name="Comma 4 2 2 2 2 2 2 2 2" xfId="5603"/>
    <cellStyle name="Comma 4 2 2 2 2 2 2 2 2 2" xfId="10888"/>
    <cellStyle name="Comma 4 2 2 2 2 2 2 2 3" xfId="8258"/>
    <cellStyle name="Comma 4 2 2 2 2 2 2 3" xfId="1733"/>
    <cellStyle name="Comma 4 2 2 2 2 2 2 3 2" xfId="4433"/>
    <cellStyle name="Comma 4 2 2 2 2 2 2 3 2 2" xfId="9736"/>
    <cellStyle name="Comma 4 2 2 2 2 2 2 3 3" xfId="7106"/>
    <cellStyle name="Comma 4 2 2 2 2 2 2 4" xfId="3065"/>
    <cellStyle name="Comma 4 2 2 2 2 2 2 4 2" xfId="8369"/>
    <cellStyle name="Comma 4 2 2 2 2 2 2 5" xfId="5739"/>
    <cellStyle name="Comma 4 2 2 2 2 2 3" xfId="2817"/>
    <cellStyle name="Comma 4 2 2 2 2 2 3 2" xfId="5490"/>
    <cellStyle name="Comma 4 2 2 2 2 2 3 2 2" xfId="10780"/>
    <cellStyle name="Comma 4 2 2 2 2 2 3 3" xfId="8150"/>
    <cellStyle name="Comma 4 2 2 2 2 2 4" xfId="2876"/>
    <cellStyle name="Comma 4 2 2 2 2 2 4 2" xfId="5549"/>
    <cellStyle name="Comma 4 2 2 2 2 2 4 2 2" xfId="10834"/>
    <cellStyle name="Comma 4 2 2 2 2 2 4 3" xfId="8204"/>
    <cellStyle name="Comma 4 2 2 2 2 2 5" xfId="1732"/>
    <cellStyle name="Comma 4 2 2 2 2 2 5 2" xfId="4432"/>
    <cellStyle name="Comma 4 2 2 2 2 2 5 2 2" xfId="9735"/>
    <cellStyle name="Comma 4 2 2 2 2 2 5 3" xfId="7105"/>
    <cellStyle name="Comma 4 2 2 2 2 2 6" xfId="3011"/>
    <cellStyle name="Comma 4 2 2 2 2 2 6 2" xfId="8315"/>
    <cellStyle name="Comma 4 2 2 2 2 2 7" xfId="5685"/>
    <cellStyle name="Comma 4 2 2 2 2 3" xfId="329"/>
    <cellStyle name="Comma 4 2 2 2 2 3 2" xfId="2903"/>
    <cellStyle name="Comma 4 2 2 2 2 3 2 2" xfId="5576"/>
    <cellStyle name="Comma 4 2 2 2 2 3 2 2 2" xfId="10861"/>
    <cellStyle name="Comma 4 2 2 2 2 3 2 3" xfId="8231"/>
    <cellStyle name="Comma 4 2 2 2 2 3 3" xfId="1734"/>
    <cellStyle name="Comma 4 2 2 2 2 3 3 2" xfId="4434"/>
    <cellStyle name="Comma 4 2 2 2 2 3 3 2 2" xfId="9737"/>
    <cellStyle name="Comma 4 2 2 2 2 3 3 3" xfId="7107"/>
    <cellStyle name="Comma 4 2 2 2 2 3 4" xfId="3038"/>
    <cellStyle name="Comma 4 2 2 2 2 3 4 2" xfId="8342"/>
    <cellStyle name="Comma 4 2 2 2 2 3 5" xfId="5712"/>
    <cellStyle name="Comma 4 2 2 2 2 4" xfId="1735"/>
    <cellStyle name="Comma 4 2 2 2 2 4 2" xfId="4435"/>
    <cellStyle name="Comma 4 2 2 2 2 4 2 2" xfId="9738"/>
    <cellStyle name="Comma 4 2 2 2 2 4 3" xfId="7108"/>
    <cellStyle name="Comma 4 2 2 2 2 5" xfId="2789"/>
    <cellStyle name="Comma 4 2 2 2 2 5 2" xfId="5462"/>
    <cellStyle name="Comma 4 2 2 2 2 5 2 2" xfId="10753"/>
    <cellStyle name="Comma 4 2 2 2 2 5 3" xfId="8123"/>
    <cellStyle name="Comma 4 2 2 2 2 6" xfId="2849"/>
    <cellStyle name="Comma 4 2 2 2 2 6 2" xfId="5522"/>
    <cellStyle name="Comma 4 2 2 2 2 6 2 2" xfId="10807"/>
    <cellStyle name="Comma 4 2 2 2 2 6 3" xfId="8177"/>
    <cellStyle name="Comma 4 2 2 2 2 7" xfId="1731"/>
    <cellStyle name="Comma 4 2 2 2 2 7 2" xfId="4431"/>
    <cellStyle name="Comma 4 2 2 2 2 7 2 2" xfId="9734"/>
    <cellStyle name="Comma 4 2 2 2 2 7 3" xfId="7104"/>
    <cellStyle name="Comma 4 2 2 2 2 8" xfId="2982"/>
    <cellStyle name="Comma 4 2 2 2 2 8 2" xfId="8288"/>
    <cellStyle name="Comma 4 2 2 2 2 9" xfId="5657"/>
    <cellStyle name="Comma 4 2 2 2 3" xfId="289"/>
    <cellStyle name="Comma 4 2 2 2 3 2" xfId="343"/>
    <cellStyle name="Comma 4 2 2 2 3 2 2" xfId="1738"/>
    <cellStyle name="Comma 4 2 2 2 3 2 2 2" xfId="4438"/>
    <cellStyle name="Comma 4 2 2 2 3 2 2 2 2" xfId="9741"/>
    <cellStyle name="Comma 4 2 2 2 3 2 2 3" xfId="7111"/>
    <cellStyle name="Comma 4 2 2 2 3 2 3" xfId="2917"/>
    <cellStyle name="Comma 4 2 2 2 3 2 3 2" xfId="5590"/>
    <cellStyle name="Comma 4 2 2 2 3 2 3 2 2" xfId="10875"/>
    <cellStyle name="Comma 4 2 2 2 3 2 3 3" xfId="8245"/>
    <cellStyle name="Comma 4 2 2 2 3 2 4" xfId="1737"/>
    <cellStyle name="Comma 4 2 2 2 3 2 4 2" xfId="4437"/>
    <cellStyle name="Comma 4 2 2 2 3 2 4 2 2" xfId="9740"/>
    <cellStyle name="Comma 4 2 2 2 3 2 4 3" xfId="7110"/>
    <cellStyle name="Comma 4 2 2 2 3 2 5" xfId="3052"/>
    <cellStyle name="Comma 4 2 2 2 3 2 5 2" xfId="8356"/>
    <cellStyle name="Comma 4 2 2 2 3 2 6" xfId="5726"/>
    <cellStyle name="Comma 4 2 2 2 3 3" xfId="1739"/>
    <cellStyle name="Comma 4 2 2 2 3 3 2" xfId="4439"/>
    <cellStyle name="Comma 4 2 2 2 3 3 2 2" xfId="9742"/>
    <cellStyle name="Comma 4 2 2 2 3 3 3" xfId="7112"/>
    <cellStyle name="Comma 4 2 2 2 3 4" xfId="1740"/>
    <cellStyle name="Comma 4 2 2 2 3 4 2" xfId="4440"/>
    <cellStyle name="Comma 4 2 2 2 3 4 2 2" xfId="9743"/>
    <cellStyle name="Comma 4 2 2 2 3 4 3" xfId="7113"/>
    <cellStyle name="Comma 4 2 2 2 3 5" xfId="2804"/>
    <cellStyle name="Comma 4 2 2 2 3 5 2" xfId="5477"/>
    <cellStyle name="Comma 4 2 2 2 3 5 2 2" xfId="10767"/>
    <cellStyle name="Comma 4 2 2 2 3 5 3" xfId="8137"/>
    <cellStyle name="Comma 4 2 2 2 3 6" xfId="2863"/>
    <cellStyle name="Comma 4 2 2 2 3 6 2" xfId="5536"/>
    <cellStyle name="Comma 4 2 2 2 3 6 2 2" xfId="10821"/>
    <cellStyle name="Comma 4 2 2 2 3 6 3" xfId="8191"/>
    <cellStyle name="Comma 4 2 2 2 3 7" xfId="1736"/>
    <cellStyle name="Comma 4 2 2 2 3 7 2" xfId="4436"/>
    <cellStyle name="Comma 4 2 2 2 3 7 2 2" xfId="9739"/>
    <cellStyle name="Comma 4 2 2 2 3 7 3" xfId="7109"/>
    <cellStyle name="Comma 4 2 2 2 3 8" xfId="2998"/>
    <cellStyle name="Comma 4 2 2 2 3 8 2" xfId="8302"/>
    <cellStyle name="Comma 4 2 2 2 3 9" xfId="5672"/>
    <cellStyle name="Comma 4 2 2 2 4" xfId="316"/>
    <cellStyle name="Comma 4 2 2 2 4 2" xfId="1742"/>
    <cellStyle name="Comma 4 2 2 2 4 2 2" xfId="1743"/>
    <cellStyle name="Comma 4 2 2 2 4 2 2 2" xfId="4443"/>
    <cellStyle name="Comma 4 2 2 2 4 2 2 2 2" xfId="9746"/>
    <cellStyle name="Comma 4 2 2 2 4 2 2 3" xfId="7116"/>
    <cellStyle name="Comma 4 2 2 2 4 2 3" xfId="4442"/>
    <cellStyle name="Comma 4 2 2 2 4 2 3 2" xfId="9745"/>
    <cellStyle name="Comma 4 2 2 2 4 2 4" xfId="7115"/>
    <cellStyle name="Comma 4 2 2 2 4 3" xfId="1744"/>
    <cellStyle name="Comma 4 2 2 2 4 3 2" xfId="4444"/>
    <cellStyle name="Comma 4 2 2 2 4 3 2 2" xfId="9747"/>
    <cellStyle name="Comma 4 2 2 2 4 3 3" xfId="7117"/>
    <cellStyle name="Comma 4 2 2 2 4 4" xfId="1745"/>
    <cellStyle name="Comma 4 2 2 2 4 4 2" xfId="4445"/>
    <cellStyle name="Comma 4 2 2 2 4 4 2 2" xfId="9748"/>
    <cellStyle name="Comma 4 2 2 2 4 4 3" xfId="7118"/>
    <cellStyle name="Comma 4 2 2 2 4 5" xfId="2890"/>
    <cellStyle name="Comma 4 2 2 2 4 5 2" xfId="5563"/>
    <cellStyle name="Comma 4 2 2 2 4 5 2 2" xfId="10848"/>
    <cellStyle name="Comma 4 2 2 2 4 5 3" xfId="8218"/>
    <cellStyle name="Comma 4 2 2 2 4 6" xfId="1741"/>
    <cellStyle name="Comma 4 2 2 2 4 6 2" xfId="4441"/>
    <cellStyle name="Comma 4 2 2 2 4 6 2 2" xfId="9744"/>
    <cellStyle name="Comma 4 2 2 2 4 6 3" xfId="7114"/>
    <cellStyle name="Comma 4 2 2 2 4 7" xfId="3025"/>
    <cellStyle name="Comma 4 2 2 2 4 7 2" xfId="8329"/>
    <cellStyle name="Comma 4 2 2 2 4 8" xfId="5699"/>
    <cellStyle name="Comma 4 2 2 2 5" xfId="1746"/>
    <cellStyle name="Comma 4 2 2 2 5 2" xfId="1747"/>
    <cellStyle name="Comma 4 2 2 2 5 2 2" xfId="1748"/>
    <cellStyle name="Comma 4 2 2 2 5 2 2 2" xfId="4448"/>
    <cellStyle name="Comma 4 2 2 2 5 2 2 2 2" xfId="9751"/>
    <cellStyle name="Comma 4 2 2 2 5 2 2 3" xfId="7121"/>
    <cellStyle name="Comma 4 2 2 2 5 2 3" xfId="4447"/>
    <cellStyle name="Comma 4 2 2 2 5 2 3 2" xfId="9750"/>
    <cellStyle name="Comma 4 2 2 2 5 2 4" xfId="7120"/>
    <cellStyle name="Comma 4 2 2 2 5 3" xfId="1749"/>
    <cellStyle name="Comma 4 2 2 2 5 3 2" xfId="4449"/>
    <cellStyle name="Comma 4 2 2 2 5 3 2 2" xfId="9752"/>
    <cellStyle name="Comma 4 2 2 2 5 3 3" xfId="7122"/>
    <cellStyle name="Comma 4 2 2 2 5 4" xfId="1750"/>
    <cellStyle name="Comma 4 2 2 2 5 4 2" xfId="4450"/>
    <cellStyle name="Comma 4 2 2 2 5 4 2 2" xfId="9753"/>
    <cellStyle name="Comma 4 2 2 2 5 4 3" xfId="7123"/>
    <cellStyle name="Comma 4 2 2 2 5 5" xfId="4446"/>
    <cellStyle name="Comma 4 2 2 2 5 5 2" xfId="9749"/>
    <cellStyle name="Comma 4 2 2 2 5 6" xfId="7119"/>
    <cellStyle name="Comma 4 2 2 2 6" xfId="1751"/>
    <cellStyle name="Comma 4 2 2 2 6 2" xfId="1752"/>
    <cellStyle name="Comma 4 2 2 2 6 2 2" xfId="4452"/>
    <cellStyle name="Comma 4 2 2 2 6 2 2 2" xfId="9755"/>
    <cellStyle name="Comma 4 2 2 2 6 2 3" xfId="7125"/>
    <cellStyle name="Comma 4 2 2 2 6 3" xfId="1753"/>
    <cellStyle name="Comma 4 2 2 2 6 3 2" xfId="4453"/>
    <cellStyle name="Comma 4 2 2 2 6 3 2 2" xfId="9756"/>
    <cellStyle name="Comma 4 2 2 2 6 3 3" xfId="7126"/>
    <cellStyle name="Comma 4 2 2 2 6 4" xfId="4451"/>
    <cellStyle name="Comma 4 2 2 2 6 4 2" xfId="9754"/>
    <cellStyle name="Comma 4 2 2 2 6 5" xfId="7124"/>
    <cellStyle name="Comma 4 2 2 2 7" xfId="1754"/>
    <cellStyle name="Comma 4 2 2 2 7 2" xfId="1755"/>
    <cellStyle name="Comma 4 2 2 2 7 2 2" xfId="4455"/>
    <cellStyle name="Comma 4 2 2 2 7 2 2 2" xfId="9758"/>
    <cellStyle name="Comma 4 2 2 2 7 2 3" xfId="7128"/>
    <cellStyle name="Comma 4 2 2 2 7 3" xfId="4454"/>
    <cellStyle name="Comma 4 2 2 2 7 3 2" xfId="9757"/>
    <cellStyle name="Comma 4 2 2 2 7 4" xfId="7127"/>
    <cellStyle name="Comma 4 2 2 2 8" xfId="1756"/>
    <cellStyle name="Comma 4 2 2 2 8 2" xfId="4456"/>
    <cellStyle name="Comma 4 2 2 2 8 2 2" xfId="9759"/>
    <cellStyle name="Comma 4 2 2 2 8 3" xfId="7129"/>
    <cellStyle name="Comma 4 2 2 2 9" xfId="1757"/>
    <cellStyle name="Comma 4 2 2 2 9 2" xfId="4457"/>
    <cellStyle name="Comma 4 2 2 2 9 2 2" xfId="9760"/>
    <cellStyle name="Comma 4 2 2 2 9 3" xfId="7130"/>
    <cellStyle name="Comma 4 2 2 3" xfId="266"/>
    <cellStyle name="Comma 4 2 2 3 2" xfId="295"/>
    <cellStyle name="Comma 4 2 2 3 2 2" xfId="349"/>
    <cellStyle name="Comma 4 2 2 3 2 2 2" xfId="2923"/>
    <cellStyle name="Comma 4 2 2 3 2 2 2 2" xfId="5596"/>
    <cellStyle name="Comma 4 2 2 3 2 2 2 2 2" xfId="10881"/>
    <cellStyle name="Comma 4 2 2 3 2 2 2 3" xfId="8251"/>
    <cellStyle name="Comma 4 2 2 3 2 2 3" xfId="1760"/>
    <cellStyle name="Comma 4 2 2 3 2 2 3 2" xfId="4460"/>
    <cellStyle name="Comma 4 2 2 3 2 2 3 2 2" xfId="9763"/>
    <cellStyle name="Comma 4 2 2 3 2 2 3 3" xfId="7133"/>
    <cellStyle name="Comma 4 2 2 3 2 2 4" xfId="3058"/>
    <cellStyle name="Comma 4 2 2 3 2 2 4 2" xfId="8362"/>
    <cellStyle name="Comma 4 2 2 3 2 2 5" xfId="5732"/>
    <cellStyle name="Comma 4 2 2 3 2 3" xfId="2810"/>
    <cellStyle name="Comma 4 2 2 3 2 3 2" xfId="5483"/>
    <cellStyle name="Comma 4 2 2 3 2 3 2 2" xfId="10773"/>
    <cellStyle name="Comma 4 2 2 3 2 3 3" xfId="8143"/>
    <cellStyle name="Comma 4 2 2 3 2 4" xfId="2869"/>
    <cellStyle name="Comma 4 2 2 3 2 4 2" xfId="5542"/>
    <cellStyle name="Comma 4 2 2 3 2 4 2 2" xfId="10827"/>
    <cellStyle name="Comma 4 2 2 3 2 4 3" xfId="8197"/>
    <cellStyle name="Comma 4 2 2 3 2 5" xfId="1759"/>
    <cellStyle name="Comma 4 2 2 3 2 5 2" xfId="4459"/>
    <cellStyle name="Comma 4 2 2 3 2 5 2 2" xfId="9762"/>
    <cellStyle name="Comma 4 2 2 3 2 5 3" xfId="7132"/>
    <cellStyle name="Comma 4 2 2 3 2 6" xfId="3004"/>
    <cellStyle name="Comma 4 2 2 3 2 6 2" xfId="8308"/>
    <cellStyle name="Comma 4 2 2 3 2 7" xfId="5678"/>
    <cellStyle name="Comma 4 2 2 3 3" xfId="322"/>
    <cellStyle name="Comma 4 2 2 3 3 2" xfId="2896"/>
    <cellStyle name="Comma 4 2 2 3 3 2 2" xfId="5569"/>
    <cellStyle name="Comma 4 2 2 3 3 2 2 2" xfId="10854"/>
    <cellStyle name="Comma 4 2 2 3 3 2 3" xfId="8224"/>
    <cellStyle name="Comma 4 2 2 3 3 3" xfId="1761"/>
    <cellStyle name="Comma 4 2 2 3 3 3 2" xfId="4461"/>
    <cellStyle name="Comma 4 2 2 3 3 3 2 2" xfId="9764"/>
    <cellStyle name="Comma 4 2 2 3 3 3 3" xfId="7134"/>
    <cellStyle name="Comma 4 2 2 3 3 4" xfId="3031"/>
    <cellStyle name="Comma 4 2 2 3 3 4 2" xfId="8335"/>
    <cellStyle name="Comma 4 2 2 3 3 5" xfId="5705"/>
    <cellStyle name="Comma 4 2 2 3 4" xfId="1762"/>
    <cellStyle name="Comma 4 2 2 3 4 2" xfId="4462"/>
    <cellStyle name="Comma 4 2 2 3 4 2 2" xfId="9765"/>
    <cellStyle name="Comma 4 2 2 3 4 3" xfId="7135"/>
    <cellStyle name="Comma 4 2 2 3 5" xfId="2782"/>
    <cellStyle name="Comma 4 2 2 3 5 2" xfId="5455"/>
    <cellStyle name="Comma 4 2 2 3 5 2 2" xfId="10746"/>
    <cellStyle name="Comma 4 2 2 3 5 3" xfId="8116"/>
    <cellStyle name="Comma 4 2 2 3 6" xfId="2842"/>
    <cellStyle name="Comma 4 2 2 3 6 2" xfId="5515"/>
    <cellStyle name="Comma 4 2 2 3 6 2 2" xfId="10800"/>
    <cellStyle name="Comma 4 2 2 3 6 3" xfId="8170"/>
    <cellStyle name="Comma 4 2 2 3 7" xfId="1758"/>
    <cellStyle name="Comma 4 2 2 3 7 2" xfId="4458"/>
    <cellStyle name="Comma 4 2 2 3 7 2 2" xfId="9761"/>
    <cellStyle name="Comma 4 2 2 3 7 3" xfId="7131"/>
    <cellStyle name="Comma 4 2 2 3 8" xfId="2975"/>
    <cellStyle name="Comma 4 2 2 3 8 2" xfId="8281"/>
    <cellStyle name="Comma 4 2 2 3 9" xfId="5650"/>
    <cellStyle name="Comma 4 2 2 4" xfId="282"/>
    <cellStyle name="Comma 4 2 2 4 2" xfId="336"/>
    <cellStyle name="Comma 4 2 2 4 2 2" xfId="1765"/>
    <cellStyle name="Comma 4 2 2 4 2 2 2" xfId="4465"/>
    <cellStyle name="Comma 4 2 2 4 2 2 2 2" xfId="9768"/>
    <cellStyle name="Comma 4 2 2 4 2 2 3" xfId="7138"/>
    <cellStyle name="Comma 4 2 2 4 2 3" xfId="2910"/>
    <cellStyle name="Comma 4 2 2 4 2 3 2" xfId="5583"/>
    <cellStyle name="Comma 4 2 2 4 2 3 2 2" xfId="10868"/>
    <cellStyle name="Comma 4 2 2 4 2 3 3" xfId="8238"/>
    <cellStyle name="Comma 4 2 2 4 2 4" xfId="1764"/>
    <cellStyle name="Comma 4 2 2 4 2 4 2" xfId="4464"/>
    <cellStyle name="Comma 4 2 2 4 2 4 2 2" xfId="9767"/>
    <cellStyle name="Comma 4 2 2 4 2 4 3" xfId="7137"/>
    <cellStyle name="Comma 4 2 2 4 2 5" xfId="3045"/>
    <cellStyle name="Comma 4 2 2 4 2 5 2" xfId="8349"/>
    <cellStyle name="Comma 4 2 2 4 2 6" xfId="5719"/>
    <cellStyle name="Comma 4 2 2 4 3" xfId="1766"/>
    <cellStyle name="Comma 4 2 2 4 3 2" xfId="4466"/>
    <cellStyle name="Comma 4 2 2 4 3 2 2" xfId="9769"/>
    <cellStyle name="Comma 4 2 2 4 3 3" xfId="7139"/>
    <cellStyle name="Comma 4 2 2 4 4" xfId="1767"/>
    <cellStyle name="Comma 4 2 2 4 4 2" xfId="4467"/>
    <cellStyle name="Comma 4 2 2 4 4 2 2" xfId="9770"/>
    <cellStyle name="Comma 4 2 2 4 4 3" xfId="7140"/>
    <cellStyle name="Comma 4 2 2 4 5" xfId="2797"/>
    <cellStyle name="Comma 4 2 2 4 5 2" xfId="5470"/>
    <cellStyle name="Comma 4 2 2 4 5 2 2" xfId="10760"/>
    <cellStyle name="Comma 4 2 2 4 5 3" xfId="8130"/>
    <cellStyle name="Comma 4 2 2 4 6" xfId="2856"/>
    <cellStyle name="Comma 4 2 2 4 6 2" xfId="5529"/>
    <cellStyle name="Comma 4 2 2 4 6 2 2" xfId="10814"/>
    <cellStyle name="Comma 4 2 2 4 6 3" xfId="8184"/>
    <cellStyle name="Comma 4 2 2 4 7" xfId="1763"/>
    <cellStyle name="Comma 4 2 2 4 7 2" xfId="4463"/>
    <cellStyle name="Comma 4 2 2 4 7 2 2" xfId="9766"/>
    <cellStyle name="Comma 4 2 2 4 7 3" xfId="7136"/>
    <cellStyle name="Comma 4 2 2 4 8" xfId="2991"/>
    <cellStyle name="Comma 4 2 2 4 8 2" xfId="8295"/>
    <cellStyle name="Comma 4 2 2 4 9" xfId="5665"/>
    <cellStyle name="Comma 4 2 2 5" xfId="309"/>
    <cellStyle name="Comma 4 2 2 5 2" xfId="1769"/>
    <cellStyle name="Comma 4 2 2 5 2 2" xfId="1770"/>
    <cellStyle name="Comma 4 2 2 5 2 2 2" xfId="4470"/>
    <cellStyle name="Comma 4 2 2 5 2 2 2 2" xfId="9773"/>
    <cellStyle name="Comma 4 2 2 5 2 2 3" xfId="7143"/>
    <cellStyle name="Comma 4 2 2 5 2 3" xfId="4469"/>
    <cellStyle name="Comma 4 2 2 5 2 3 2" xfId="9772"/>
    <cellStyle name="Comma 4 2 2 5 2 4" xfId="7142"/>
    <cellStyle name="Comma 4 2 2 5 3" xfId="1771"/>
    <cellStyle name="Comma 4 2 2 5 3 2" xfId="4471"/>
    <cellStyle name="Comma 4 2 2 5 3 2 2" xfId="9774"/>
    <cellStyle name="Comma 4 2 2 5 3 3" xfId="7144"/>
    <cellStyle name="Comma 4 2 2 5 4" xfId="1772"/>
    <cellStyle name="Comma 4 2 2 5 4 2" xfId="4472"/>
    <cellStyle name="Comma 4 2 2 5 4 2 2" xfId="9775"/>
    <cellStyle name="Comma 4 2 2 5 4 3" xfId="7145"/>
    <cellStyle name="Comma 4 2 2 5 5" xfId="2883"/>
    <cellStyle name="Comma 4 2 2 5 5 2" xfId="5556"/>
    <cellStyle name="Comma 4 2 2 5 5 2 2" xfId="10841"/>
    <cellStyle name="Comma 4 2 2 5 5 3" xfId="8211"/>
    <cellStyle name="Comma 4 2 2 5 6" xfId="1768"/>
    <cellStyle name="Comma 4 2 2 5 6 2" xfId="4468"/>
    <cellStyle name="Comma 4 2 2 5 6 2 2" xfId="9771"/>
    <cellStyle name="Comma 4 2 2 5 6 3" xfId="7141"/>
    <cellStyle name="Comma 4 2 2 5 7" xfId="3018"/>
    <cellStyle name="Comma 4 2 2 5 7 2" xfId="8322"/>
    <cellStyle name="Comma 4 2 2 5 8" xfId="5692"/>
    <cellStyle name="Comma 4 2 2 6" xfId="1773"/>
    <cellStyle name="Comma 4 2 2 6 2" xfId="1774"/>
    <cellStyle name="Comma 4 2 2 6 2 2" xfId="1775"/>
    <cellStyle name="Comma 4 2 2 6 2 2 2" xfId="4475"/>
    <cellStyle name="Comma 4 2 2 6 2 2 2 2" xfId="9778"/>
    <cellStyle name="Comma 4 2 2 6 2 2 3" xfId="7148"/>
    <cellStyle name="Comma 4 2 2 6 2 3" xfId="4474"/>
    <cellStyle name="Comma 4 2 2 6 2 3 2" xfId="9777"/>
    <cellStyle name="Comma 4 2 2 6 2 4" xfId="7147"/>
    <cellStyle name="Comma 4 2 2 6 3" xfId="1776"/>
    <cellStyle name="Comma 4 2 2 6 3 2" xfId="4476"/>
    <cellStyle name="Comma 4 2 2 6 3 2 2" xfId="9779"/>
    <cellStyle name="Comma 4 2 2 6 3 3" xfId="7149"/>
    <cellStyle name="Comma 4 2 2 6 4" xfId="1777"/>
    <cellStyle name="Comma 4 2 2 6 4 2" xfId="4477"/>
    <cellStyle name="Comma 4 2 2 6 4 2 2" xfId="9780"/>
    <cellStyle name="Comma 4 2 2 6 4 3" xfId="7150"/>
    <cellStyle name="Comma 4 2 2 6 5" xfId="4473"/>
    <cellStyle name="Comma 4 2 2 6 5 2" xfId="9776"/>
    <cellStyle name="Comma 4 2 2 6 6" xfId="7146"/>
    <cellStyle name="Comma 4 2 2 7" xfId="1778"/>
    <cellStyle name="Comma 4 2 2 7 2" xfId="1779"/>
    <cellStyle name="Comma 4 2 2 7 2 2" xfId="4479"/>
    <cellStyle name="Comma 4 2 2 7 2 2 2" xfId="9782"/>
    <cellStyle name="Comma 4 2 2 7 2 3" xfId="7152"/>
    <cellStyle name="Comma 4 2 2 7 3" xfId="1780"/>
    <cellStyle name="Comma 4 2 2 7 3 2" xfId="4480"/>
    <cellStyle name="Comma 4 2 2 7 3 2 2" xfId="9783"/>
    <cellStyle name="Comma 4 2 2 7 3 3" xfId="7153"/>
    <cellStyle name="Comma 4 2 2 7 4" xfId="4478"/>
    <cellStyle name="Comma 4 2 2 7 4 2" xfId="9781"/>
    <cellStyle name="Comma 4 2 2 7 5" xfId="7151"/>
    <cellStyle name="Comma 4 2 2 8" xfId="1781"/>
    <cellStyle name="Comma 4 2 2 8 2" xfId="1782"/>
    <cellStyle name="Comma 4 2 2 8 2 2" xfId="4482"/>
    <cellStyle name="Comma 4 2 2 8 2 2 2" xfId="9785"/>
    <cellStyle name="Comma 4 2 2 8 2 3" xfId="7155"/>
    <cellStyle name="Comma 4 2 2 8 3" xfId="4481"/>
    <cellStyle name="Comma 4 2 2 8 3 2" xfId="9784"/>
    <cellStyle name="Comma 4 2 2 8 4" xfId="7154"/>
    <cellStyle name="Comma 4 2 2 9" xfId="1783"/>
    <cellStyle name="Comma 4 2 2 9 2" xfId="4483"/>
    <cellStyle name="Comma 4 2 2 9 2 2" xfId="9786"/>
    <cellStyle name="Comma 4 2 2 9 3" xfId="7156"/>
    <cellStyle name="Comma 4 2 3" xfId="257"/>
    <cellStyle name="Comma 4 2 3 10" xfId="1785"/>
    <cellStyle name="Comma 4 2 3 10 2" xfId="4485"/>
    <cellStyle name="Comma 4 2 3 10 2 2" xfId="9788"/>
    <cellStyle name="Comma 4 2 3 10 3" xfId="7158"/>
    <cellStyle name="Comma 4 2 3 11" xfId="2773"/>
    <cellStyle name="Comma 4 2 3 11 2" xfId="5446"/>
    <cellStyle name="Comma 4 2 3 11 2 2" xfId="10737"/>
    <cellStyle name="Comma 4 2 3 11 3" xfId="8107"/>
    <cellStyle name="Comma 4 2 3 12" xfId="2833"/>
    <cellStyle name="Comma 4 2 3 12 2" xfId="5506"/>
    <cellStyle name="Comma 4 2 3 12 2 2" xfId="10791"/>
    <cellStyle name="Comma 4 2 3 12 3" xfId="8161"/>
    <cellStyle name="Comma 4 2 3 13" xfId="1784"/>
    <cellStyle name="Comma 4 2 3 13 2" xfId="4484"/>
    <cellStyle name="Comma 4 2 3 13 2 2" xfId="9787"/>
    <cellStyle name="Comma 4 2 3 13 3" xfId="7157"/>
    <cellStyle name="Comma 4 2 3 14" xfId="2966"/>
    <cellStyle name="Comma 4 2 3 14 2" xfId="8272"/>
    <cellStyle name="Comma 4 2 3 15" xfId="5641"/>
    <cellStyle name="Comma 4 2 3 2" xfId="270"/>
    <cellStyle name="Comma 4 2 3 2 10" xfId="2786"/>
    <cellStyle name="Comma 4 2 3 2 10 2" xfId="5459"/>
    <cellStyle name="Comma 4 2 3 2 10 2 2" xfId="10750"/>
    <cellStyle name="Comma 4 2 3 2 10 3" xfId="8120"/>
    <cellStyle name="Comma 4 2 3 2 11" xfId="2846"/>
    <cellStyle name="Comma 4 2 3 2 11 2" xfId="5519"/>
    <cellStyle name="Comma 4 2 3 2 11 2 2" xfId="10804"/>
    <cellStyle name="Comma 4 2 3 2 11 3" xfId="8174"/>
    <cellStyle name="Comma 4 2 3 2 12" xfId="1786"/>
    <cellStyle name="Comma 4 2 3 2 12 2" xfId="4486"/>
    <cellStyle name="Comma 4 2 3 2 12 2 2" xfId="9789"/>
    <cellStyle name="Comma 4 2 3 2 12 3" xfId="7159"/>
    <cellStyle name="Comma 4 2 3 2 13" xfId="2979"/>
    <cellStyle name="Comma 4 2 3 2 13 2" xfId="8285"/>
    <cellStyle name="Comma 4 2 3 2 14" xfId="5654"/>
    <cellStyle name="Comma 4 2 3 2 2" xfId="299"/>
    <cellStyle name="Comma 4 2 3 2 2 2" xfId="353"/>
    <cellStyle name="Comma 4 2 3 2 2 2 2" xfId="1789"/>
    <cellStyle name="Comma 4 2 3 2 2 2 2 2" xfId="4489"/>
    <cellStyle name="Comma 4 2 3 2 2 2 2 2 2" xfId="9792"/>
    <cellStyle name="Comma 4 2 3 2 2 2 2 3" xfId="7162"/>
    <cellStyle name="Comma 4 2 3 2 2 2 3" xfId="2927"/>
    <cellStyle name="Comma 4 2 3 2 2 2 3 2" xfId="5600"/>
    <cellStyle name="Comma 4 2 3 2 2 2 3 2 2" xfId="10885"/>
    <cellStyle name="Comma 4 2 3 2 2 2 3 3" xfId="8255"/>
    <cellStyle name="Comma 4 2 3 2 2 2 4" xfId="1788"/>
    <cellStyle name="Comma 4 2 3 2 2 2 4 2" xfId="4488"/>
    <cellStyle name="Comma 4 2 3 2 2 2 4 2 2" xfId="9791"/>
    <cellStyle name="Comma 4 2 3 2 2 2 4 3" xfId="7161"/>
    <cellStyle name="Comma 4 2 3 2 2 2 5" xfId="3062"/>
    <cellStyle name="Comma 4 2 3 2 2 2 5 2" xfId="8366"/>
    <cellStyle name="Comma 4 2 3 2 2 2 6" xfId="5736"/>
    <cellStyle name="Comma 4 2 3 2 2 3" xfId="1790"/>
    <cellStyle name="Comma 4 2 3 2 2 3 2" xfId="4490"/>
    <cellStyle name="Comma 4 2 3 2 2 3 2 2" xfId="9793"/>
    <cellStyle name="Comma 4 2 3 2 2 3 3" xfId="7163"/>
    <cellStyle name="Comma 4 2 3 2 2 4" xfId="1791"/>
    <cellStyle name="Comma 4 2 3 2 2 4 2" xfId="4491"/>
    <cellStyle name="Comma 4 2 3 2 2 4 2 2" xfId="9794"/>
    <cellStyle name="Comma 4 2 3 2 2 4 3" xfId="7164"/>
    <cellStyle name="Comma 4 2 3 2 2 5" xfId="2814"/>
    <cellStyle name="Comma 4 2 3 2 2 5 2" xfId="5487"/>
    <cellStyle name="Comma 4 2 3 2 2 5 2 2" xfId="10777"/>
    <cellStyle name="Comma 4 2 3 2 2 5 3" xfId="8147"/>
    <cellStyle name="Comma 4 2 3 2 2 6" xfId="2873"/>
    <cellStyle name="Comma 4 2 3 2 2 6 2" xfId="5546"/>
    <cellStyle name="Comma 4 2 3 2 2 6 2 2" xfId="10831"/>
    <cellStyle name="Comma 4 2 3 2 2 6 3" xfId="8201"/>
    <cellStyle name="Comma 4 2 3 2 2 7" xfId="1787"/>
    <cellStyle name="Comma 4 2 3 2 2 7 2" xfId="4487"/>
    <cellStyle name="Comma 4 2 3 2 2 7 2 2" xfId="9790"/>
    <cellStyle name="Comma 4 2 3 2 2 7 3" xfId="7160"/>
    <cellStyle name="Comma 4 2 3 2 2 8" xfId="3008"/>
    <cellStyle name="Comma 4 2 3 2 2 8 2" xfId="8312"/>
    <cellStyle name="Comma 4 2 3 2 2 9" xfId="5682"/>
    <cellStyle name="Comma 4 2 3 2 3" xfId="326"/>
    <cellStyle name="Comma 4 2 3 2 3 2" xfId="1793"/>
    <cellStyle name="Comma 4 2 3 2 3 2 2" xfId="1794"/>
    <cellStyle name="Comma 4 2 3 2 3 2 2 2" xfId="4494"/>
    <cellStyle name="Comma 4 2 3 2 3 2 2 2 2" xfId="9797"/>
    <cellStyle name="Comma 4 2 3 2 3 2 2 3" xfId="7167"/>
    <cellStyle name="Comma 4 2 3 2 3 2 3" xfId="4493"/>
    <cellStyle name="Comma 4 2 3 2 3 2 3 2" xfId="9796"/>
    <cellStyle name="Comma 4 2 3 2 3 2 4" xfId="7166"/>
    <cellStyle name="Comma 4 2 3 2 3 3" xfId="1795"/>
    <cellStyle name="Comma 4 2 3 2 3 3 2" xfId="4495"/>
    <cellStyle name="Comma 4 2 3 2 3 3 2 2" xfId="9798"/>
    <cellStyle name="Comma 4 2 3 2 3 3 3" xfId="7168"/>
    <cellStyle name="Comma 4 2 3 2 3 4" xfId="1796"/>
    <cellStyle name="Comma 4 2 3 2 3 4 2" xfId="4496"/>
    <cellStyle name="Comma 4 2 3 2 3 4 2 2" xfId="9799"/>
    <cellStyle name="Comma 4 2 3 2 3 4 3" xfId="7169"/>
    <cellStyle name="Comma 4 2 3 2 3 5" xfId="2900"/>
    <cellStyle name="Comma 4 2 3 2 3 5 2" xfId="5573"/>
    <cellStyle name="Comma 4 2 3 2 3 5 2 2" xfId="10858"/>
    <cellStyle name="Comma 4 2 3 2 3 5 3" xfId="8228"/>
    <cellStyle name="Comma 4 2 3 2 3 6" xfId="1792"/>
    <cellStyle name="Comma 4 2 3 2 3 6 2" xfId="4492"/>
    <cellStyle name="Comma 4 2 3 2 3 6 2 2" xfId="9795"/>
    <cellStyle name="Comma 4 2 3 2 3 6 3" xfId="7165"/>
    <cellStyle name="Comma 4 2 3 2 3 7" xfId="3035"/>
    <cellStyle name="Comma 4 2 3 2 3 7 2" xfId="8339"/>
    <cellStyle name="Comma 4 2 3 2 3 8" xfId="5709"/>
    <cellStyle name="Comma 4 2 3 2 4" xfId="1797"/>
    <cellStyle name="Comma 4 2 3 2 4 2" xfId="1798"/>
    <cellStyle name="Comma 4 2 3 2 4 2 2" xfId="1799"/>
    <cellStyle name="Comma 4 2 3 2 4 2 2 2" xfId="4499"/>
    <cellStyle name="Comma 4 2 3 2 4 2 2 2 2" xfId="9802"/>
    <cellStyle name="Comma 4 2 3 2 4 2 2 3" xfId="7172"/>
    <cellStyle name="Comma 4 2 3 2 4 2 3" xfId="4498"/>
    <cellStyle name="Comma 4 2 3 2 4 2 3 2" xfId="9801"/>
    <cellStyle name="Comma 4 2 3 2 4 2 4" xfId="7171"/>
    <cellStyle name="Comma 4 2 3 2 4 3" xfId="1800"/>
    <cellStyle name="Comma 4 2 3 2 4 3 2" xfId="4500"/>
    <cellStyle name="Comma 4 2 3 2 4 3 2 2" xfId="9803"/>
    <cellStyle name="Comma 4 2 3 2 4 3 3" xfId="7173"/>
    <cellStyle name="Comma 4 2 3 2 4 4" xfId="1801"/>
    <cellStyle name="Comma 4 2 3 2 4 4 2" xfId="4501"/>
    <cellStyle name="Comma 4 2 3 2 4 4 2 2" xfId="9804"/>
    <cellStyle name="Comma 4 2 3 2 4 4 3" xfId="7174"/>
    <cellStyle name="Comma 4 2 3 2 4 5" xfId="4497"/>
    <cellStyle name="Comma 4 2 3 2 4 5 2" xfId="9800"/>
    <cellStyle name="Comma 4 2 3 2 4 6" xfId="7170"/>
    <cellStyle name="Comma 4 2 3 2 5" xfId="1802"/>
    <cellStyle name="Comma 4 2 3 2 5 2" xfId="1803"/>
    <cellStyle name="Comma 4 2 3 2 5 2 2" xfId="1804"/>
    <cellStyle name="Comma 4 2 3 2 5 2 2 2" xfId="4504"/>
    <cellStyle name="Comma 4 2 3 2 5 2 2 2 2" xfId="9807"/>
    <cellStyle name="Comma 4 2 3 2 5 2 2 3" xfId="7177"/>
    <cellStyle name="Comma 4 2 3 2 5 2 3" xfId="4503"/>
    <cellStyle name="Comma 4 2 3 2 5 2 3 2" xfId="9806"/>
    <cellStyle name="Comma 4 2 3 2 5 2 4" xfId="7176"/>
    <cellStyle name="Comma 4 2 3 2 5 3" xfId="1805"/>
    <cellStyle name="Comma 4 2 3 2 5 3 2" xfId="4505"/>
    <cellStyle name="Comma 4 2 3 2 5 3 2 2" xfId="9808"/>
    <cellStyle name="Comma 4 2 3 2 5 3 3" xfId="7178"/>
    <cellStyle name="Comma 4 2 3 2 5 4" xfId="1806"/>
    <cellStyle name="Comma 4 2 3 2 5 4 2" xfId="4506"/>
    <cellStyle name="Comma 4 2 3 2 5 4 2 2" xfId="9809"/>
    <cellStyle name="Comma 4 2 3 2 5 4 3" xfId="7179"/>
    <cellStyle name="Comma 4 2 3 2 5 5" xfId="4502"/>
    <cellStyle name="Comma 4 2 3 2 5 5 2" xfId="9805"/>
    <cellStyle name="Comma 4 2 3 2 5 6" xfId="7175"/>
    <cellStyle name="Comma 4 2 3 2 6" xfId="1807"/>
    <cellStyle name="Comma 4 2 3 2 6 2" xfId="1808"/>
    <cellStyle name="Comma 4 2 3 2 6 2 2" xfId="4508"/>
    <cellStyle name="Comma 4 2 3 2 6 2 2 2" xfId="9811"/>
    <cellStyle name="Comma 4 2 3 2 6 2 3" xfId="7181"/>
    <cellStyle name="Comma 4 2 3 2 6 3" xfId="1809"/>
    <cellStyle name="Comma 4 2 3 2 6 3 2" xfId="4509"/>
    <cellStyle name="Comma 4 2 3 2 6 3 2 2" xfId="9812"/>
    <cellStyle name="Comma 4 2 3 2 6 3 3" xfId="7182"/>
    <cellStyle name="Comma 4 2 3 2 6 4" xfId="4507"/>
    <cellStyle name="Comma 4 2 3 2 6 4 2" xfId="9810"/>
    <cellStyle name="Comma 4 2 3 2 6 5" xfId="7180"/>
    <cellStyle name="Comma 4 2 3 2 7" xfId="1810"/>
    <cellStyle name="Comma 4 2 3 2 7 2" xfId="1811"/>
    <cellStyle name="Comma 4 2 3 2 7 2 2" xfId="4511"/>
    <cellStyle name="Comma 4 2 3 2 7 2 2 2" xfId="9814"/>
    <cellStyle name="Comma 4 2 3 2 7 2 3" xfId="7184"/>
    <cellStyle name="Comma 4 2 3 2 7 3" xfId="4510"/>
    <cellStyle name="Comma 4 2 3 2 7 3 2" xfId="9813"/>
    <cellStyle name="Comma 4 2 3 2 7 4" xfId="7183"/>
    <cellStyle name="Comma 4 2 3 2 8" xfId="1812"/>
    <cellStyle name="Comma 4 2 3 2 8 2" xfId="4512"/>
    <cellStyle name="Comma 4 2 3 2 8 2 2" xfId="9815"/>
    <cellStyle name="Comma 4 2 3 2 8 3" xfId="7185"/>
    <cellStyle name="Comma 4 2 3 2 9" xfId="1813"/>
    <cellStyle name="Comma 4 2 3 2 9 2" xfId="4513"/>
    <cellStyle name="Comma 4 2 3 2 9 2 2" xfId="9816"/>
    <cellStyle name="Comma 4 2 3 2 9 3" xfId="7186"/>
    <cellStyle name="Comma 4 2 3 3" xfId="286"/>
    <cellStyle name="Comma 4 2 3 3 2" xfId="340"/>
    <cellStyle name="Comma 4 2 3 3 2 2" xfId="1816"/>
    <cellStyle name="Comma 4 2 3 3 2 2 2" xfId="4516"/>
    <cellStyle name="Comma 4 2 3 3 2 2 2 2" xfId="9819"/>
    <cellStyle name="Comma 4 2 3 3 2 2 3" xfId="7189"/>
    <cellStyle name="Comma 4 2 3 3 2 3" xfId="2914"/>
    <cellStyle name="Comma 4 2 3 3 2 3 2" xfId="5587"/>
    <cellStyle name="Comma 4 2 3 3 2 3 2 2" xfId="10872"/>
    <cellStyle name="Comma 4 2 3 3 2 3 3" xfId="8242"/>
    <cellStyle name="Comma 4 2 3 3 2 4" xfId="1815"/>
    <cellStyle name="Comma 4 2 3 3 2 4 2" xfId="4515"/>
    <cellStyle name="Comma 4 2 3 3 2 4 2 2" xfId="9818"/>
    <cellStyle name="Comma 4 2 3 3 2 4 3" xfId="7188"/>
    <cellStyle name="Comma 4 2 3 3 2 5" xfId="3049"/>
    <cellStyle name="Comma 4 2 3 3 2 5 2" xfId="8353"/>
    <cellStyle name="Comma 4 2 3 3 2 6" xfId="5723"/>
    <cellStyle name="Comma 4 2 3 3 3" xfId="1817"/>
    <cellStyle name="Comma 4 2 3 3 3 2" xfId="4517"/>
    <cellStyle name="Comma 4 2 3 3 3 2 2" xfId="9820"/>
    <cellStyle name="Comma 4 2 3 3 3 3" xfId="7190"/>
    <cellStyle name="Comma 4 2 3 3 4" xfId="1818"/>
    <cellStyle name="Comma 4 2 3 3 4 2" xfId="4518"/>
    <cellStyle name="Comma 4 2 3 3 4 2 2" xfId="9821"/>
    <cellStyle name="Comma 4 2 3 3 4 3" xfId="7191"/>
    <cellStyle name="Comma 4 2 3 3 5" xfId="2801"/>
    <cellStyle name="Comma 4 2 3 3 5 2" xfId="5474"/>
    <cellStyle name="Comma 4 2 3 3 5 2 2" xfId="10764"/>
    <cellStyle name="Comma 4 2 3 3 5 3" xfId="8134"/>
    <cellStyle name="Comma 4 2 3 3 6" xfId="2860"/>
    <cellStyle name="Comma 4 2 3 3 6 2" xfId="5533"/>
    <cellStyle name="Comma 4 2 3 3 6 2 2" xfId="10818"/>
    <cellStyle name="Comma 4 2 3 3 6 3" xfId="8188"/>
    <cellStyle name="Comma 4 2 3 3 7" xfId="1814"/>
    <cellStyle name="Comma 4 2 3 3 7 2" xfId="4514"/>
    <cellStyle name="Comma 4 2 3 3 7 2 2" xfId="9817"/>
    <cellStyle name="Comma 4 2 3 3 7 3" xfId="7187"/>
    <cellStyle name="Comma 4 2 3 3 8" xfId="2995"/>
    <cellStyle name="Comma 4 2 3 3 8 2" xfId="8299"/>
    <cellStyle name="Comma 4 2 3 3 9" xfId="5669"/>
    <cellStyle name="Comma 4 2 3 4" xfId="313"/>
    <cellStyle name="Comma 4 2 3 4 2" xfId="1820"/>
    <cellStyle name="Comma 4 2 3 4 2 2" xfId="1821"/>
    <cellStyle name="Comma 4 2 3 4 2 2 2" xfId="4521"/>
    <cellStyle name="Comma 4 2 3 4 2 2 2 2" xfId="9824"/>
    <cellStyle name="Comma 4 2 3 4 2 2 3" xfId="7194"/>
    <cellStyle name="Comma 4 2 3 4 2 3" xfId="4520"/>
    <cellStyle name="Comma 4 2 3 4 2 3 2" xfId="9823"/>
    <cellStyle name="Comma 4 2 3 4 2 4" xfId="7193"/>
    <cellStyle name="Comma 4 2 3 4 3" xfId="1822"/>
    <cellStyle name="Comma 4 2 3 4 3 2" xfId="4522"/>
    <cellStyle name="Comma 4 2 3 4 3 2 2" xfId="9825"/>
    <cellStyle name="Comma 4 2 3 4 3 3" xfId="7195"/>
    <cellStyle name="Comma 4 2 3 4 4" xfId="1823"/>
    <cellStyle name="Comma 4 2 3 4 4 2" xfId="4523"/>
    <cellStyle name="Comma 4 2 3 4 4 2 2" xfId="9826"/>
    <cellStyle name="Comma 4 2 3 4 4 3" xfId="7196"/>
    <cellStyle name="Comma 4 2 3 4 5" xfId="2887"/>
    <cellStyle name="Comma 4 2 3 4 5 2" xfId="5560"/>
    <cellStyle name="Comma 4 2 3 4 5 2 2" xfId="10845"/>
    <cellStyle name="Comma 4 2 3 4 5 3" xfId="8215"/>
    <cellStyle name="Comma 4 2 3 4 6" xfId="1819"/>
    <cellStyle name="Comma 4 2 3 4 6 2" xfId="4519"/>
    <cellStyle name="Comma 4 2 3 4 6 2 2" xfId="9822"/>
    <cellStyle name="Comma 4 2 3 4 6 3" xfId="7192"/>
    <cellStyle name="Comma 4 2 3 4 7" xfId="3022"/>
    <cellStyle name="Comma 4 2 3 4 7 2" xfId="8326"/>
    <cellStyle name="Comma 4 2 3 4 8" xfId="5696"/>
    <cellStyle name="Comma 4 2 3 5" xfId="1824"/>
    <cellStyle name="Comma 4 2 3 5 2" xfId="1825"/>
    <cellStyle name="Comma 4 2 3 5 2 2" xfId="1826"/>
    <cellStyle name="Comma 4 2 3 5 2 2 2" xfId="4526"/>
    <cellStyle name="Comma 4 2 3 5 2 2 2 2" xfId="9829"/>
    <cellStyle name="Comma 4 2 3 5 2 2 3" xfId="7199"/>
    <cellStyle name="Comma 4 2 3 5 2 3" xfId="4525"/>
    <cellStyle name="Comma 4 2 3 5 2 3 2" xfId="9828"/>
    <cellStyle name="Comma 4 2 3 5 2 4" xfId="7198"/>
    <cellStyle name="Comma 4 2 3 5 3" xfId="1827"/>
    <cellStyle name="Comma 4 2 3 5 3 2" xfId="4527"/>
    <cellStyle name="Comma 4 2 3 5 3 2 2" xfId="9830"/>
    <cellStyle name="Comma 4 2 3 5 3 3" xfId="7200"/>
    <cellStyle name="Comma 4 2 3 5 4" xfId="1828"/>
    <cellStyle name="Comma 4 2 3 5 4 2" xfId="4528"/>
    <cellStyle name="Comma 4 2 3 5 4 2 2" xfId="9831"/>
    <cellStyle name="Comma 4 2 3 5 4 3" xfId="7201"/>
    <cellStyle name="Comma 4 2 3 5 5" xfId="4524"/>
    <cellStyle name="Comma 4 2 3 5 5 2" xfId="9827"/>
    <cellStyle name="Comma 4 2 3 5 6" xfId="7197"/>
    <cellStyle name="Comma 4 2 3 6" xfId="1829"/>
    <cellStyle name="Comma 4 2 3 6 2" xfId="1830"/>
    <cellStyle name="Comma 4 2 3 6 2 2" xfId="1831"/>
    <cellStyle name="Comma 4 2 3 6 2 2 2" xfId="4531"/>
    <cellStyle name="Comma 4 2 3 6 2 2 2 2" xfId="9834"/>
    <cellStyle name="Comma 4 2 3 6 2 2 3" xfId="7204"/>
    <cellStyle name="Comma 4 2 3 6 2 3" xfId="4530"/>
    <cellStyle name="Comma 4 2 3 6 2 3 2" xfId="9833"/>
    <cellStyle name="Comma 4 2 3 6 2 4" xfId="7203"/>
    <cellStyle name="Comma 4 2 3 6 3" xfId="1832"/>
    <cellStyle name="Comma 4 2 3 6 3 2" xfId="4532"/>
    <cellStyle name="Comma 4 2 3 6 3 2 2" xfId="9835"/>
    <cellStyle name="Comma 4 2 3 6 3 3" xfId="7205"/>
    <cellStyle name="Comma 4 2 3 6 4" xfId="1833"/>
    <cellStyle name="Comma 4 2 3 6 4 2" xfId="4533"/>
    <cellStyle name="Comma 4 2 3 6 4 2 2" xfId="9836"/>
    <cellStyle name="Comma 4 2 3 6 4 3" xfId="7206"/>
    <cellStyle name="Comma 4 2 3 6 5" xfId="4529"/>
    <cellStyle name="Comma 4 2 3 6 5 2" xfId="9832"/>
    <cellStyle name="Comma 4 2 3 6 6" xfId="7202"/>
    <cellStyle name="Comma 4 2 3 7" xfId="1834"/>
    <cellStyle name="Comma 4 2 3 7 2" xfId="1835"/>
    <cellStyle name="Comma 4 2 3 7 2 2" xfId="4535"/>
    <cellStyle name="Comma 4 2 3 7 2 2 2" xfId="9838"/>
    <cellStyle name="Comma 4 2 3 7 2 3" xfId="7208"/>
    <cellStyle name="Comma 4 2 3 7 3" xfId="1836"/>
    <cellStyle name="Comma 4 2 3 7 3 2" xfId="4536"/>
    <cellStyle name="Comma 4 2 3 7 3 2 2" xfId="9839"/>
    <cellStyle name="Comma 4 2 3 7 3 3" xfId="7209"/>
    <cellStyle name="Comma 4 2 3 7 4" xfId="4534"/>
    <cellStyle name="Comma 4 2 3 7 4 2" xfId="9837"/>
    <cellStyle name="Comma 4 2 3 7 5" xfId="7207"/>
    <cellStyle name="Comma 4 2 3 8" xfId="1837"/>
    <cellStyle name="Comma 4 2 3 8 2" xfId="1838"/>
    <cellStyle name="Comma 4 2 3 8 2 2" xfId="4538"/>
    <cellStyle name="Comma 4 2 3 8 2 2 2" xfId="9841"/>
    <cellStyle name="Comma 4 2 3 8 2 3" xfId="7211"/>
    <cellStyle name="Comma 4 2 3 8 3" xfId="4537"/>
    <cellStyle name="Comma 4 2 3 8 3 2" xfId="9840"/>
    <cellStyle name="Comma 4 2 3 8 4" xfId="7210"/>
    <cellStyle name="Comma 4 2 3 9" xfId="1839"/>
    <cellStyle name="Comma 4 2 3 9 2" xfId="4539"/>
    <cellStyle name="Comma 4 2 3 9 2 2" xfId="9842"/>
    <cellStyle name="Comma 4 2 3 9 3" xfId="7212"/>
    <cellStyle name="Comma 4 2 4" xfId="263"/>
    <cellStyle name="Comma 4 2 4 10" xfId="2779"/>
    <cellStyle name="Comma 4 2 4 10 2" xfId="5452"/>
    <cellStyle name="Comma 4 2 4 10 2 2" xfId="10743"/>
    <cellStyle name="Comma 4 2 4 10 3" xfId="8113"/>
    <cellStyle name="Comma 4 2 4 11" xfId="2839"/>
    <cellStyle name="Comma 4 2 4 11 2" xfId="5512"/>
    <cellStyle name="Comma 4 2 4 11 2 2" xfId="10797"/>
    <cellStyle name="Comma 4 2 4 11 3" xfId="8167"/>
    <cellStyle name="Comma 4 2 4 12" xfId="1840"/>
    <cellStyle name="Comma 4 2 4 12 2" xfId="4540"/>
    <cellStyle name="Comma 4 2 4 12 2 2" xfId="9843"/>
    <cellStyle name="Comma 4 2 4 12 3" xfId="7213"/>
    <cellStyle name="Comma 4 2 4 13" xfId="2972"/>
    <cellStyle name="Comma 4 2 4 13 2" xfId="8278"/>
    <cellStyle name="Comma 4 2 4 14" xfId="5647"/>
    <cellStyle name="Comma 4 2 4 2" xfId="292"/>
    <cellStyle name="Comma 4 2 4 2 2" xfId="346"/>
    <cellStyle name="Comma 4 2 4 2 2 2" xfId="1843"/>
    <cellStyle name="Comma 4 2 4 2 2 2 2" xfId="4543"/>
    <cellStyle name="Comma 4 2 4 2 2 2 2 2" xfId="9846"/>
    <cellStyle name="Comma 4 2 4 2 2 2 3" xfId="7216"/>
    <cellStyle name="Comma 4 2 4 2 2 3" xfId="2920"/>
    <cellStyle name="Comma 4 2 4 2 2 3 2" xfId="5593"/>
    <cellStyle name="Comma 4 2 4 2 2 3 2 2" xfId="10878"/>
    <cellStyle name="Comma 4 2 4 2 2 3 3" xfId="8248"/>
    <cellStyle name="Comma 4 2 4 2 2 4" xfId="1842"/>
    <cellStyle name="Comma 4 2 4 2 2 4 2" xfId="4542"/>
    <cellStyle name="Comma 4 2 4 2 2 4 2 2" xfId="9845"/>
    <cellStyle name="Comma 4 2 4 2 2 4 3" xfId="7215"/>
    <cellStyle name="Comma 4 2 4 2 2 5" xfId="3055"/>
    <cellStyle name="Comma 4 2 4 2 2 5 2" xfId="8359"/>
    <cellStyle name="Comma 4 2 4 2 2 6" xfId="5729"/>
    <cellStyle name="Comma 4 2 4 2 3" xfId="1844"/>
    <cellStyle name="Comma 4 2 4 2 3 2" xfId="4544"/>
    <cellStyle name="Comma 4 2 4 2 3 2 2" xfId="9847"/>
    <cellStyle name="Comma 4 2 4 2 3 3" xfId="7217"/>
    <cellStyle name="Comma 4 2 4 2 4" xfId="1845"/>
    <cellStyle name="Comma 4 2 4 2 4 2" xfId="4545"/>
    <cellStyle name="Comma 4 2 4 2 4 2 2" xfId="9848"/>
    <cellStyle name="Comma 4 2 4 2 4 3" xfId="7218"/>
    <cellStyle name="Comma 4 2 4 2 5" xfId="2807"/>
    <cellStyle name="Comma 4 2 4 2 5 2" xfId="5480"/>
    <cellStyle name="Comma 4 2 4 2 5 2 2" xfId="10770"/>
    <cellStyle name="Comma 4 2 4 2 5 3" xfId="8140"/>
    <cellStyle name="Comma 4 2 4 2 6" xfId="2866"/>
    <cellStyle name="Comma 4 2 4 2 6 2" xfId="5539"/>
    <cellStyle name="Comma 4 2 4 2 6 2 2" xfId="10824"/>
    <cellStyle name="Comma 4 2 4 2 6 3" xfId="8194"/>
    <cellStyle name="Comma 4 2 4 2 7" xfId="1841"/>
    <cellStyle name="Comma 4 2 4 2 7 2" xfId="4541"/>
    <cellStyle name="Comma 4 2 4 2 7 2 2" xfId="9844"/>
    <cellStyle name="Comma 4 2 4 2 7 3" xfId="7214"/>
    <cellStyle name="Comma 4 2 4 2 8" xfId="3001"/>
    <cellStyle name="Comma 4 2 4 2 8 2" xfId="8305"/>
    <cellStyle name="Comma 4 2 4 2 9" xfId="5675"/>
    <cellStyle name="Comma 4 2 4 3" xfId="319"/>
    <cellStyle name="Comma 4 2 4 3 2" xfId="1847"/>
    <cellStyle name="Comma 4 2 4 3 2 2" xfId="1848"/>
    <cellStyle name="Comma 4 2 4 3 2 2 2" xfId="4548"/>
    <cellStyle name="Comma 4 2 4 3 2 2 2 2" xfId="9851"/>
    <cellStyle name="Comma 4 2 4 3 2 2 3" xfId="7221"/>
    <cellStyle name="Comma 4 2 4 3 2 3" xfId="4547"/>
    <cellStyle name="Comma 4 2 4 3 2 3 2" xfId="9850"/>
    <cellStyle name="Comma 4 2 4 3 2 4" xfId="7220"/>
    <cellStyle name="Comma 4 2 4 3 3" xfId="1849"/>
    <cellStyle name="Comma 4 2 4 3 3 2" xfId="4549"/>
    <cellStyle name="Comma 4 2 4 3 3 2 2" xfId="9852"/>
    <cellStyle name="Comma 4 2 4 3 3 3" xfId="7222"/>
    <cellStyle name="Comma 4 2 4 3 4" xfId="1850"/>
    <cellStyle name="Comma 4 2 4 3 4 2" xfId="4550"/>
    <cellStyle name="Comma 4 2 4 3 4 2 2" xfId="9853"/>
    <cellStyle name="Comma 4 2 4 3 4 3" xfId="7223"/>
    <cellStyle name="Comma 4 2 4 3 5" xfId="2893"/>
    <cellStyle name="Comma 4 2 4 3 5 2" xfId="5566"/>
    <cellStyle name="Comma 4 2 4 3 5 2 2" xfId="10851"/>
    <cellStyle name="Comma 4 2 4 3 5 3" xfId="8221"/>
    <cellStyle name="Comma 4 2 4 3 6" xfId="1846"/>
    <cellStyle name="Comma 4 2 4 3 6 2" xfId="4546"/>
    <cellStyle name="Comma 4 2 4 3 6 2 2" xfId="9849"/>
    <cellStyle name="Comma 4 2 4 3 6 3" xfId="7219"/>
    <cellStyle name="Comma 4 2 4 3 7" xfId="3028"/>
    <cellStyle name="Comma 4 2 4 3 7 2" xfId="8332"/>
    <cellStyle name="Comma 4 2 4 3 8" xfId="5702"/>
    <cellStyle name="Comma 4 2 4 4" xfId="1851"/>
    <cellStyle name="Comma 4 2 4 4 2" xfId="1852"/>
    <cellStyle name="Comma 4 2 4 4 2 2" xfId="1853"/>
    <cellStyle name="Comma 4 2 4 4 2 2 2" xfId="4553"/>
    <cellStyle name="Comma 4 2 4 4 2 2 2 2" xfId="9856"/>
    <cellStyle name="Comma 4 2 4 4 2 2 3" xfId="7226"/>
    <cellStyle name="Comma 4 2 4 4 2 3" xfId="4552"/>
    <cellStyle name="Comma 4 2 4 4 2 3 2" xfId="9855"/>
    <cellStyle name="Comma 4 2 4 4 2 4" xfId="7225"/>
    <cellStyle name="Comma 4 2 4 4 3" xfId="1854"/>
    <cellStyle name="Comma 4 2 4 4 3 2" xfId="4554"/>
    <cellStyle name="Comma 4 2 4 4 3 2 2" xfId="9857"/>
    <cellStyle name="Comma 4 2 4 4 3 3" xfId="7227"/>
    <cellStyle name="Comma 4 2 4 4 4" xfId="1855"/>
    <cellStyle name="Comma 4 2 4 4 4 2" xfId="4555"/>
    <cellStyle name="Comma 4 2 4 4 4 2 2" xfId="9858"/>
    <cellStyle name="Comma 4 2 4 4 4 3" xfId="7228"/>
    <cellStyle name="Comma 4 2 4 4 5" xfId="4551"/>
    <cellStyle name="Comma 4 2 4 4 5 2" xfId="9854"/>
    <cellStyle name="Comma 4 2 4 4 6" xfId="7224"/>
    <cellStyle name="Comma 4 2 4 5" xfId="1856"/>
    <cellStyle name="Comma 4 2 4 5 2" xfId="1857"/>
    <cellStyle name="Comma 4 2 4 5 2 2" xfId="1858"/>
    <cellStyle name="Comma 4 2 4 5 2 2 2" xfId="4558"/>
    <cellStyle name="Comma 4 2 4 5 2 2 2 2" xfId="9861"/>
    <cellStyle name="Comma 4 2 4 5 2 2 3" xfId="7231"/>
    <cellStyle name="Comma 4 2 4 5 2 3" xfId="4557"/>
    <cellStyle name="Comma 4 2 4 5 2 3 2" xfId="9860"/>
    <cellStyle name="Comma 4 2 4 5 2 4" xfId="7230"/>
    <cellStyle name="Comma 4 2 4 5 3" xfId="1859"/>
    <cellStyle name="Comma 4 2 4 5 3 2" xfId="4559"/>
    <cellStyle name="Comma 4 2 4 5 3 2 2" xfId="9862"/>
    <cellStyle name="Comma 4 2 4 5 3 3" xfId="7232"/>
    <cellStyle name="Comma 4 2 4 5 4" xfId="1860"/>
    <cellStyle name="Comma 4 2 4 5 4 2" xfId="4560"/>
    <cellStyle name="Comma 4 2 4 5 4 2 2" xfId="9863"/>
    <cellStyle name="Comma 4 2 4 5 4 3" xfId="7233"/>
    <cellStyle name="Comma 4 2 4 5 5" xfId="4556"/>
    <cellStyle name="Comma 4 2 4 5 5 2" xfId="9859"/>
    <cellStyle name="Comma 4 2 4 5 6" xfId="7229"/>
    <cellStyle name="Comma 4 2 4 6" xfId="1861"/>
    <cellStyle name="Comma 4 2 4 6 2" xfId="1862"/>
    <cellStyle name="Comma 4 2 4 6 2 2" xfId="4562"/>
    <cellStyle name="Comma 4 2 4 6 2 2 2" xfId="9865"/>
    <cellStyle name="Comma 4 2 4 6 2 3" xfId="7235"/>
    <cellStyle name="Comma 4 2 4 6 3" xfId="1863"/>
    <cellStyle name="Comma 4 2 4 6 3 2" xfId="4563"/>
    <cellStyle name="Comma 4 2 4 6 3 2 2" xfId="9866"/>
    <cellStyle name="Comma 4 2 4 6 3 3" xfId="7236"/>
    <cellStyle name="Comma 4 2 4 6 4" xfId="4561"/>
    <cellStyle name="Comma 4 2 4 6 4 2" xfId="9864"/>
    <cellStyle name="Comma 4 2 4 6 5" xfId="7234"/>
    <cellStyle name="Comma 4 2 4 7" xfId="1864"/>
    <cellStyle name="Comma 4 2 4 7 2" xfId="1865"/>
    <cellStyle name="Comma 4 2 4 7 2 2" xfId="4565"/>
    <cellStyle name="Comma 4 2 4 7 2 2 2" xfId="9868"/>
    <cellStyle name="Comma 4 2 4 7 2 3" xfId="7238"/>
    <cellStyle name="Comma 4 2 4 7 3" xfId="4564"/>
    <cellStyle name="Comma 4 2 4 7 3 2" xfId="9867"/>
    <cellStyle name="Comma 4 2 4 7 4" xfId="7237"/>
    <cellStyle name="Comma 4 2 4 8" xfId="1866"/>
    <cellStyle name="Comma 4 2 4 8 2" xfId="4566"/>
    <cellStyle name="Comma 4 2 4 8 2 2" xfId="9869"/>
    <cellStyle name="Comma 4 2 4 8 3" xfId="7239"/>
    <cellStyle name="Comma 4 2 4 9" xfId="1867"/>
    <cellStyle name="Comma 4 2 4 9 2" xfId="4567"/>
    <cellStyle name="Comma 4 2 4 9 2 2" xfId="9870"/>
    <cellStyle name="Comma 4 2 4 9 3" xfId="7240"/>
    <cellStyle name="Comma 4 2 5" xfId="279"/>
    <cellStyle name="Comma 4 2 5 2" xfId="333"/>
    <cellStyle name="Comma 4 2 5 2 2" xfId="1870"/>
    <cellStyle name="Comma 4 2 5 2 2 2" xfId="4570"/>
    <cellStyle name="Comma 4 2 5 2 2 2 2" xfId="9873"/>
    <cellStyle name="Comma 4 2 5 2 2 3" xfId="7243"/>
    <cellStyle name="Comma 4 2 5 2 3" xfId="2907"/>
    <cellStyle name="Comma 4 2 5 2 3 2" xfId="5580"/>
    <cellStyle name="Comma 4 2 5 2 3 2 2" xfId="10865"/>
    <cellStyle name="Comma 4 2 5 2 3 3" xfId="8235"/>
    <cellStyle name="Comma 4 2 5 2 4" xfId="1869"/>
    <cellStyle name="Comma 4 2 5 2 4 2" xfId="4569"/>
    <cellStyle name="Comma 4 2 5 2 4 2 2" xfId="9872"/>
    <cellStyle name="Comma 4 2 5 2 4 3" xfId="7242"/>
    <cellStyle name="Comma 4 2 5 2 5" xfId="3042"/>
    <cellStyle name="Comma 4 2 5 2 5 2" xfId="8346"/>
    <cellStyle name="Comma 4 2 5 2 6" xfId="5716"/>
    <cellStyle name="Comma 4 2 5 3" xfId="1871"/>
    <cellStyle name="Comma 4 2 5 3 2" xfId="4571"/>
    <cellStyle name="Comma 4 2 5 3 2 2" xfId="9874"/>
    <cellStyle name="Comma 4 2 5 3 3" xfId="7244"/>
    <cellStyle name="Comma 4 2 5 4" xfId="1872"/>
    <cellStyle name="Comma 4 2 5 4 2" xfId="4572"/>
    <cellStyle name="Comma 4 2 5 4 2 2" xfId="9875"/>
    <cellStyle name="Comma 4 2 5 4 3" xfId="7245"/>
    <cellStyle name="Comma 4 2 5 5" xfId="2794"/>
    <cellStyle name="Comma 4 2 5 5 2" xfId="5467"/>
    <cellStyle name="Comma 4 2 5 5 2 2" xfId="10757"/>
    <cellStyle name="Comma 4 2 5 5 3" xfId="8127"/>
    <cellStyle name="Comma 4 2 5 6" xfId="2853"/>
    <cellStyle name="Comma 4 2 5 6 2" xfId="5526"/>
    <cellStyle name="Comma 4 2 5 6 2 2" xfId="10811"/>
    <cellStyle name="Comma 4 2 5 6 3" xfId="8181"/>
    <cellStyle name="Comma 4 2 5 7" xfId="1868"/>
    <cellStyle name="Comma 4 2 5 7 2" xfId="4568"/>
    <cellStyle name="Comma 4 2 5 7 2 2" xfId="9871"/>
    <cellStyle name="Comma 4 2 5 7 3" xfId="7241"/>
    <cellStyle name="Comma 4 2 5 8" xfId="2988"/>
    <cellStyle name="Comma 4 2 5 8 2" xfId="8292"/>
    <cellStyle name="Comma 4 2 5 9" xfId="5662"/>
    <cellStyle name="Comma 4 2 6" xfId="306"/>
    <cellStyle name="Comma 4 2 6 2" xfId="1874"/>
    <cellStyle name="Comma 4 2 6 2 2" xfId="1875"/>
    <cellStyle name="Comma 4 2 6 2 2 2" xfId="4575"/>
    <cellStyle name="Comma 4 2 6 2 2 2 2" xfId="9878"/>
    <cellStyle name="Comma 4 2 6 2 2 3" xfId="7248"/>
    <cellStyle name="Comma 4 2 6 2 3" xfId="4574"/>
    <cellStyle name="Comma 4 2 6 2 3 2" xfId="9877"/>
    <cellStyle name="Comma 4 2 6 2 4" xfId="7247"/>
    <cellStyle name="Comma 4 2 6 3" xfId="1876"/>
    <cellStyle name="Comma 4 2 6 3 2" xfId="4576"/>
    <cellStyle name="Comma 4 2 6 3 2 2" xfId="9879"/>
    <cellStyle name="Comma 4 2 6 3 3" xfId="7249"/>
    <cellStyle name="Comma 4 2 6 4" xfId="1877"/>
    <cellStyle name="Comma 4 2 6 4 2" xfId="4577"/>
    <cellStyle name="Comma 4 2 6 4 2 2" xfId="9880"/>
    <cellStyle name="Comma 4 2 6 4 3" xfId="7250"/>
    <cellStyle name="Comma 4 2 6 5" xfId="2880"/>
    <cellStyle name="Comma 4 2 6 5 2" xfId="5553"/>
    <cellStyle name="Comma 4 2 6 5 2 2" xfId="10838"/>
    <cellStyle name="Comma 4 2 6 5 3" xfId="8208"/>
    <cellStyle name="Comma 4 2 6 6" xfId="1873"/>
    <cellStyle name="Comma 4 2 6 6 2" xfId="4573"/>
    <cellStyle name="Comma 4 2 6 6 2 2" xfId="9876"/>
    <cellStyle name="Comma 4 2 6 6 3" xfId="7246"/>
    <cellStyle name="Comma 4 2 6 7" xfId="3015"/>
    <cellStyle name="Comma 4 2 6 7 2" xfId="8319"/>
    <cellStyle name="Comma 4 2 6 8" xfId="5689"/>
    <cellStyle name="Comma 4 2 7" xfId="1878"/>
    <cellStyle name="Comma 4 2 7 2" xfId="1879"/>
    <cellStyle name="Comma 4 2 7 2 2" xfId="1880"/>
    <cellStyle name="Comma 4 2 7 2 2 2" xfId="4580"/>
    <cellStyle name="Comma 4 2 7 2 2 2 2" xfId="9883"/>
    <cellStyle name="Comma 4 2 7 2 2 3" xfId="7253"/>
    <cellStyle name="Comma 4 2 7 2 3" xfId="4579"/>
    <cellStyle name="Comma 4 2 7 2 3 2" xfId="9882"/>
    <cellStyle name="Comma 4 2 7 2 4" xfId="7252"/>
    <cellStyle name="Comma 4 2 7 3" xfId="1881"/>
    <cellStyle name="Comma 4 2 7 3 2" xfId="4581"/>
    <cellStyle name="Comma 4 2 7 3 2 2" xfId="9884"/>
    <cellStyle name="Comma 4 2 7 3 3" xfId="7254"/>
    <cellStyle name="Comma 4 2 7 4" xfId="1882"/>
    <cellStyle name="Comma 4 2 7 4 2" xfId="4582"/>
    <cellStyle name="Comma 4 2 7 4 2 2" xfId="9885"/>
    <cellStyle name="Comma 4 2 7 4 3" xfId="7255"/>
    <cellStyle name="Comma 4 2 7 5" xfId="4578"/>
    <cellStyle name="Comma 4 2 7 5 2" xfId="9881"/>
    <cellStyle name="Comma 4 2 7 6" xfId="7251"/>
    <cellStyle name="Comma 4 2 8" xfId="1883"/>
    <cellStyle name="Comma 4 2 8 2" xfId="1884"/>
    <cellStyle name="Comma 4 2 8 2 2" xfId="1885"/>
    <cellStyle name="Comma 4 2 8 2 2 2" xfId="4585"/>
    <cellStyle name="Comma 4 2 8 2 2 2 2" xfId="9888"/>
    <cellStyle name="Comma 4 2 8 2 2 3" xfId="7258"/>
    <cellStyle name="Comma 4 2 8 2 3" xfId="4584"/>
    <cellStyle name="Comma 4 2 8 2 3 2" xfId="9887"/>
    <cellStyle name="Comma 4 2 8 2 4" xfId="7257"/>
    <cellStyle name="Comma 4 2 8 3" xfId="1886"/>
    <cellStyle name="Comma 4 2 8 3 2" xfId="4586"/>
    <cellStyle name="Comma 4 2 8 3 2 2" xfId="9889"/>
    <cellStyle name="Comma 4 2 8 3 3" xfId="7259"/>
    <cellStyle name="Comma 4 2 8 4" xfId="1887"/>
    <cellStyle name="Comma 4 2 8 4 2" xfId="4587"/>
    <cellStyle name="Comma 4 2 8 4 2 2" xfId="9890"/>
    <cellStyle name="Comma 4 2 8 4 3" xfId="7260"/>
    <cellStyle name="Comma 4 2 8 5" xfId="4583"/>
    <cellStyle name="Comma 4 2 8 5 2" xfId="9886"/>
    <cellStyle name="Comma 4 2 8 6" xfId="7256"/>
    <cellStyle name="Comma 4 2 9" xfId="1888"/>
    <cellStyle name="Comma 4 2 9 2" xfId="1889"/>
    <cellStyle name="Comma 4 2 9 2 2" xfId="4589"/>
    <cellStyle name="Comma 4 2 9 2 2 2" xfId="9892"/>
    <cellStyle name="Comma 4 2 9 2 3" xfId="7262"/>
    <cellStyle name="Comma 4 2 9 3" xfId="1890"/>
    <cellStyle name="Comma 4 2 9 3 2" xfId="4590"/>
    <cellStyle name="Comma 4 2 9 3 2 2" xfId="9893"/>
    <cellStyle name="Comma 4 2 9 3 3" xfId="7263"/>
    <cellStyle name="Comma 4 2 9 4" xfId="4588"/>
    <cellStyle name="Comma 4 2 9 4 2" xfId="9891"/>
    <cellStyle name="Comma 4 2 9 5" xfId="7261"/>
    <cellStyle name="Comma 4 3" xfId="330"/>
    <cellStyle name="Comma 4 3 10" xfId="1892"/>
    <cellStyle name="Comma 4 3 10 2" xfId="4592"/>
    <cellStyle name="Comma 4 3 10 2 2" xfId="9895"/>
    <cellStyle name="Comma 4 3 10 3" xfId="7265"/>
    <cellStyle name="Comma 4 3 11" xfId="2904"/>
    <cellStyle name="Comma 4 3 11 2" xfId="5577"/>
    <cellStyle name="Comma 4 3 11 2 2" xfId="10862"/>
    <cellStyle name="Comma 4 3 11 3" xfId="8232"/>
    <cellStyle name="Comma 4 3 12" xfId="1891"/>
    <cellStyle name="Comma 4 3 12 2" xfId="4591"/>
    <cellStyle name="Comma 4 3 12 2 2" xfId="9894"/>
    <cellStyle name="Comma 4 3 12 3" xfId="7264"/>
    <cellStyle name="Comma 4 3 13" xfId="3039"/>
    <cellStyle name="Comma 4 3 13 2" xfId="8343"/>
    <cellStyle name="Comma 4 3 14" xfId="5713"/>
    <cellStyle name="Comma 4 3 2" xfId="1893"/>
    <cellStyle name="Comma 4 3 2 10" xfId="4593"/>
    <cellStyle name="Comma 4 3 2 10 2" xfId="9896"/>
    <cellStyle name="Comma 4 3 2 11" xfId="7266"/>
    <cellStyle name="Comma 4 3 2 2" xfId="1894"/>
    <cellStyle name="Comma 4 3 2 2 2" xfId="1895"/>
    <cellStyle name="Comma 4 3 2 2 2 2" xfId="1896"/>
    <cellStyle name="Comma 4 3 2 2 2 2 2" xfId="4596"/>
    <cellStyle name="Comma 4 3 2 2 2 2 2 2" xfId="9899"/>
    <cellStyle name="Comma 4 3 2 2 2 2 3" xfId="7269"/>
    <cellStyle name="Comma 4 3 2 2 2 3" xfId="4595"/>
    <cellStyle name="Comma 4 3 2 2 2 3 2" xfId="9898"/>
    <cellStyle name="Comma 4 3 2 2 2 4" xfId="7268"/>
    <cellStyle name="Comma 4 3 2 2 3" xfId="1897"/>
    <cellStyle name="Comma 4 3 2 2 3 2" xfId="4597"/>
    <cellStyle name="Comma 4 3 2 2 3 2 2" xfId="9900"/>
    <cellStyle name="Comma 4 3 2 2 3 3" xfId="7270"/>
    <cellStyle name="Comma 4 3 2 2 4" xfId="1898"/>
    <cellStyle name="Comma 4 3 2 2 4 2" xfId="4598"/>
    <cellStyle name="Comma 4 3 2 2 4 2 2" xfId="9901"/>
    <cellStyle name="Comma 4 3 2 2 4 3" xfId="7271"/>
    <cellStyle name="Comma 4 3 2 2 5" xfId="4594"/>
    <cellStyle name="Comma 4 3 2 2 5 2" xfId="9897"/>
    <cellStyle name="Comma 4 3 2 2 6" xfId="7267"/>
    <cellStyle name="Comma 4 3 2 3" xfId="1899"/>
    <cellStyle name="Comma 4 3 2 3 2" xfId="1900"/>
    <cellStyle name="Comma 4 3 2 3 2 2" xfId="1901"/>
    <cellStyle name="Comma 4 3 2 3 2 2 2" xfId="4601"/>
    <cellStyle name="Comma 4 3 2 3 2 2 2 2" xfId="9904"/>
    <cellStyle name="Comma 4 3 2 3 2 2 3" xfId="7274"/>
    <cellStyle name="Comma 4 3 2 3 2 3" xfId="4600"/>
    <cellStyle name="Comma 4 3 2 3 2 3 2" xfId="9903"/>
    <cellStyle name="Comma 4 3 2 3 2 4" xfId="7273"/>
    <cellStyle name="Comma 4 3 2 3 3" xfId="1902"/>
    <cellStyle name="Comma 4 3 2 3 3 2" xfId="4602"/>
    <cellStyle name="Comma 4 3 2 3 3 2 2" xfId="9905"/>
    <cellStyle name="Comma 4 3 2 3 3 3" xfId="7275"/>
    <cellStyle name="Comma 4 3 2 3 4" xfId="1903"/>
    <cellStyle name="Comma 4 3 2 3 4 2" xfId="4603"/>
    <cellStyle name="Comma 4 3 2 3 4 2 2" xfId="9906"/>
    <cellStyle name="Comma 4 3 2 3 4 3" xfId="7276"/>
    <cellStyle name="Comma 4 3 2 3 5" xfId="4599"/>
    <cellStyle name="Comma 4 3 2 3 5 2" xfId="9902"/>
    <cellStyle name="Comma 4 3 2 3 6" xfId="7272"/>
    <cellStyle name="Comma 4 3 2 4" xfId="1904"/>
    <cellStyle name="Comma 4 3 2 4 2" xfId="1905"/>
    <cellStyle name="Comma 4 3 2 4 2 2" xfId="1906"/>
    <cellStyle name="Comma 4 3 2 4 2 2 2" xfId="4606"/>
    <cellStyle name="Comma 4 3 2 4 2 2 2 2" xfId="9909"/>
    <cellStyle name="Comma 4 3 2 4 2 2 3" xfId="7279"/>
    <cellStyle name="Comma 4 3 2 4 2 3" xfId="4605"/>
    <cellStyle name="Comma 4 3 2 4 2 3 2" xfId="9908"/>
    <cellStyle name="Comma 4 3 2 4 2 4" xfId="7278"/>
    <cellStyle name="Comma 4 3 2 4 3" xfId="1907"/>
    <cellStyle name="Comma 4 3 2 4 3 2" xfId="4607"/>
    <cellStyle name="Comma 4 3 2 4 3 2 2" xfId="9910"/>
    <cellStyle name="Comma 4 3 2 4 3 3" xfId="7280"/>
    <cellStyle name="Comma 4 3 2 4 4" xfId="1908"/>
    <cellStyle name="Comma 4 3 2 4 4 2" xfId="4608"/>
    <cellStyle name="Comma 4 3 2 4 4 2 2" xfId="9911"/>
    <cellStyle name="Comma 4 3 2 4 4 3" xfId="7281"/>
    <cellStyle name="Comma 4 3 2 4 5" xfId="4604"/>
    <cellStyle name="Comma 4 3 2 4 5 2" xfId="9907"/>
    <cellStyle name="Comma 4 3 2 4 6" xfId="7277"/>
    <cellStyle name="Comma 4 3 2 5" xfId="1909"/>
    <cellStyle name="Comma 4 3 2 5 2" xfId="1910"/>
    <cellStyle name="Comma 4 3 2 5 2 2" xfId="1911"/>
    <cellStyle name="Comma 4 3 2 5 2 2 2" xfId="4611"/>
    <cellStyle name="Comma 4 3 2 5 2 2 2 2" xfId="9914"/>
    <cellStyle name="Comma 4 3 2 5 2 2 3" xfId="7284"/>
    <cellStyle name="Comma 4 3 2 5 2 3" xfId="4610"/>
    <cellStyle name="Comma 4 3 2 5 2 3 2" xfId="9913"/>
    <cellStyle name="Comma 4 3 2 5 2 4" xfId="7283"/>
    <cellStyle name="Comma 4 3 2 5 3" xfId="1912"/>
    <cellStyle name="Comma 4 3 2 5 3 2" xfId="4612"/>
    <cellStyle name="Comma 4 3 2 5 3 2 2" xfId="9915"/>
    <cellStyle name="Comma 4 3 2 5 3 3" xfId="7285"/>
    <cellStyle name="Comma 4 3 2 5 4" xfId="1913"/>
    <cellStyle name="Comma 4 3 2 5 4 2" xfId="4613"/>
    <cellStyle name="Comma 4 3 2 5 4 2 2" xfId="9916"/>
    <cellStyle name="Comma 4 3 2 5 4 3" xfId="7286"/>
    <cellStyle name="Comma 4 3 2 5 5" xfId="4609"/>
    <cellStyle name="Comma 4 3 2 5 5 2" xfId="9912"/>
    <cellStyle name="Comma 4 3 2 5 6" xfId="7282"/>
    <cellStyle name="Comma 4 3 2 6" xfId="1914"/>
    <cellStyle name="Comma 4 3 2 6 2" xfId="1915"/>
    <cellStyle name="Comma 4 3 2 6 2 2" xfId="4615"/>
    <cellStyle name="Comma 4 3 2 6 2 2 2" xfId="9918"/>
    <cellStyle name="Comma 4 3 2 6 2 3" xfId="7288"/>
    <cellStyle name="Comma 4 3 2 6 3" xfId="1916"/>
    <cellStyle name="Comma 4 3 2 6 3 2" xfId="4616"/>
    <cellStyle name="Comma 4 3 2 6 3 2 2" xfId="9919"/>
    <cellStyle name="Comma 4 3 2 6 3 3" xfId="7289"/>
    <cellStyle name="Comma 4 3 2 6 4" xfId="4614"/>
    <cellStyle name="Comma 4 3 2 6 4 2" xfId="9917"/>
    <cellStyle name="Comma 4 3 2 6 5" xfId="7287"/>
    <cellStyle name="Comma 4 3 2 7" xfId="1917"/>
    <cellStyle name="Comma 4 3 2 7 2" xfId="1918"/>
    <cellStyle name="Comma 4 3 2 7 2 2" xfId="4618"/>
    <cellStyle name="Comma 4 3 2 7 2 2 2" xfId="9921"/>
    <cellStyle name="Comma 4 3 2 7 2 3" xfId="7291"/>
    <cellStyle name="Comma 4 3 2 7 3" xfId="4617"/>
    <cellStyle name="Comma 4 3 2 7 3 2" xfId="9920"/>
    <cellStyle name="Comma 4 3 2 7 4" xfId="7290"/>
    <cellStyle name="Comma 4 3 2 8" xfId="1919"/>
    <cellStyle name="Comma 4 3 2 8 2" xfId="4619"/>
    <cellStyle name="Comma 4 3 2 8 2 2" xfId="9922"/>
    <cellStyle name="Comma 4 3 2 8 3" xfId="7292"/>
    <cellStyle name="Comma 4 3 2 9" xfId="1920"/>
    <cellStyle name="Comma 4 3 2 9 2" xfId="4620"/>
    <cellStyle name="Comma 4 3 2 9 2 2" xfId="9923"/>
    <cellStyle name="Comma 4 3 2 9 3" xfId="7293"/>
    <cellStyle name="Comma 4 3 3" xfId="1921"/>
    <cellStyle name="Comma 4 3 3 2" xfId="1922"/>
    <cellStyle name="Comma 4 3 3 2 2" xfId="1923"/>
    <cellStyle name="Comma 4 3 3 2 2 2" xfId="4623"/>
    <cellStyle name="Comma 4 3 3 2 2 2 2" xfId="9926"/>
    <cellStyle name="Comma 4 3 3 2 2 3" xfId="7296"/>
    <cellStyle name="Comma 4 3 3 2 3" xfId="4622"/>
    <cellStyle name="Comma 4 3 3 2 3 2" xfId="9925"/>
    <cellStyle name="Comma 4 3 3 2 4" xfId="7295"/>
    <cellStyle name="Comma 4 3 3 3" xfId="1924"/>
    <cellStyle name="Comma 4 3 3 3 2" xfId="4624"/>
    <cellStyle name="Comma 4 3 3 3 2 2" xfId="9927"/>
    <cellStyle name="Comma 4 3 3 3 3" xfId="7297"/>
    <cellStyle name="Comma 4 3 3 4" xfId="1925"/>
    <cellStyle name="Comma 4 3 3 4 2" xfId="4625"/>
    <cellStyle name="Comma 4 3 3 4 2 2" xfId="9928"/>
    <cellStyle name="Comma 4 3 3 4 3" xfId="7298"/>
    <cellStyle name="Comma 4 3 3 5" xfId="4621"/>
    <cellStyle name="Comma 4 3 3 5 2" xfId="9924"/>
    <cellStyle name="Comma 4 3 3 6" xfId="7294"/>
    <cellStyle name="Comma 4 3 4" xfId="1926"/>
    <cellStyle name="Comma 4 3 4 2" xfId="1927"/>
    <cellStyle name="Comma 4 3 4 2 2" xfId="1928"/>
    <cellStyle name="Comma 4 3 4 2 2 2" xfId="4628"/>
    <cellStyle name="Comma 4 3 4 2 2 2 2" xfId="9931"/>
    <cellStyle name="Comma 4 3 4 2 2 3" xfId="7301"/>
    <cellStyle name="Comma 4 3 4 2 3" xfId="4627"/>
    <cellStyle name="Comma 4 3 4 2 3 2" xfId="9930"/>
    <cellStyle name="Comma 4 3 4 2 4" xfId="7300"/>
    <cellStyle name="Comma 4 3 4 3" xfId="1929"/>
    <cellStyle name="Comma 4 3 4 3 2" xfId="4629"/>
    <cellStyle name="Comma 4 3 4 3 2 2" xfId="9932"/>
    <cellStyle name="Comma 4 3 4 3 3" xfId="7302"/>
    <cellStyle name="Comma 4 3 4 4" xfId="1930"/>
    <cellStyle name="Comma 4 3 4 4 2" xfId="4630"/>
    <cellStyle name="Comma 4 3 4 4 2 2" xfId="9933"/>
    <cellStyle name="Comma 4 3 4 4 3" xfId="7303"/>
    <cellStyle name="Comma 4 3 4 5" xfId="4626"/>
    <cellStyle name="Comma 4 3 4 5 2" xfId="9929"/>
    <cellStyle name="Comma 4 3 4 6" xfId="7299"/>
    <cellStyle name="Comma 4 3 5" xfId="1931"/>
    <cellStyle name="Comma 4 3 5 2" xfId="1932"/>
    <cellStyle name="Comma 4 3 5 2 2" xfId="1933"/>
    <cellStyle name="Comma 4 3 5 2 2 2" xfId="4633"/>
    <cellStyle name="Comma 4 3 5 2 2 2 2" xfId="9936"/>
    <cellStyle name="Comma 4 3 5 2 2 3" xfId="7306"/>
    <cellStyle name="Comma 4 3 5 2 3" xfId="4632"/>
    <cellStyle name="Comma 4 3 5 2 3 2" xfId="9935"/>
    <cellStyle name="Comma 4 3 5 2 4" xfId="7305"/>
    <cellStyle name="Comma 4 3 5 3" xfId="1934"/>
    <cellStyle name="Comma 4 3 5 3 2" xfId="4634"/>
    <cellStyle name="Comma 4 3 5 3 2 2" xfId="9937"/>
    <cellStyle name="Comma 4 3 5 3 3" xfId="7307"/>
    <cellStyle name="Comma 4 3 5 4" xfId="1935"/>
    <cellStyle name="Comma 4 3 5 4 2" xfId="4635"/>
    <cellStyle name="Comma 4 3 5 4 2 2" xfId="9938"/>
    <cellStyle name="Comma 4 3 5 4 3" xfId="7308"/>
    <cellStyle name="Comma 4 3 5 5" xfId="4631"/>
    <cellStyle name="Comma 4 3 5 5 2" xfId="9934"/>
    <cellStyle name="Comma 4 3 5 6" xfId="7304"/>
    <cellStyle name="Comma 4 3 6" xfId="1936"/>
    <cellStyle name="Comma 4 3 6 2" xfId="1937"/>
    <cellStyle name="Comma 4 3 6 2 2" xfId="1938"/>
    <cellStyle name="Comma 4 3 6 2 2 2" xfId="4638"/>
    <cellStyle name="Comma 4 3 6 2 2 2 2" xfId="9941"/>
    <cellStyle name="Comma 4 3 6 2 2 3" xfId="7311"/>
    <cellStyle name="Comma 4 3 6 2 3" xfId="4637"/>
    <cellStyle name="Comma 4 3 6 2 3 2" xfId="9940"/>
    <cellStyle name="Comma 4 3 6 2 4" xfId="7310"/>
    <cellStyle name="Comma 4 3 6 3" xfId="1939"/>
    <cellStyle name="Comma 4 3 6 3 2" xfId="4639"/>
    <cellStyle name="Comma 4 3 6 3 2 2" xfId="9942"/>
    <cellStyle name="Comma 4 3 6 3 3" xfId="7312"/>
    <cellStyle name="Comma 4 3 6 4" xfId="1940"/>
    <cellStyle name="Comma 4 3 6 4 2" xfId="4640"/>
    <cellStyle name="Comma 4 3 6 4 2 2" xfId="9943"/>
    <cellStyle name="Comma 4 3 6 4 3" xfId="7313"/>
    <cellStyle name="Comma 4 3 6 5" xfId="4636"/>
    <cellStyle name="Comma 4 3 6 5 2" xfId="9939"/>
    <cellStyle name="Comma 4 3 6 6" xfId="7309"/>
    <cellStyle name="Comma 4 3 7" xfId="1941"/>
    <cellStyle name="Comma 4 3 7 2" xfId="1942"/>
    <cellStyle name="Comma 4 3 7 2 2" xfId="4642"/>
    <cellStyle name="Comma 4 3 7 2 2 2" xfId="9945"/>
    <cellStyle name="Comma 4 3 7 2 3" xfId="7315"/>
    <cellStyle name="Comma 4 3 7 3" xfId="1943"/>
    <cellStyle name="Comma 4 3 7 3 2" xfId="4643"/>
    <cellStyle name="Comma 4 3 7 3 2 2" xfId="9946"/>
    <cellStyle name="Comma 4 3 7 3 3" xfId="7316"/>
    <cellStyle name="Comma 4 3 7 4" xfId="4641"/>
    <cellStyle name="Comma 4 3 7 4 2" xfId="9944"/>
    <cellStyle name="Comma 4 3 7 5" xfId="7314"/>
    <cellStyle name="Comma 4 3 8" xfId="1944"/>
    <cellStyle name="Comma 4 3 8 2" xfId="1945"/>
    <cellStyle name="Comma 4 3 8 2 2" xfId="4645"/>
    <cellStyle name="Comma 4 3 8 2 2 2" xfId="9948"/>
    <cellStyle name="Comma 4 3 8 2 3" xfId="7318"/>
    <cellStyle name="Comma 4 3 8 3" xfId="4644"/>
    <cellStyle name="Comma 4 3 8 3 2" xfId="9947"/>
    <cellStyle name="Comma 4 3 8 4" xfId="7317"/>
    <cellStyle name="Comma 4 3 9" xfId="1946"/>
    <cellStyle name="Comma 4 3 9 2" xfId="4646"/>
    <cellStyle name="Comma 4 3 9 2 2" xfId="9949"/>
    <cellStyle name="Comma 4 3 9 3" xfId="7319"/>
    <cellStyle name="Comma 4 4" xfId="1947"/>
    <cellStyle name="Comma 4 4 10" xfId="1948"/>
    <cellStyle name="Comma 4 4 10 2" xfId="4648"/>
    <cellStyle name="Comma 4 4 10 2 2" xfId="9951"/>
    <cellStyle name="Comma 4 4 10 3" xfId="7321"/>
    <cellStyle name="Comma 4 4 11" xfId="4647"/>
    <cellStyle name="Comma 4 4 11 2" xfId="9950"/>
    <cellStyle name="Comma 4 4 12" xfId="7320"/>
    <cellStyle name="Comma 4 4 2" xfId="1949"/>
    <cellStyle name="Comma 4 4 2 10" xfId="4649"/>
    <cellStyle name="Comma 4 4 2 10 2" xfId="9952"/>
    <cellStyle name="Comma 4 4 2 11" xfId="7322"/>
    <cellStyle name="Comma 4 4 2 2" xfId="1950"/>
    <cellStyle name="Comma 4 4 2 2 2" xfId="1951"/>
    <cellStyle name="Comma 4 4 2 2 2 2" xfId="1952"/>
    <cellStyle name="Comma 4 4 2 2 2 2 2" xfId="4652"/>
    <cellStyle name="Comma 4 4 2 2 2 2 2 2" xfId="9955"/>
    <cellStyle name="Comma 4 4 2 2 2 2 3" xfId="7325"/>
    <cellStyle name="Comma 4 4 2 2 2 3" xfId="4651"/>
    <cellStyle name="Comma 4 4 2 2 2 3 2" xfId="9954"/>
    <cellStyle name="Comma 4 4 2 2 2 4" xfId="7324"/>
    <cellStyle name="Comma 4 4 2 2 3" xfId="1953"/>
    <cellStyle name="Comma 4 4 2 2 3 2" xfId="4653"/>
    <cellStyle name="Comma 4 4 2 2 3 2 2" xfId="9956"/>
    <cellStyle name="Comma 4 4 2 2 3 3" xfId="7326"/>
    <cellStyle name="Comma 4 4 2 2 4" xfId="1954"/>
    <cellStyle name="Comma 4 4 2 2 4 2" xfId="4654"/>
    <cellStyle name="Comma 4 4 2 2 4 2 2" xfId="9957"/>
    <cellStyle name="Comma 4 4 2 2 4 3" xfId="7327"/>
    <cellStyle name="Comma 4 4 2 2 5" xfId="4650"/>
    <cellStyle name="Comma 4 4 2 2 5 2" xfId="9953"/>
    <cellStyle name="Comma 4 4 2 2 6" xfId="7323"/>
    <cellStyle name="Comma 4 4 2 3" xfId="1955"/>
    <cellStyle name="Comma 4 4 2 3 2" xfId="1956"/>
    <cellStyle name="Comma 4 4 2 3 2 2" xfId="1957"/>
    <cellStyle name="Comma 4 4 2 3 2 2 2" xfId="4657"/>
    <cellStyle name="Comma 4 4 2 3 2 2 2 2" xfId="9960"/>
    <cellStyle name="Comma 4 4 2 3 2 2 3" xfId="7330"/>
    <cellStyle name="Comma 4 4 2 3 2 3" xfId="4656"/>
    <cellStyle name="Comma 4 4 2 3 2 3 2" xfId="9959"/>
    <cellStyle name="Comma 4 4 2 3 2 4" xfId="7329"/>
    <cellStyle name="Comma 4 4 2 3 3" xfId="1958"/>
    <cellStyle name="Comma 4 4 2 3 3 2" xfId="4658"/>
    <cellStyle name="Comma 4 4 2 3 3 2 2" xfId="9961"/>
    <cellStyle name="Comma 4 4 2 3 3 3" xfId="7331"/>
    <cellStyle name="Comma 4 4 2 3 4" xfId="1959"/>
    <cellStyle name="Comma 4 4 2 3 4 2" xfId="4659"/>
    <cellStyle name="Comma 4 4 2 3 4 2 2" xfId="9962"/>
    <cellStyle name="Comma 4 4 2 3 4 3" xfId="7332"/>
    <cellStyle name="Comma 4 4 2 3 5" xfId="4655"/>
    <cellStyle name="Comma 4 4 2 3 5 2" xfId="9958"/>
    <cellStyle name="Comma 4 4 2 3 6" xfId="7328"/>
    <cellStyle name="Comma 4 4 2 4" xfId="1960"/>
    <cellStyle name="Comma 4 4 2 4 2" xfId="1961"/>
    <cellStyle name="Comma 4 4 2 4 2 2" xfId="1962"/>
    <cellStyle name="Comma 4 4 2 4 2 2 2" xfId="4662"/>
    <cellStyle name="Comma 4 4 2 4 2 2 2 2" xfId="9965"/>
    <cellStyle name="Comma 4 4 2 4 2 2 3" xfId="7335"/>
    <cellStyle name="Comma 4 4 2 4 2 3" xfId="4661"/>
    <cellStyle name="Comma 4 4 2 4 2 3 2" xfId="9964"/>
    <cellStyle name="Comma 4 4 2 4 2 4" xfId="7334"/>
    <cellStyle name="Comma 4 4 2 4 3" xfId="1963"/>
    <cellStyle name="Comma 4 4 2 4 3 2" xfId="4663"/>
    <cellStyle name="Comma 4 4 2 4 3 2 2" xfId="9966"/>
    <cellStyle name="Comma 4 4 2 4 3 3" xfId="7336"/>
    <cellStyle name="Comma 4 4 2 4 4" xfId="1964"/>
    <cellStyle name="Comma 4 4 2 4 4 2" xfId="4664"/>
    <cellStyle name="Comma 4 4 2 4 4 2 2" xfId="9967"/>
    <cellStyle name="Comma 4 4 2 4 4 3" xfId="7337"/>
    <cellStyle name="Comma 4 4 2 4 5" xfId="4660"/>
    <cellStyle name="Comma 4 4 2 4 5 2" xfId="9963"/>
    <cellStyle name="Comma 4 4 2 4 6" xfId="7333"/>
    <cellStyle name="Comma 4 4 2 5" xfId="1965"/>
    <cellStyle name="Comma 4 4 2 5 2" xfId="1966"/>
    <cellStyle name="Comma 4 4 2 5 2 2" xfId="1967"/>
    <cellStyle name="Comma 4 4 2 5 2 2 2" xfId="4667"/>
    <cellStyle name="Comma 4 4 2 5 2 2 2 2" xfId="9970"/>
    <cellStyle name="Comma 4 4 2 5 2 2 3" xfId="7340"/>
    <cellStyle name="Comma 4 4 2 5 2 3" xfId="4666"/>
    <cellStyle name="Comma 4 4 2 5 2 3 2" xfId="9969"/>
    <cellStyle name="Comma 4 4 2 5 2 4" xfId="7339"/>
    <cellStyle name="Comma 4 4 2 5 3" xfId="1968"/>
    <cellStyle name="Comma 4 4 2 5 3 2" xfId="4668"/>
    <cellStyle name="Comma 4 4 2 5 3 2 2" xfId="9971"/>
    <cellStyle name="Comma 4 4 2 5 3 3" xfId="7341"/>
    <cellStyle name="Comma 4 4 2 5 4" xfId="1969"/>
    <cellStyle name="Comma 4 4 2 5 4 2" xfId="4669"/>
    <cellStyle name="Comma 4 4 2 5 4 2 2" xfId="9972"/>
    <cellStyle name="Comma 4 4 2 5 4 3" xfId="7342"/>
    <cellStyle name="Comma 4 4 2 5 5" xfId="4665"/>
    <cellStyle name="Comma 4 4 2 5 5 2" xfId="9968"/>
    <cellStyle name="Comma 4 4 2 5 6" xfId="7338"/>
    <cellStyle name="Comma 4 4 2 6" xfId="1970"/>
    <cellStyle name="Comma 4 4 2 6 2" xfId="1971"/>
    <cellStyle name="Comma 4 4 2 6 2 2" xfId="4671"/>
    <cellStyle name="Comma 4 4 2 6 2 2 2" xfId="9974"/>
    <cellStyle name="Comma 4 4 2 6 2 3" xfId="7344"/>
    <cellStyle name="Comma 4 4 2 6 3" xfId="1972"/>
    <cellStyle name="Comma 4 4 2 6 3 2" xfId="4672"/>
    <cellStyle name="Comma 4 4 2 6 3 2 2" xfId="9975"/>
    <cellStyle name="Comma 4 4 2 6 3 3" xfId="7345"/>
    <cellStyle name="Comma 4 4 2 6 4" xfId="4670"/>
    <cellStyle name="Comma 4 4 2 6 4 2" xfId="9973"/>
    <cellStyle name="Comma 4 4 2 6 5" xfId="7343"/>
    <cellStyle name="Comma 4 4 2 7" xfId="1973"/>
    <cellStyle name="Comma 4 4 2 7 2" xfId="1974"/>
    <cellStyle name="Comma 4 4 2 7 2 2" xfId="4674"/>
    <cellStyle name="Comma 4 4 2 7 2 2 2" xfId="9977"/>
    <cellStyle name="Comma 4 4 2 7 2 3" xfId="7347"/>
    <cellStyle name="Comma 4 4 2 7 3" xfId="4673"/>
    <cellStyle name="Comma 4 4 2 7 3 2" xfId="9976"/>
    <cellStyle name="Comma 4 4 2 7 4" xfId="7346"/>
    <cellStyle name="Comma 4 4 2 8" xfId="1975"/>
    <cellStyle name="Comma 4 4 2 8 2" xfId="4675"/>
    <cellStyle name="Comma 4 4 2 8 2 2" xfId="9978"/>
    <cellStyle name="Comma 4 4 2 8 3" xfId="7348"/>
    <cellStyle name="Comma 4 4 2 9" xfId="1976"/>
    <cellStyle name="Comma 4 4 2 9 2" xfId="4676"/>
    <cellStyle name="Comma 4 4 2 9 2 2" xfId="9979"/>
    <cellStyle name="Comma 4 4 2 9 3" xfId="7349"/>
    <cellStyle name="Comma 4 4 3" xfId="1977"/>
    <cellStyle name="Comma 4 4 3 2" xfId="1978"/>
    <cellStyle name="Comma 4 4 3 2 2" xfId="1979"/>
    <cellStyle name="Comma 4 4 3 2 2 2" xfId="4679"/>
    <cellStyle name="Comma 4 4 3 2 2 2 2" xfId="9982"/>
    <cellStyle name="Comma 4 4 3 2 2 3" xfId="7352"/>
    <cellStyle name="Comma 4 4 3 2 3" xfId="4678"/>
    <cellStyle name="Comma 4 4 3 2 3 2" xfId="9981"/>
    <cellStyle name="Comma 4 4 3 2 4" xfId="7351"/>
    <cellStyle name="Comma 4 4 3 3" xfId="1980"/>
    <cellStyle name="Comma 4 4 3 3 2" xfId="4680"/>
    <cellStyle name="Comma 4 4 3 3 2 2" xfId="9983"/>
    <cellStyle name="Comma 4 4 3 3 3" xfId="7353"/>
    <cellStyle name="Comma 4 4 3 4" xfId="1981"/>
    <cellStyle name="Comma 4 4 3 4 2" xfId="4681"/>
    <cellStyle name="Comma 4 4 3 4 2 2" xfId="9984"/>
    <cellStyle name="Comma 4 4 3 4 3" xfId="7354"/>
    <cellStyle name="Comma 4 4 3 5" xfId="4677"/>
    <cellStyle name="Comma 4 4 3 5 2" xfId="9980"/>
    <cellStyle name="Comma 4 4 3 6" xfId="7350"/>
    <cellStyle name="Comma 4 4 4" xfId="1982"/>
    <cellStyle name="Comma 4 4 4 2" xfId="1983"/>
    <cellStyle name="Comma 4 4 4 2 2" xfId="1984"/>
    <cellStyle name="Comma 4 4 4 2 2 2" xfId="4684"/>
    <cellStyle name="Comma 4 4 4 2 2 2 2" xfId="9987"/>
    <cellStyle name="Comma 4 4 4 2 2 3" xfId="7357"/>
    <cellStyle name="Comma 4 4 4 2 3" xfId="4683"/>
    <cellStyle name="Comma 4 4 4 2 3 2" xfId="9986"/>
    <cellStyle name="Comma 4 4 4 2 4" xfId="7356"/>
    <cellStyle name="Comma 4 4 4 3" xfId="1985"/>
    <cellStyle name="Comma 4 4 4 3 2" xfId="4685"/>
    <cellStyle name="Comma 4 4 4 3 2 2" xfId="9988"/>
    <cellStyle name="Comma 4 4 4 3 3" xfId="7358"/>
    <cellStyle name="Comma 4 4 4 4" xfId="1986"/>
    <cellStyle name="Comma 4 4 4 4 2" xfId="4686"/>
    <cellStyle name="Comma 4 4 4 4 2 2" xfId="9989"/>
    <cellStyle name="Comma 4 4 4 4 3" xfId="7359"/>
    <cellStyle name="Comma 4 4 4 5" xfId="4682"/>
    <cellStyle name="Comma 4 4 4 5 2" xfId="9985"/>
    <cellStyle name="Comma 4 4 4 6" xfId="7355"/>
    <cellStyle name="Comma 4 4 5" xfId="1987"/>
    <cellStyle name="Comma 4 4 5 2" xfId="1988"/>
    <cellStyle name="Comma 4 4 5 2 2" xfId="1989"/>
    <cellStyle name="Comma 4 4 5 2 2 2" xfId="4689"/>
    <cellStyle name="Comma 4 4 5 2 2 2 2" xfId="9992"/>
    <cellStyle name="Comma 4 4 5 2 2 3" xfId="7362"/>
    <cellStyle name="Comma 4 4 5 2 3" xfId="4688"/>
    <cellStyle name="Comma 4 4 5 2 3 2" xfId="9991"/>
    <cellStyle name="Comma 4 4 5 2 4" xfId="7361"/>
    <cellStyle name="Comma 4 4 5 3" xfId="1990"/>
    <cellStyle name="Comma 4 4 5 3 2" xfId="4690"/>
    <cellStyle name="Comma 4 4 5 3 2 2" xfId="9993"/>
    <cellStyle name="Comma 4 4 5 3 3" xfId="7363"/>
    <cellStyle name="Comma 4 4 5 4" xfId="1991"/>
    <cellStyle name="Comma 4 4 5 4 2" xfId="4691"/>
    <cellStyle name="Comma 4 4 5 4 2 2" xfId="9994"/>
    <cellStyle name="Comma 4 4 5 4 3" xfId="7364"/>
    <cellStyle name="Comma 4 4 5 5" xfId="4687"/>
    <cellStyle name="Comma 4 4 5 5 2" xfId="9990"/>
    <cellStyle name="Comma 4 4 5 6" xfId="7360"/>
    <cellStyle name="Comma 4 4 6" xfId="1992"/>
    <cellStyle name="Comma 4 4 6 2" xfId="1993"/>
    <cellStyle name="Comma 4 4 6 2 2" xfId="1994"/>
    <cellStyle name="Comma 4 4 6 2 2 2" xfId="4694"/>
    <cellStyle name="Comma 4 4 6 2 2 2 2" xfId="9997"/>
    <cellStyle name="Comma 4 4 6 2 2 3" xfId="7367"/>
    <cellStyle name="Comma 4 4 6 2 3" xfId="4693"/>
    <cellStyle name="Comma 4 4 6 2 3 2" xfId="9996"/>
    <cellStyle name="Comma 4 4 6 2 4" xfId="7366"/>
    <cellStyle name="Comma 4 4 6 3" xfId="1995"/>
    <cellStyle name="Comma 4 4 6 3 2" xfId="4695"/>
    <cellStyle name="Comma 4 4 6 3 2 2" xfId="9998"/>
    <cellStyle name="Comma 4 4 6 3 3" xfId="7368"/>
    <cellStyle name="Comma 4 4 6 4" xfId="1996"/>
    <cellStyle name="Comma 4 4 6 4 2" xfId="4696"/>
    <cellStyle name="Comma 4 4 6 4 2 2" xfId="9999"/>
    <cellStyle name="Comma 4 4 6 4 3" xfId="7369"/>
    <cellStyle name="Comma 4 4 6 5" xfId="4692"/>
    <cellStyle name="Comma 4 4 6 5 2" xfId="9995"/>
    <cellStyle name="Comma 4 4 6 6" xfId="7365"/>
    <cellStyle name="Comma 4 4 7" xfId="1997"/>
    <cellStyle name="Comma 4 4 7 2" xfId="1998"/>
    <cellStyle name="Comma 4 4 7 2 2" xfId="4698"/>
    <cellStyle name="Comma 4 4 7 2 2 2" xfId="10001"/>
    <cellStyle name="Comma 4 4 7 2 3" xfId="7371"/>
    <cellStyle name="Comma 4 4 7 3" xfId="1999"/>
    <cellStyle name="Comma 4 4 7 3 2" xfId="4699"/>
    <cellStyle name="Comma 4 4 7 3 2 2" xfId="10002"/>
    <cellStyle name="Comma 4 4 7 3 3" xfId="7372"/>
    <cellStyle name="Comma 4 4 7 4" xfId="4697"/>
    <cellStyle name="Comma 4 4 7 4 2" xfId="10000"/>
    <cellStyle name="Comma 4 4 7 5" xfId="7370"/>
    <cellStyle name="Comma 4 4 8" xfId="2000"/>
    <cellStyle name="Comma 4 4 8 2" xfId="2001"/>
    <cellStyle name="Comma 4 4 8 2 2" xfId="4701"/>
    <cellStyle name="Comma 4 4 8 2 2 2" xfId="10004"/>
    <cellStyle name="Comma 4 4 8 2 3" xfId="7374"/>
    <cellStyle name="Comma 4 4 8 3" xfId="4700"/>
    <cellStyle name="Comma 4 4 8 3 2" xfId="10003"/>
    <cellStyle name="Comma 4 4 8 4" xfId="7373"/>
    <cellStyle name="Comma 4 4 9" xfId="2002"/>
    <cellStyle name="Comma 4 4 9 2" xfId="4702"/>
    <cellStyle name="Comma 4 4 9 2 2" xfId="10005"/>
    <cellStyle name="Comma 4 4 9 3" xfId="7375"/>
    <cellStyle name="Comma 4 5" xfId="2003"/>
    <cellStyle name="Comma 4 5 10" xfId="4703"/>
    <cellStyle name="Comma 4 5 10 2" xfId="10006"/>
    <cellStyle name="Comma 4 5 11" xfId="7376"/>
    <cellStyle name="Comma 4 5 2" xfId="2004"/>
    <cellStyle name="Comma 4 5 2 2" xfId="2005"/>
    <cellStyle name="Comma 4 5 2 2 2" xfId="2006"/>
    <cellStyle name="Comma 4 5 2 2 2 2" xfId="4706"/>
    <cellStyle name="Comma 4 5 2 2 2 2 2" xfId="10009"/>
    <cellStyle name="Comma 4 5 2 2 2 3" xfId="7379"/>
    <cellStyle name="Comma 4 5 2 2 3" xfId="4705"/>
    <cellStyle name="Comma 4 5 2 2 3 2" xfId="10008"/>
    <cellStyle name="Comma 4 5 2 2 4" xfId="7378"/>
    <cellStyle name="Comma 4 5 2 3" xfId="2007"/>
    <cellStyle name="Comma 4 5 2 3 2" xfId="4707"/>
    <cellStyle name="Comma 4 5 2 3 2 2" xfId="10010"/>
    <cellStyle name="Comma 4 5 2 3 3" xfId="7380"/>
    <cellStyle name="Comma 4 5 2 4" xfId="2008"/>
    <cellStyle name="Comma 4 5 2 4 2" xfId="4708"/>
    <cellStyle name="Comma 4 5 2 4 2 2" xfId="10011"/>
    <cellStyle name="Comma 4 5 2 4 3" xfId="7381"/>
    <cellStyle name="Comma 4 5 2 5" xfId="4704"/>
    <cellStyle name="Comma 4 5 2 5 2" xfId="10007"/>
    <cellStyle name="Comma 4 5 2 6" xfId="7377"/>
    <cellStyle name="Comma 4 5 3" xfId="2009"/>
    <cellStyle name="Comma 4 5 3 2" xfId="2010"/>
    <cellStyle name="Comma 4 5 3 2 2" xfId="2011"/>
    <cellStyle name="Comma 4 5 3 2 2 2" xfId="4711"/>
    <cellStyle name="Comma 4 5 3 2 2 2 2" xfId="10014"/>
    <cellStyle name="Comma 4 5 3 2 2 3" xfId="7384"/>
    <cellStyle name="Comma 4 5 3 2 3" xfId="4710"/>
    <cellStyle name="Comma 4 5 3 2 3 2" xfId="10013"/>
    <cellStyle name="Comma 4 5 3 2 4" xfId="7383"/>
    <cellStyle name="Comma 4 5 3 3" xfId="2012"/>
    <cellStyle name="Comma 4 5 3 3 2" xfId="4712"/>
    <cellStyle name="Comma 4 5 3 3 2 2" xfId="10015"/>
    <cellStyle name="Comma 4 5 3 3 3" xfId="7385"/>
    <cellStyle name="Comma 4 5 3 4" xfId="2013"/>
    <cellStyle name="Comma 4 5 3 4 2" xfId="4713"/>
    <cellStyle name="Comma 4 5 3 4 2 2" xfId="10016"/>
    <cellStyle name="Comma 4 5 3 4 3" xfId="7386"/>
    <cellStyle name="Comma 4 5 3 5" xfId="4709"/>
    <cellStyle name="Comma 4 5 3 5 2" xfId="10012"/>
    <cellStyle name="Comma 4 5 3 6" xfId="7382"/>
    <cellStyle name="Comma 4 5 4" xfId="2014"/>
    <cellStyle name="Comma 4 5 4 2" xfId="2015"/>
    <cellStyle name="Comma 4 5 4 2 2" xfId="2016"/>
    <cellStyle name="Comma 4 5 4 2 2 2" xfId="4716"/>
    <cellStyle name="Comma 4 5 4 2 2 2 2" xfId="10019"/>
    <cellStyle name="Comma 4 5 4 2 2 3" xfId="7389"/>
    <cellStyle name="Comma 4 5 4 2 3" xfId="4715"/>
    <cellStyle name="Comma 4 5 4 2 3 2" xfId="10018"/>
    <cellStyle name="Comma 4 5 4 2 4" xfId="7388"/>
    <cellStyle name="Comma 4 5 4 3" xfId="2017"/>
    <cellStyle name="Comma 4 5 4 3 2" xfId="4717"/>
    <cellStyle name="Comma 4 5 4 3 2 2" xfId="10020"/>
    <cellStyle name="Comma 4 5 4 3 3" xfId="7390"/>
    <cellStyle name="Comma 4 5 4 4" xfId="2018"/>
    <cellStyle name="Comma 4 5 4 4 2" xfId="4718"/>
    <cellStyle name="Comma 4 5 4 4 2 2" xfId="10021"/>
    <cellStyle name="Comma 4 5 4 4 3" xfId="7391"/>
    <cellStyle name="Comma 4 5 4 5" xfId="4714"/>
    <cellStyle name="Comma 4 5 4 5 2" xfId="10017"/>
    <cellStyle name="Comma 4 5 4 6" xfId="7387"/>
    <cellStyle name="Comma 4 5 5" xfId="2019"/>
    <cellStyle name="Comma 4 5 5 2" xfId="2020"/>
    <cellStyle name="Comma 4 5 5 2 2" xfId="2021"/>
    <cellStyle name="Comma 4 5 5 2 2 2" xfId="4721"/>
    <cellStyle name="Comma 4 5 5 2 2 2 2" xfId="10024"/>
    <cellStyle name="Comma 4 5 5 2 2 3" xfId="7394"/>
    <cellStyle name="Comma 4 5 5 2 3" xfId="4720"/>
    <cellStyle name="Comma 4 5 5 2 3 2" xfId="10023"/>
    <cellStyle name="Comma 4 5 5 2 4" xfId="7393"/>
    <cellStyle name="Comma 4 5 5 3" xfId="2022"/>
    <cellStyle name="Comma 4 5 5 3 2" xfId="4722"/>
    <cellStyle name="Comma 4 5 5 3 2 2" xfId="10025"/>
    <cellStyle name="Comma 4 5 5 3 3" xfId="7395"/>
    <cellStyle name="Comma 4 5 5 4" xfId="2023"/>
    <cellStyle name="Comma 4 5 5 4 2" xfId="4723"/>
    <cellStyle name="Comma 4 5 5 4 2 2" xfId="10026"/>
    <cellStyle name="Comma 4 5 5 4 3" xfId="7396"/>
    <cellStyle name="Comma 4 5 5 5" xfId="4719"/>
    <cellStyle name="Comma 4 5 5 5 2" xfId="10022"/>
    <cellStyle name="Comma 4 5 5 6" xfId="7392"/>
    <cellStyle name="Comma 4 5 6" xfId="2024"/>
    <cellStyle name="Comma 4 5 6 2" xfId="2025"/>
    <cellStyle name="Comma 4 5 6 2 2" xfId="4725"/>
    <cellStyle name="Comma 4 5 6 2 2 2" xfId="10028"/>
    <cellStyle name="Comma 4 5 6 2 3" xfId="7398"/>
    <cellStyle name="Comma 4 5 6 3" xfId="2026"/>
    <cellStyle name="Comma 4 5 6 3 2" xfId="4726"/>
    <cellStyle name="Comma 4 5 6 3 2 2" xfId="10029"/>
    <cellStyle name="Comma 4 5 6 3 3" xfId="7399"/>
    <cellStyle name="Comma 4 5 6 4" xfId="4724"/>
    <cellStyle name="Comma 4 5 6 4 2" xfId="10027"/>
    <cellStyle name="Comma 4 5 6 5" xfId="7397"/>
    <cellStyle name="Comma 4 5 7" xfId="2027"/>
    <cellStyle name="Comma 4 5 7 2" xfId="2028"/>
    <cellStyle name="Comma 4 5 7 2 2" xfId="4728"/>
    <cellStyle name="Comma 4 5 7 2 2 2" xfId="10031"/>
    <cellStyle name="Comma 4 5 7 2 3" xfId="7401"/>
    <cellStyle name="Comma 4 5 7 3" xfId="4727"/>
    <cellStyle name="Comma 4 5 7 3 2" xfId="10030"/>
    <cellStyle name="Comma 4 5 7 4" xfId="7400"/>
    <cellStyle name="Comma 4 5 8" xfId="2029"/>
    <cellStyle name="Comma 4 5 8 2" xfId="4729"/>
    <cellStyle name="Comma 4 5 8 2 2" xfId="10032"/>
    <cellStyle name="Comma 4 5 8 3" xfId="7402"/>
    <cellStyle name="Comma 4 5 9" xfId="2030"/>
    <cellStyle name="Comma 4 5 9 2" xfId="4730"/>
    <cellStyle name="Comma 4 5 9 2 2" xfId="10033"/>
    <cellStyle name="Comma 4 5 9 3" xfId="7403"/>
    <cellStyle name="Comma 4 6" xfId="2031"/>
    <cellStyle name="Comma 4 6 2" xfId="2032"/>
    <cellStyle name="Comma 4 6 2 2" xfId="2033"/>
    <cellStyle name="Comma 4 6 2 2 2" xfId="4733"/>
    <cellStyle name="Comma 4 6 2 2 2 2" xfId="10036"/>
    <cellStyle name="Comma 4 6 2 2 3" xfId="7406"/>
    <cellStyle name="Comma 4 6 2 3" xfId="4732"/>
    <cellStyle name="Comma 4 6 2 3 2" xfId="10035"/>
    <cellStyle name="Comma 4 6 2 4" xfId="7405"/>
    <cellStyle name="Comma 4 6 3" xfId="2034"/>
    <cellStyle name="Comma 4 6 3 2" xfId="4734"/>
    <cellStyle name="Comma 4 6 3 2 2" xfId="10037"/>
    <cellStyle name="Comma 4 6 3 3" xfId="7407"/>
    <cellStyle name="Comma 4 6 4" xfId="2035"/>
    <cellStyle name="Comma 4 6 4 2" xfId="4735"/>
    <cellStyle name="Comma 4 6 4 2 2" xfId="10038"/>
    <cellStyle name="Comma 4 6 4 3" xfId="7408"/>
    <cellStyle name="Comma 4 6 5" xfId="4731"/>
    <cellStyle name="Comma 4 6 5 2" xfId="10034"/>
    <cellStyle name="Comma 4 6 6" xfId="7404"/>
    <cellStyle name="Comma 4 7" xfId="2036"/>
    <cellStyle name="Comma 4 7 2" xfId="2037"/>
    <cellStyle name="Comma 4 7 2 2" xfId="2038"/>
    <cellStyle name="Comma 4 7 2 2 2" xfId="4738"/>
    <cellStyle name="Comma 4 7 2 2 2 2" xfId="10041"/>
    <cellStyle name="Comma 4 7 2 2 3" xfId="7411"/>
    <cellStyle name="Comma 4 7 2 3" xfId="4737"/>
    <cellStyle name="Comma 4 7 2 3 2" xfId="10040"/>
    <cellStyle name="Comma 4 7 2 4" xfId="7410"/>
    <cellStyle name="Comma 4 7 3" xfId="2039"/>
    <cellStyle name="Comma 4 7 3 2" xfId="4739"/>
    <cellStyle name="Comma 4 7 3 2 2" xfId="10042"/>
    <cellStyle name="Comma 4 7 3 3" xfId="7412"/>
    <cellStyle name="Comma 4 7 4" xfId="2040"/>
    <cellStyle name="Comma 4 7 4 2" xfId="4740"/>
    <cellStyle name="Comma 4 7 4 2 2" xfId="10043"/>
    <cellStyle name="Comma 4 7 4 3" xfId="7413"/>
    <cellStyle name="Comma 4 7 5" xfId="4736"/>
    <cellStyle name="Comma 4 7 5 2" xfId="10039"/>
    <cellStyle name="Comma 4 7 6" xfId="7409"/>
    <cellStyle name="Comma 4 8" xfId="2041"/>
    <cellStyle name="Comma 4 8 2" xfId="2042"/>
    <cellStyle name="Comma 4 8 2 2" xfId="2043"/>
    <cellStyle name="Comma 4 8 2 2 2" xfId="4743"/>
    <cellStyle name="Comma 4 8 2 2 2 2" xfId="10046"/>
    <cellStyle name="Comma 4 8 2 2 3" xfId="7416"/>
    <cellStyle name="Comma 4 8 2 3" xfId="4742"/>
    <cellStyle name="Comma 4 8 2 3 2" xfId="10045"/>
    <cellStyle name="Comma 4 8 2 4" xfId="7415"/>
    <cellStyle name="Comma 4 8 3" xfId="2044"/>
    <cellStyle name="Comma 4 8 3 2" xfId="4744"/>
    <cellStyle name="Comma 4 8 3 2 2" xfId="10047"/>
    <cellStyle name="Comma 4 8 3 3" xfId="7417"/>
    <cellStyle name="Comma 4 8 4" xfId="2045"/>
    <cellStyle name="Comma 4 8 4 2" xfId="4745"/>
    <cellStyle name="Comma 4 8 4 2 2" xfId="10048"/>
    <cellStyle name="Comma 4 8 4 3" xfId="7418"/>
    <cellStyle name="Comma 4 8 5" xfId="4741"/>
    <cellStyle name="Comma 4 8 5 2" xfId="10044"/>
    <cellStyle name="Comma 4 8 6" xfId="7414"/>
    <cellStyle name="Comma 4 9" xfId="2046"/>
    <cellStyle name="Comma 4 9 2" xfId="2047"/>
    <cellStyle name="Comma 4 9 2 2" xfId="2048"/>
    <cellStyle name="Comma 4 9 2 2 2" xfId="4748"/>
    <cellStyle name="Comma 4 9 2 2 2 2" xfId="10051"/>
    <cellStyle name="Comma 4 9 2 2 3" xfId="7421"/>
    <cellStyle name="Comma 4 9 2 3" xfId="4747"/>
    <cellStyle name="Comma 4 9 2 3 2" xfId="10050"/>
    <cellStyle name="Comma 4 9 2 4" xfId="7420"/>
    <cellStyle name="Comma 4 9 3" xfId="2049"/>
    <cellStyle name="Comma 4 9 3 2" xfId="4749"/>
    <cellStyle name="Comma 4 9 3 2 2" xfId="10052"/>
    <cellStyle name="Comma 4 9 3 3" xfId="7422"/>
    <cellStyle name="Comma 4 9 4" xfId="2050"/>
    <cellStyle name="Comma 4 9 4 2" xfId="4750"/>
    <cellStyle name="Comma 4 9 4 2 2" xfId="10053"/>
    <cellStyle name="Comma 4 9 4 3" xfId="7423"/>
    <cellStyle name="Comma 4 9 5" xfId="4746"/>
    <cellStyle name="Comma 4 9 5 2" xfId="10049"/>
    <cellStyle name="Comma 4 9 6" xfId="7419"/>
    <cellStyle name="Comma 5" xfId="77"/>
    <cellStyle name="Comma 5 10" xfId="2052"/>
    <cellStyle name="Comma 5 10 2" xfId="2053"/>
    <cellStyle name="Comma 5 10 2 2" xfId="4753"/>
    <cellStyle name="Comma 5 10 2 2 2" xfId="10056"/>
    <cellStyle name="Comma 5 10 2 3" xfId="7426"/>
    <cellStyle name="Comma 5 10 3" xfId="2054"/>
    <cellStyle name="Comma 5 10 3 2" xfId="4754"/>
    <cellStyle name="Comma 5 10 3 2 2" xfId="10057"/>
    <cellStyle name="Comma 5 10 3 3" xfId="7427"/>
    <cellStyle name="Comma 5 10 4" xfId="4752"/>
    <cellStyle name="Comma 5 10 4 2" xfId="10055"/>
    <cellStyle name="Comma 5 10 5" xfId="7425"/>
    <cellStyle name="Comma 5 11" xfId="2055"/>
    <cellStyle name="Comma 5 11 2" xfId="2056"/>
    <cellStyle name="Comma 5 11 2 2" xfId="4756"/>
    <cellStyle name="Comma 5 11 2 2 2" xfId="10059"/>
    <cellStyle name="Comma 5 11 2 3" xfId="7429"/>
    <cellStyle name="Comma 5 11 3" xfId="4755"/>
    <cellStyle name="Comma 5 11 3 2" xfId="10058"/>
    <cellStyle name="Comma 5 11 4" xfId="7428"/>
    <cellStyle name="Comma 5 12" xfId="2057"/>
    <cellStyle name="Comma 5 12 2" xfId="4757"/>
    <cellStyle name="Comma 5 12 2 2" xfId="10060"/>
    <cellStyle name="Comma 5 12 3" xfId="7430"/>
    <cellStyle name="Comma 5 13" xfId="2058"/>
    <cellStyle name="Comma 5 13 2" xfId="4758"/>
    <cellStyle name="Comma 5 13 2 2" xfId="10061"/>
    <cellStyle name="Comma 5 13 3" xfId="7431"/>
    <cellStyle name="Comma 5 14" xfId="2877"/>
    <cellStyle name="Comma 5 14 2" xfId="5550"/>
    <cellStyle name="Comma 5 14 2 2" xfId="10835"/>
    <cellStyle name="Comma 5 14 3" xfId="8205"/>
    <cellStyle name="Comma 5 15" xfId="2051"/>
    <cellStyle name="Comma 5 15 2" xfId="4751"/>
    <cellStyle name="Comma 5 15 2 2" xfId="10054"/>
    <cellStyle name="Comma 5 15 3" xfId="7424"/>
    <cellStyle name="Comma 5 16" xfId="3012"/>
    <cellStyle name="Comma 5 16 2" xfId="8316"/>
    <cellStyle name="Comma 5 17" xfId="5686"/>
    <cellStyle name="Comma 5 18" xfId="303"/>
    <cellStyle name="Comma 5 2" xfId="2059"/>
    <cellStyle name="Comma 5 2 10" xfId="2060"/>
    <cellStyle name="Comma 5 2 10 2" xfId="4760"/>
    <cellStyle name="Comma 5 2 10 2 2" xfId="10063"/>
    <cellStyle name="Comma 5 2 10 3" xfId="7433"/>
    <cellStyle name="Comma 5 2 11" xfId="4759"/>
    <cellStyle name="Comma 5 2 11 2" xfId="10062"/>
    <cellStyle name="Comma 5 2 12" xfId="7432"/>
    <cellStyle name="Comma 5 2 2" xfId="2061"/>
    <cellStyle name="Comma 5 2 2 10" xfId="4761"/>
    <cellStyle name="Comma 5 2 2 10 2" xfId="10064"/>
    <cellStyle name="Comma 5 2 2 11" xfId="7434"/>
    <cellStyle name="Comma 5 2 2 2" xfId="2062"/>
    <cellStyle name="Comma 5 2 2 2 2" xfId="2063"/>
    <cellStyle name="Comma 5 2 2 2 2 2" xfId="2064"/>
    <cellStyle name="Comma 5 2 2 2 2 2 2" xfId="4764"/>
    <cellStyle name="Comma 5 2 2 2 2 2 2 2" xfId="10067"/>
    <cellStyle name="Comma 5 2 2 2 2 2 3" xfId="7437"/>
    <cellStyle name="Comma 5 2 2 2 2 3" xfId="4763"/>
    <cellStyle name="Comma 5 2 2 2 2 3 2" xfId="10066"/>
    <cellStyle name="Comma 5 2 2 2 2 4" xfId="7436"/>
    <cellStyle name="Comma 5 2 2 2 3" xfId="2065"/>
    <cellStyle name="Comma 5 2 2 2 3 2" xfId="4765"/>
    <cellStyle name="Comma 5 2 2 2 3 2 2" xfId="10068"/>
    <cellStyle name="Comma 5 2 2 2 3 3" xfId="7438"/>
    <cellStyle name="Comma 5 2 2 2 4" xfId="2066"/>
    <cellStyle name="Comma 5 2 2 2 4 2" xfId="4766"/>
    <cellStyle name="Comma 5 2 2 2 4 2 2" xfId="10069"/>
    <cellStyle name="Comma 5 2 2 2 4 3" xfId="7439"/>
    <cellStyle name="Comma 5 2 2 2 5" xfId="4762"/>
    <cellStyle name="Comma 5 2 2 2 5 2" xfId="10065"/>
    <cellStyle name="Comma 5 2 2 2 6" xfId="7435"/>
    <cellStyle name="Comma 5 2 2 3" xfId="2067"/>
    <cellStyle name="Comma 5 2 2 3 2" xfId="2068"/>
    <cellStyle name="Comma 5 2 2 3 2 2" xfId="2069"/>
    <cellStyle name="Comma 5 2 2 3 2 2 2" xfId="4769"/>
    <cellStyle name="Comma 5 2 2 3 2 2 2 2" xfId="10072"/>
    <cellStyle name="Comma 5 2 2 3 2 2 3" xfId="7442"/>
    <cellStyle name="Comma 5 2 2 3 2 3" xfId="4768"/>
    <cellStyle name="Comma 5 2 2 3 2 3 2" xfId="10071"/>
    <cellStyle name="Comma 5 2 2 3 2 4" xfId="7441"/>
    <cellStyle name="Comma 5 2 2 3 3" xfId="2070"/>
    <cellStyle name="Comma 5 2 2 3 3 2" xfId="4770"/>
    <cellStyle name="Comma 5 2 2 3 3 2 2" xfId="10073"/>
    <cellStyle name="Comma 5 2 2 3 3 3" xfId="7443"/>
    <cellStyle name="Comma 5 2 2 3 4" xfId="2071"/>
    <cellStyle name="Comma 5 2 2 3 4 2" xfId="4771"/>
    <cellStyle name="Comma 5 2 2 3 4 2 2" xfId="10074"/>
    <cellStyle name="Comma 5 2 2 3 4 3" xfId="7444"/>
    <cellStyle name="Comma 5 2 2 3 5" xfId="4767"/>
    <cellStyle name="Comma 5 2 2 3 5 2" xfId="10070"/>
    <cellStyle name="Comma 5 2 2 3 6" xfId="7440"/>
    <cellStyle name="Comma 5 2 2 4" xfId="2072"/>
    <cellStyle name="Comma 5 2 2 4 2" xfId="2073"/>
    <cellStyle name="Comma 5 2 2 4 2 2" xfId="2074"/>
    <cellStyle name="Comma 5 2 2 4 2 2 2" xfId="4774"/>
    <cellStyle name="Comma 5 2 2 4 2 2 2 2" xfId="10077"/>
    <cellStyle name="Comma 5 2 2 4 2 2 3" xfId="7447"/>
    <cellStyle name="Comma 5 2 2 4 2 3" xfId="4773"/>
    <cellStyle name="Comma 5 2 2 4 2 3 2" xfId="10076"/>
    <cellStyle name="Comma 5 2 2 4 2 4" xfId="7446"/>
    <cellStyle name="Comma 5 2 2 4 3" xfId="2075"/>
    <cellStyle name="Comma 5 2 2 4 3 2" xfId="4775"/>
    <cellStyle name="Comma 5 2 2 4 3 2 2" xfId="10078"/>
    <cellStyle name="Comma 5 2 2 4 3 3" xfId="7448"/>
    <cellStyle name="Comma 5 2 2 4 4" xfId="2076"/>
    <cellStyle name="Comma 5 2 2 4 4 2" xfId="4776"/>
    <cellStyle name="Comma 5 2 2 4 4 2 2" xfId="10079"/>
    <cellStyle name="Comma 5 2 2 4 4 3" xfId="7449"/>
    <cellStyle name="Comma 5 2 2 4 5" xfId="4772"/>
    <cellStyle name="Comma 5 2 2 4 5 2" xfId="10075"/>
    <cellStyle name="Comma 5 2 2 4 6" xfId="7445"/>
    <cellStyle name="Comma 5 2 2 5" xfId="2077"/>
    <cellStyle name="Comma 5 2 2 5 2" xfId="2078"/>
    <cellStyle name="Comma 5 2 2 5 2 2" xfId="2079"/>
    <cellStyle name="Comma 5 2 2 5 2 2 2" xfId="4779"/>
    <cellStyle name="Comma 5 2 2 5 2 2 2 2" xfId="10082"/>
    <cellStyle name="Comma 5 2 2 5 2 2 3" xfId="7452"/>
    <cellStyle name="Comma 5 2 2 5 2 3" xfId="4778"/>
    <cellStyle name="Comma 5 2 2 5 2 3 2" xfId="10081"/>
    <cellStyle name="Comma 5 2 2 5 2 4" xfId="7451"/>
    <cellStyle name="Comma 5 2 2 5 3" xfId="2080"/>
    <cellStyle name="Comma 5 2 2 5 3 2" xfId="4780"/>
    <cellStyle name="Comma 5 2 2 5 3 2 2" xfId="10083"/>
    <cellStyle name="Comma 5 2 2 5 3 3" xfId="7453"/>
    <cellStyle name="Comma 5 2 2 5 4" xfId="2081"/>
    <cellStyle name="Comma 5 2 2 5 4 2" xfId="4781"/>
    <cellStyle name="Comma 5 2 2 5 4 2 2" xfId="10084"/>
    <cellStyle name="Comma 5 2 2 5 4 3" xfId="7454"/>
    <cellStyle name="Comma 5 2 2 5 5" xfId="4777"/>
    <cellStyle name="Comma 5 2 2 5 5 2" xfId="10080"/>
    <cellStyle name="Comma 5 2 2 5 6" xfId="7450"/>
    <cellStyle name="Comma 5 2 2 6" xfId="2082"/>
    <cellStyle name="Comma 5 2 2 6 2" xfId="2083"/>
    <cellStyle name="Comma 5 2 2 6 2 2" xfId="4783"/>
    <cellStyle name="Comma 5 2 2 6 2 2 2" xfId="10086"/>
    <cellStyle name="Comma 5 2 2 6 2 3" xfId="7456"/>
    <cellStyle name="Comma 5 2 2 6 3" xfId="2084"/>
    <cellStyle name="Comma 5 2 2 6 3 2" xfId="4784"/>
    <cellStyle name="Comma 5 2 2 6 3 2 2" xfId="10087"/>
    <cellStyle name="Comma 5 2 2 6 3 3" xfId="7457"/>
    <cellStyle name="Comma 5 2 2 6 4" xfId="4782"/>
    <cellStyle name="Comma 5 2 2 6 4 2" xfId="10085"/>
    <cellStyle name="Comma 5 2 2 6 5" xfId="7455"/>
    <cellStyle name="Comma 5 2 2 7" xfId="2085"/>
    <cellStyle name="Comma 5 2 2 7 2" xfId="2086"/>
    <cellStyle name="Comma 5 2 2 7 2 2" xfId="4786"/>
    <cellStyle name="Comma 5 2 2 7 2 2 2" xfId="10089"/>
    <cellStyle name="Comma 5 2 2 7 2 3" xfId="7459"/>
    <cellStyle name="Comma 5 2 2 7 3" xfId="4785"/>
    <cellStyle name="Comma 5 2 2 7 3 2" xfId="10088"/>
    <cellStyle name="Comma 5 2 2 7 4" xfId="7458"/>
    <cellStyle name="Comma 5 2 2 8" xfId="2087"/>
    <cellStyle name="Comma 5 2 2 8 2" xfId="4787"/>
    <cellStyle name="Comma 5 2 2 8 2 2" xfId="10090"/>
    <cellStyle name="Comma 5 2 2 8 3" xfId="7460"/>
    <cellStyle name="Comma 5 2 2 9" xfId="2088"/>
    <cellStyle name="Comma 5 2 2 9 2" xfId="4788"/>
    <cellStyle name="Comma 5 2 2 9 2 2" xfId="10091"/>
    <cellStyle name="Comma 5 2 2 9 3" xfId="7461"/>
    <cellStyle name="Comma 5 2 3" xfId="2089"/>
    <cellStyle name="Comma 5 2 3 2" xfId="2090"/>
    <cellStyle name="Comma 5 2 3 2 2" xfId="2091"/>
    <cellStyle name="Comma 5 2 3 2 2 2" xfId="4791"/>
    <cellStyle name="Comma 5 2 3 2 2 2 2" xfId="10094"/>
    <cellStyle name="Comma 5 2 3 2 2 3" xfId="7464"/>
    <cellStyle name="Comma 5 2 3 2 3" xfId="4790"/>
    <cellStyle name="Comma 5 2 3 2 3 2" xfId="10093"/>
    <cellStyle name="Comma 5 2 3 2 4" xfId="7463"/>
    <cellStyle name="Comma 5 2 3 3" xfId="2092"/>
    <cellStyle name="Comma 5 2 3 3 2" xfId="4792"/>
    <cellStyle name="Comma 5 2 3 3 2 2" xfId="10095"/>
    <cellStyle name="Comma 5 2 3 3 3" xfId="7465"/>
    <cellStyle name="Comma 5 2 3 4" xfId="2093"/>
    <cellStyle name="Comma 5 2 3 4 2" xfId="4793"/>
    <cellStyle name="Comma 5 2 3 4 2 2" xfId="10096"/>
    <cellStyle name="Comma 5 2 3 4 3" xfId="7466"/>
    <cellStyle name="Comma 5 2 3 5" xfId="4789"/>
    <cellStyle name="Comma 5 2 3 5 2" xfId="10092"/>
    <cellStyle name="Comma 5 2 3 6" xfId="7462"/>
    <cellStyle name="Comma 5 2 4" xfId="2094"/>
    <cellStyle name="Comma 5 2 4 2" xfId="2095"/>
    <cellStyle name="Comma 5 2 4 2 2" xfId="2096"/>
    <cellStyle name="Comma 5 2 4 2 2 2" xfId="4796"/>
    <cellStyle name="Comma 5 2 4 2 2 2 2" xfId="10099"/>
    <cellStyle name="Comma 5 2 4 2 2 3" xfId="7469"/>
    <cellStyle name="Comma 5 2 4 2 3" xfId="4795"/>
    <cellStyle name="Comma 5 2 4 2 3 2" xfId="10098"/>
    <cellStyle name="Comma 5 2 4 2 4" xfId="7468"/>
    <cellStyle name="Comma 5 2 4 3" xfId="2097"/>
    <cellStyle name="Comma 5 2 4 3 2" xfId="4797"/>
    <cellStyle name="Comma 5 2 4 3 2 2" xfId="10100"/>
    <cellStyle name="Comma 5 2 4 3 3" xfId="7470"/>
    <cellStyle name="Comma 5 2 4 4" xfId="2098"/>
    <cellStyle name="Comma 5 2 4 4 2" xfId="4798"/>
    <cellStyle name="Comma 5 2 4 4 2 2" xfId="10101"/>
    <cellStyle name="Comma 5 2 4 4 3" xfId="7471"/>
    <cellStyle name="Comma 5 2 4 5" xfId="4794"/>
    <cellStyle name="Comma 5 2 4 5 2" xfId="10097"/>
    <cellStyle name="Comma 5 2 4 6" xfId="7467"/>
    <cellStyle name="Comma 5 2 5" xfId="2099"/>
    <cellStyle name="Comma 5 2 5 2" xfId="2100"/>
    <cellStyle name="Comma 5 2 5 2 2" xfId="2101"/>
    <cellStyle name="Comma 5 2 5 2 2 2" xfId="4801"/>
    <cellStyle name="Comma 5 2 5 2 2 2 2" xfId="10104"/>
    <cellStyle name="Comma 5 2 5 2 2 3" xfId="7474"/>
    <cellStyle name="Comma 5 2 5 2 3" xfId="4800"/>
    <cellStyle name="Comma 5 2 5 2 3 2" xfId="10103"/>
    <cellStyle name="Comma 5 2 5 2 4" xfId="7473"/>
    <cellStyle name="Comma 5 2 5 3" xfId="2102"/>
    <cellStyle name="Comma 5 2 5 3 2" xfId="4802"/>
    <cellStyle name="Comma 5 2 5 3 2 2" xfId="10105"/>
    <cellStyle name="Comma 5 2 5 3 3" xfId="7475"/>
    <cellStyle name="Comma 5 2 5 4" xfId="2103"/>
    <cellStyle name="Comma 5 2 5 4 2" xfId="4803"/>
    <cellStyle name="Comma 5 2 5 4 2 2" xfId="10106"/>
    <cellStyle name="Comma 5 2 5 4 3" xfId="7476"/>
    <cellStyle name="Comma 5 2 5 5" xfId="4799"/>
    <cellStyle name="Comma 5 2 5 5 2" xfId="10102"/>
    <cellStyle name="Comma 5 2 5 6" xfId="7472"/>
    <cellStyle name="Comma 5 2 6" xfId="2104"/>
    <cellStyle name="Comma 5 2 6 2" xfId="2105"/>
    <cellStyle name="Comma 5 2 6 2 2" xfId="2106"/>
    <cellStyle name="Comma 5 2 6 2 2 2" xfId="4806"/>
    <cellStyle name="Comma 5 2 6 2 2 2 2" xfId="10109"/>
    <cellStyle name="Comma 5 2 6 2 2 3" xfId="7479"/>
    <cellStyle name="Comma 5 2 6 2 3" xfId="4805"/>
    <cellStyle name="Comma 5 2 6 2 3 2" xfId="10108"/>
    <cellStyle name="Comma 5 2 6 2 4" xfId="7478"/>
    <cellStyle name="Comma 5 2 6 3" xfId="2107"/>
    <cellStyle name="Comma 5 2 6 3 2" xfId="4807"/>
    <cellStyle name="Comma 5 2 6 3 2 2" xfId="10110"/>
    <cellStyle name="Comma 5 2 6 3 3" xfId="7480"/>
    <cellStyle name="Comma 5 2 6 4" xfId="2108"/>
    <cellStyle name="Comma 5 2 6 4 2" xfId="4808"/>
    <cellStyle name="Comma 5 2 6 4 2 2" xfId="10111"/>
    <cellStyle name="Comma 5 2 6 4 3" xfId="7481"/>
    <cellStyle name="Comma 5 2 6 5" xfId="4804"/>
    <cellStyle name="Comma 5 2 6 5 2" xfId="10107"/>
    <cellStyle name="Comma 5 2 6 6" xfId="7477"/>
    <cellStyle name="Comma 5 2 7" xfId="2109"/>
    <cellStyle name="Comma 5 2 7 2" xfId="2110"/>
    <cellStyle name="Comma 5 2 7 2 2" xfId="4810"/>
    <cellStyle name="Comma 5 2 7 2 2 2" xfId="10113"/>
    <cellStyle name="Comma 5 2 7 2 3" xfId="7483"/>
    <cellStyle name="Comma 5 2 7 3" xfId="2111"/>
    <cellStyle name="Comma 5 2 7 3 2" xfId="4811"/>
    <cellStyle name="Comma 5 2 7 3 2 2" xfId="10114"/>
    <cellStyle name="Comma 5 2 7 3 3" xfId="7484"/>
    <cellStyle name="Comma 5 2 7 4" xfId="4809"/>
    <cellStyle name="Comma 5 2 7 4 2" xfId="10112"/>
    <cellStyle name="Comma 5 2 7 5" xfId="7482"/>
    <cellStyle name="Comma 5 2 8" xfId="2112"/>
    <cellStyle name="Comma 5 2 8 2" xfId="2113"/>
    <cellStyle name="Comma 5 2 8 2 2" xfId="4813"/>
    <cellStyle name="Comma 5 2 8 2 2 2" xfId="10116"/>
    <cellStyle name="Comma 5 2 8 2 3" xfId="7486"/>
    <cellStyle name="Comma 5 2 8 3" xfId="4812"/>
    <cellStyle name="Comma 5 2 8 3 2" xfId="10115"/>
    <cellStyle name="Comma 5 2 8 4" xfId="7485"/>
    <cellStyle name="Comma 5 2 9" xfId="2114"/>
    <cellStyle name="Comma 5 2 9 2" xfId="4814"/>
    <cellStyle name="Comma 5 2 9 2 2" xfId="10117"/>
    <cellStyle name="Comma 5 2 9 3" xfId="7487"/>
    <cellStyle name="Comma 5 3" xfId="2115"/>
    <cellStyle name="Comma 5 3 10" xfId="2116"/>
    <cellStyle name="Comma 5 3 10 2" xfId="4816"/>
    <cellStyle name="Comma 5 3 10 2 2" xfId="10119"/>
    <cellStyle name="Comma 5 3 10 3" xfId="7489"/>
    <cellStyle name="Comma 5 3 11" xfId="4815"/>
    <cellStyle name="Comma 5 3 11 2" xfId="10118"/>
    <cellStyle name="Comma 5 3 12" xfId="7488"/>
    <cellStyle name="Comma 5 3 2" xfId="2117"/>
    <cellStyle name="Comma 5 3 2 10" xfId="4817"/>
    <cellStyle name="Comma 5 3 2 10 2" xfId="10120"/>
    <cellStyle name="Comma 5 3 2 11" xfId="7490"/>
    <cellStyle name="Comma 5 3 2 2" xfId="2118"/>
    <cellStyle name="Comma 5 3 2 2 2" xfId="2119"/>
    <cellStyle name="Comma 5 3 2 2 2 2" xfId="2120"/>
    <cellStyle name="Comma 5 3 2 2 2 2 2" xfId="4820"/>
    <cellStyle name="Comma 5 3 2 2 2 2 2 2" xfId="10123"/>
    <cellStyle name="Comma 5 3 2 2 2 2 3" xfId="7493"/>
    <cellStyle name="Comma 5 3 2 2 2 3" xfId="4819"/>
    <cellStyle name="Comma 5 3 2 2 2 3 2" xfId="10122"/>
    <cellStyle name="Comma 5 3 2 2 2 4" xfId="7492"/>
    <cellStyle name="Comma 5 3 2 2 3" xfId="2121"/>
    <cellStyle name="Comma 5 3 2 2 3 2" xfId="4821"/>
    <cellStyle name="Comma 5 3 2 2 3 2 2" xfId="10124"/>
    <cellStyle name="Comma 5 3 2 2 3 3" xfId="7494"/>
    <cellStyle name="Comma 5 3 2 2 4" xfId="2122"/>
    <cellStyle name="Comma 5 3 2 2 4 2" xfId="4822"/>
    <cellStyle name="Comma 5 3 2 2 4 2 2" xfId="10125"/>
    <cellStyle name="Comma 5 3 2 2 4 3" xfId="7495"/>
    <cellStyle name="Comma 5 3 2 2 5" xfId="4818"/>
    <cellStyle name="Comma 5 3 2 2 5 2" xfId="10121"/>
    <cellStyle name="Comma 5 3 2 2 6" xfId="7491"/>
    <cellStyle name="Comma 5 3 2 3" xfId="2123"/>
    <cellStyle name="Comma 5 3 2 3 2" xfId="2124"/>
    <cellStyle name="Comma 5 3 2 3 2 2" xfId="2125"/>
    <cellStyle name="Comma 5 3 2 3 2 2 2" xfId="4825"/>
    <cellStyle name="Comma 5 3 2 3 2 2 2 2" xfId="10128"/>
    <cellStyle name="Comma 5 3 2 3 2 2 3" xfId="7498"/>
    <cellStyle name="Comma 5 3 2 3 2 3" xfId="4824"/>
    <cellStyle name="Comma 5 3 2 3 2 3 2" xfId="10127"/>
    <cellStyle name="Comma 5 3 2 3 2 4" xfId="7497"/>
    <cellStyle name="Comma 5 3 2 3 3" xfId="2126"/>
    <cellStyle name="Comma 5 3 2 3 3 2" xfId="4826"/>
    <cellStyle name="Comma 5 3 2 3 3 2 2" xfId="10129"/>
    <cellStyle name="Comma 5 3 2 3 3 3" xfId="7499"/>
    <cellStyle name="Comma 5 3 2 3 4" xfId="2127"/>
    <cellStyle name="Comma 5 3 2 3 4 2" xfId="4827"/>
    <cellStyle name="Comma 5 3 2 3 4 2 2" xfId="10130"/>
    <cellStyle name="Comma 5 3 2 3 4 3" xfId="7500"/>
    <cellStyle name="Comma 5 3 2 3 5" xfId="4823"/>
    <cellStyle name="Comma 5 3 2 3 5 2" xfId="10126"/>
    <cellStyle name="Comma 5 3 2 3 6" xfId="7496"/>
    <cellStyle name="Comma 5 3 2 4" xfId="2128"/>
    <cellStyle name="Comma 5 3 2 4 2" xfId="2129"/>
    <cellStyle name="Comma 5 3 2 4 2 2" xfId="2130"/>
    <cellStyle name="Comma 5 3 2 4 2 2 2" xfId="4830"/>
    <cellStyle name="Comma 5 3 2 4 2 2 2 2" xfId="10133"/>
    <cellStyle name="Comma 5 3 2 4 2 2 3" xfId="7503"/>
    <cellStyle name="Comma 5 3 2 4 2 3" xfId="4829"/>
    <cellStyle name="Comma 5 3 2 4 2 3 2" xfId="10132"/>
    <cellStyle name="Comma 5 3 2 4 2 4" xfId="7502"/>
    <cellStyle name="Comma 5 3 2 4 3" xfId="2131"/>
    <cellStyle name="Comma 5 3 2 4 3 2" xfId="4831"/>
    <cellStyle name="Comma 5 3 2 4 3 2 2" xfId="10134"/>
    <cellStyle name="Comma 5 3 2 4 3 3" xfId="7504"/>
    <cellStyle name="Comma 5 3 2 4 4" xfId="2132"/>
    <cellStyle name="Comma 5 3 2 4 4 2" xfId="4832"/>
    <cellStyle name="Comma 5 3 2 4 4 2 2" xfId="10135"/>
    <cellStyle name="Comma 5 3 2 4 4 3" xfId="7505"/>
    <cellStyle name="Comma 5 3 2 4 5" xfId="4828"/>
    <cellStyle name="Comma 5 3 2 4 5 2" xfId="10131"/>
    <cellStyle name="Comma 5 3 2 4 6" xfId="7501"/>
    <cellStyle name="Comma 5 3 2 5" xfId="2133"/>
    <cellStyle name="Comma 5 3 2 5 2" xfId="2134"/>
    <cellStyle name="Comma 5 3 2 5 2 2" xfId="2135"/>
    <cellStyle name="Comma 5 3 2 5 2 2 2" xfId="4835"/>
    <cellStyle name="Comma 5 3 2 5 2 2 2 2" xfId="10138"/>
    <cellStyle name="Comma 5 3 2 5 2 2 3" xfId="7508"/>
    <cellStyle name="Comma 5 3 2 5 2 3" xfId="4834"/>
    <cellStyle name="Comma 5 3 2 5 2 3 2" xfId="10137"/>
    <cellStyle name="Comma 5 3 2 5 2 4" xfId="7507"/>
    <cellStyle name="Comma 5 3 2 5 3" xfId="2136"/>
    <cellStyle name="Comma 5 3 2 5 3 2" xfId="4836"/>
    <cellStyle name="Comma 5 3 2 5 3 2 2" xfId="10139"/>
    <cellStyle name="Comma 5 3 2 5 3 3" xfId="7509"/>
    <cellStyle name="Comma 5 3 2 5 4" xfId="2137"/>
    <cellStyle name="Comma 5 3 2 5 4 2" xfId="4837"/>
    <cellStyle name="Comma 5 3 2 5 4 2 2" xfId="10140"/>
    <cellStyle name="Comma 5 3 2 5 4 3" xfId="7510"/>
    <cellStyle name="Comma 5 3 2 5 5" xfId="4833"/>
    <cellStyle name="Comma 5 3 2 5 5 2" xfId="10136"/>
    <cellStyle name="Comma 5 3 2 5 6" xfId="7506"/>
    <cellStyle name="Comma 5 3 2 6" xfId="2138"/>
    <cellStyle name="Comma 5 3 2 6 2" xfId="2139"/>
    <cellStyle name="Comma 5 3 2 6 2 2" xfId="4839"/>
    <cellStyle name="Comma 5 3 2 6 2 2 2" xfId="10142"/>
    <cellStyle name="Comma 5 3 2 6 2 3" xfId="7512"/>
    <cellStyle name="Comma 5 3 2 6 3" xfId="2140"/>
    <cellStyle name="Comma 5 3 2 6 3 2" xfId="4840"/>
    <cellStyle name="Comma 5 3 2 6 3 2 2" xfId="10143"/>
    <cellStyle name="Comma 5 3 2 6 3 3" xfId="7513"/>
    <cellStyle name="Comma 5 3 2 6 4" xfId="4838"/>
    <cellStyle name="Comma 5 3 2 6 4 2" xfId="10141"/>
    <cellStyle name="Comma 5 3 2 6 5" xfId="7511"/>
    <cellStyle name="Comma 5 3 2 7" xfId="2141"/>
    <cellStyle name="Comma 5 3 2 7 2" xfId="2142"/>
    <cellStyle name="Comma 5 3 2 7 2 2" xfId="4842"/>
    <cellStyle name="Comma 5 3 2 7 2 2 2" xfId="10145"/>
    <cellStyle name="Comma 5 3 2 7 2 3" xfId="7515"/>
    <cellStyle name="Comma 5 3 2 7 3" xfId="4841"/>
    <cellStyle name="Comma 5 3 2 7 3 2" xfId="10144"/>
    <cellStyle name="Comma 5 3 2 7 4" xfId="7514"/>
    <cellStyle name="Comma 5 3 2 8" xfId="2143"/>
    <cellStyle name="Comma 5 3 2 8 2" xfId="4843"/>
    <cellStyle name="Comma 5 3 2 8 2 2" xfId="10146"/>
    <cellStyle name="Comma 5 3 2 8 3" xfId="7516"/>
    <cellStyle name="Comma 5 3 2 9" xfId="2144"/>
    <cellStyle name="Comma 5 3 2 9 2" xfId="4844"/>
    <cellStyle name="Comma 5 3 2 9 2 2" xfId="10147"/>
    <cellStyle name="Comma 5 3 2 9 3" xfId="7517"/>
    <cellStyle name="Comma 5 3 3" xfId="2145"/>
    <cellStyle name="Comma 5 3 3 2" xfId="2146"/>
    <cellStyle name="Comma 5 3 3 2 2" xfId="2147"/>
    <cellStyle name="Comma 5 3 3 2 2 2" xfId="4847"/>
    <cellStyle name="Comma 5 3 3 2 2 2 2" xfId="10150"/>
    <cellStyle name="Comma 5 3 3 2 2 3" xfId="7520"/>
    <cellStyle name="Comma 5 3 3 2 3" xfId="4846"/>
    <cellStyle name="Comma 5 3 3 2 3 2" xfId="10149"/>
    <cellStyle name="Comma 5 3 3 2 4" xfId="7519"/>
    <cellStyle name="Comma 5 3 3 3" xfId="2148"/>
    <cellStyle name="Comma 5 3 3 3 2" xfId="4848"/>
    <cellStyle name="Comma 5 3 3 3 2 2" xfId="10151"/>
    <cellStyle name="Comma 5 3 3 3 3" xfId="7521"/>
    <cellStyle name="Comma 5 3 3 4" xfId="2149"/>
    <cellStyle name="Comma 5 3 3 4 2" xfId="4849"/>
    <cellStyle name="Comma 5 3 3 4 2 2" xfId="10152"/>
    <cellStyle name="Comma 5 3 3 4 3" xfId="7522"/>
    <cellStyle name="Comma 5 3 3 5" xfId="4845"/>
    <cellStyle name="Comma 5 3 3 5 2" xfId="10148"/>
    <cellStyle name="Comma 5 3 3 6" xfId="7518"/>
    <cellStyle name="Comma 5 3 4" xfId="2150"/>
    <cellStyle name="Comma 5 3 4 2" xfId="2151"/>
    <cellStyle name="Comma 5 3 4 2 2" xfId="2152"/>
    <cellStyle name="Comma 5 3 4 2 2 2" xfId="4852"/>
    <cellStyle name="Comma 5 3 4 2 2 2 2" xfId="10155"/>
    <cellStyle name="Comma 5 3 4 2 2 3" xfId="7525"/>
    <cellStyle name="Comma 5 3 4 2 3" xfId="4851"/>
    <cellStyle name="Comma 5 3 4 2 3 2" xfId="10154"/>
    <cellStyle name="Comma 5 3 4 2 4" xfId="7524"/>
    <cellStyle name="Comma 5 3 4 3" xfId="2153"/>
    <cellStyle name="Comma 5 3 4 3 2" xfId="4853"/>
    <cellStyle name="Comma 5 3 4 3 2 2" xfId="10156"/>
    <cellStyle name="Comma 5 3 4 3 3" xfId="7526"/>
    <cellStyle name="Comma 5 3 4 4" xfId="2154"/>
    <cellStyle name="Comma 5 3 4 4 2" xfId="4854"/>
    <cellStyle name="Comma 5 3 4 4 2 2" xfId="10157"/>
    <cellStyle name="Comma 5 3 4 4 3" xfId="7527"/>
    <cellStyle name="Comma 5 3 4 5" xfId="4850"/>
    <cellStyle name="Comma 5 3 4 5 2" xfId="10153"/>
    <cellStyle name="Comma 5 3 4 6" xfId="7523"/>
    <cellStyle name="Comma 5 3 5" xfId="2155"/>
    <cellStyle name="Comma 5 3 5 2" xfId="2156"/>
    <cellStyle name="Comma 5 3 5 2 2" xfId="2157"/>
    <cellStyle name="Comma 5 3 5 2 2 2" xfId="4857"/>
    <cellStyle name="Comma 5 3 5 2 2 2 2" xfId="10160"/>
    <cellStyle name="Comma 5 3 5 2 2 3" xfId="7530"/>
    <cellStyle name="Comma 5 3 5 2 3" xfId="4856"/>
    <cellStyle name="Comma 5 3 5 2 3 2" xfId="10159"/>
    <cellStyle name="Comma 5 3 5 2 4" xfId="7529"/>
    <cellStyle name="Comma 5 3 5 3" xfId="2158"/>
    <cellStyle name="Comma 5 3 5 3 2" xfId="4858"/>
    <cellStyle name="Comma 5 3 5 3 2 2" xfId="10161"/>
    <cellStyle name="Comma 5 3 5 3 3" xfId="7531"/>
    <cellStyle name="Comma 5 3 5 4" xfId="2159"/>
    <cellStyle name="Comma 5 3 5 4 2" xfId="4859"/>
    <cellStyle name="Comma 5 3 5 4 2 2" xfId="10162"/>
    <cellStyle name="Comma 5 3 5 4 3" xfId="7532"/>
    <cellStyle name="Comma 5 3 5 5" xfId="4855"/>
    <cellStyle name="Comma 5 3 5 5 2" xfId="10158"/>
    <cellStyle name="Comma 5 3 5 6" xfId="7528"/>
    <cellStyle name="Comma 5 3 6" xfId="2160"/>
    <cellStyle name="Comma 5 3 6 2" xfId="2161"/>
    <cellStyle name="Comma 5 3 6 2 2" xfId="2162"/>
    <cellStyle name="Comma 5 3 6 2 2 2" xfId="4862"/>
    <cellStyle name="Comma 5 3 6 2 2 2 2" xfId="10165"/>
    <cellStyle name="Comma 5 3 6 2 2 3" xfId="7535"/>
    <cellStyle name="Comma 5 3 6 2 3" xfId="4861"/>
    <cellStyle name="Comma 5 3 6 2 3 2" xfId="10164"/>
    <cellStyle name="Comma 5 3 6 2 4" xfId="7534"/>
    <cellStyle name="Comma 5 3 6 3" xfId="2163"/>
    <cellStyle name="Comma 5 3 6 3 2" xfId="4863"/>
    <cellStyle name="Comma 5 3 6 3 2 2" xfId="10166"/>
    <cellStyle name="Comma 5 3 6 3 3" xfId="7536"/>
    <cellStyle name="Comma 5 3 6 4" xfId="2164"/>
    <cellStyle name="Comma 5 3 6 4 2" xfId="4864"/>
    <cellStyle name="Comma 5 3 6 4 2 2" xfId="10167"/>
    <cellStyle name="Comma 5 3 6 4 3" xfId="7537"/>
    <cellStyle name="Comma 5 3 6 5" xfId="4860"/>
    <cellStyle name="Comma 5 3 6 5 2" xfId="10163"/>
    <cellStyle name="Comma 5 3 6 6" xfId="7533"/>
    <cellStyle name="Comma 5 3 7" xfId="2165"/>
    <cellStyle name="Comma 5 3 7 2" xfId="2166"/>
    <cellStyle name="Comma 5 3 7 2 2" xfId="4866"/>
    <cellStyle name="Comma 5 3 7 2 2 2" xfId="10169"/>
    <cellStyle name="Comma 5 3 7 2 3" xfId="7539"/>
    <cellStyle name="Comma 5 3 7 3" xfId="2167"/>
    <cellStyle name="Comma 5 3 7 3 2" xfId="4867"/>
    <cellStyle name="Comma 5 3 7 3 2 2" xfId="10170"/>
    <cellStyle name="Comma 5 3 7 3 3" xfId="7540"/>
    <cellStyle name="Comma 5 3 7 4" xfId="4865"/>
    <cellStyle name="Comma 5 3 7 4 2" xfId="10168"/>
    <cellStyle name="Comma 5 3 7 5" xfId="7538"/>
    <cellStyle name="Comma 5 3 8" xfId="2168"/>
    <cellStyle name="Comma 5 3 8 2" xfId="2169"/>
    <cellStyle name="Comma 5 3 8 2 2" xfId="4869"/>
    <cellStyle name="Comma 5 3 8 2 2 2" xfId="10172"/>
    <cellStyle name="Comma 5 3 8 2 3" xfId="7542"/>
    <cellStyle name="Comma 5 3 8 3" xfId="4868"/>
    <cellStyle name="Comma 5 3 8 3 2" xfId="10171"/>
    <cellStyle name="Comma 5 3 8 4" xfId="7541"/>
    <cellStyle name="Comma 5 3 9" xfId="2170"/>
    <cellStyle name="Comma 5 3 9 2" xfId="4870"/>
    <cellStyle name="Comma 5 3 9 2 2" xfId="10173"/>
    <cellStyle name="Comma 5 3 9 3" xfId="7543"/>
    <cellStyle name="Comma 5 4" xfId="2171"/>
    <cellStyle name="Comma 5 4 10" xfId="2172"/>
    <cellStyle name="Comma 5 4 10 2" xfId="4872"/>
    <cellStyle name="Comma 5 4 10 2 2" xfId="10175"/>
    <cellStyle name="Comma 5 4 10 3" xfId="7545"/>
    <cellStyle name="Comma 5 4 11" xfId="4871"/>
    <cellStyle name="Comma 5 4 11 2" xfId="10174"/>
    <cellStyle name="Comma 5 4 12" xfId="7544"/>
    <cellStyle name="Comma 5 4 2" xfId="2173"/>
    <cellStyle name="Comma 5 4 2 10" xfId="4873"/>
    <cellStyle name="Comma 5 4 2 10 2" xfId="10176"/>
    <cellStyle name="Comma 5 4 2 11" xfId="7546"/>
    <cellStyle name="Comma 5 4 2 2" xfId="2174"/>
    <cellStyle name="Comma 5 4 2 2 2" xfId="2175"/>
    <cellStyle name="Comma 5 4 2 2 2 2" xfId="2176"/>
    <cellStyle name="Comma 5 4 2 2 2 2 2" xfId="4876"/>
    <cellStyle name="Comma 5 4 2 2 2 2 2 2" xfId="10179"/>
    <cellStyle name="Comma 5 4 2 2 2 2 3" xfId="7549"/>
    <cellStyle name="Comma 5 4 2 2 2 3" xfId="4875"/>
    <cellStyle name="Comma 5 4 2 2 2 3 2" xfId="10178"/>
    <cellStyle name="Comma 5 4 2 2 2 4" xfId="7548"/>
    <cellStyle name="Comma 5 4 2 2 3" xfId="2177"/>
    <cellStyle name="Comma 5 4 2 2 3 2" xfId="4877"/>
    <cellStyle name="Comma 5 4 2 2 3 2 2" xfId="10180"/>
    <cellStyle name="Comma 5 4 2 2 3 3" xfId="7550"/>
    <cellStyle name="Comma 5 4 2 2 4" xfId="2178"/>
    <cellStyle name="Comma 5 4 2 2 4 2" xfId="4878"/>
    <cellStyle name="Comma 5 4 2 2 4 2 2" xfId="10181"/>
    <cellStyle name="Comma 5 4 2 2 4 3" xfId="7551"/>
    <cellStyle name="Comma 5 4 2 2 5" xfId="4874"/>
    <cellStyle name="Comma 5 4 2 2 5 2" xfId="10177"/>
    <cellStyle name="Comma 5 4 2 2 6" xfId="7547"/>
    <cellStyle name="Comma 5 4 2 3" xfId="2179"/>
    <cellStyle name="Comma 5 4 2 3 2" xfId="2180"/>
    <cellStyle name="Comma 5 4 2 3 2 2" xfId="2181"/>
    <cellStyle name="Comma 5 4 2 3 2 2 2" xfId="4881"/>
    <cellStyle name="Comma 5 4 2 3 2 2 2 2" xfId="10184"/>
    <cellStyle name="Comma 5 4 2 3 2 2 3" xfId="7554"/>
    <cellStyle name="Comma 5 4 2 3 2 3" xfId="4880"/>
    <cellStyle name="Comma 5 4 2 3 2 3 2" xfId="10183"/>
    <cellStyle name="Comma 5 4 2 3 2 4" xfId="7553"/>
    <cellStyle name="Comma 5 4 2 3 3" xfId="2182"/>
    <cellStyle name="Comma 5 4 2 3 3 2" xfId="4882"/>
    <cellStyle name="Comma 5 4 2 3 3 2 2" xfId="10185"/>
    <cellStyle name="Comma 5 4 2 3 3 3" xfId="7555"/>
    <cellStyle name="Comma 5 4 2 3 4" xfId="2183"/>
    <cellStyle name="Comma 5 4 2 3 4 2" xfId="4883"/>
    <cellStyle name="Comma 5 4 2 3 4 2 2" xfId="10186"/>
    <cellStyle name="Comma 5 4 2 3 4 3" xfId="7556"/>
    <cellStyle name="Comma 5 4 2 3 5" xfId="4879"/>
    <cellStyle name="Comma 5 4 2 3 5 2" xfId="10182"/>
    <cellStyle name="Comma 5 4 2 3 6" xfId="7552"/>
    <cellStyle name="Comma 5 4 2 4" xfId="2184"/>
    <cellStyle name="Comma 5 4 2 4 2" xfId="2185"/>
    <cellStyle name="Comma 5 4 2 4 2 2" xfId="2186"/>
    <cellStyle name="Comma 5 4 2 4 2 2 2" xfId="4886"/>
    <cellStyle name="Comma 5 4 2 4 2 2 2 2" xfId="10189"/>
    <cellStyle name="Comma 5 4 2 4 2 2 3" xfId="7559"/>
    <cellStyle name="Comma 5 4 2 4 2 3" xfId="4885"/>
    <cellStyle name="Comma 5 4 2 4 2 3 2" xfId="10188"/>
    <cellStyle name="Comma 5 4 2 4 2 4" xfId="7558"/>
    <cellStyle name="Comma 5 4 2 4 3" xfId="2187"/>
    <cellStyle name="Comma 5 4 2 4 3 2" xfId="4887"/>
    <cellStyle name="Comma 5 4 2 4 3 2 2" xfId="10190"/>
    <cellStyle name="Comma 5 4 2 4 3 3" xfId="7560"/>
    <cellStyle name="Comma 5 4 2 4 4" xfId="2188"/>
    <cellStyle name="Comma 5 4 2 4 4 2" xfId="4888"/>
    <cellStyle name="Comma 5 4 2 4 4 2 2" xfId="10191"/>
    <cellStyle name="Comma 5 4 2 4 4 3" xfId="7561"/>
    <cellStyle name="Comma 5 4 2 4 5" xfId="4884"/>
    <cellStyle name="Comma 5 4 2 4 5 2" xfId="10187"/>
    <cellStyle name="Comma 5 4 2 4 6" xfId="7557"/>
    <cellStyle name="Comma 5 4 2 5" xfId="2189"/>
    <cellStyle name="Comma 5 4 2 5 2" xfId="2190"/>
    <cellStyle name="Comma 5 4 2 5 2 2" xfId="2191"/>
    <cellStyle name="Comma 5 4 2 5 2 2 2" xfId="4891"/>
    <cellStyle name="Comma 5 4 2 5 2 2 2 2" xfId="10194"/>
    <cellStyle name="Comma 5 4 2 5 2 2 3" xfId="7564"/>
    <cellStyle name="Comma 5 4 2 5 2 3" xfId="4890"/>
    <cellStyle name="Comma 5 4 2 5 2 3 2" xfId="10193"/>
    <cellStyle name="Comma 5 4 2 5 2 4" xfId="7563"/>
    <cellStyle name="Comma 5 4 2 5 3" xfId="2192"/>
    <cellStyle name="Comma 5 4 2 5 3 2" xfId="4892"/>
    <cellStyle name="Comma 5 4 2 5 3 2 2" xfId="10195"/>
    <cellStyle name="Comma 5 4 2 5 3 3" xfId="7565"/>
    <cellStyle name="Comma 5 4 2 5 4" xfId="2193"/>
    <cellStyle name="Comma 5 4 2 5 4 2" xfId="4893"/>
    <cellStyle name="Comma 5 4 2 5 4 2 2" xfId="10196"/>
    <cellStyle name="Comma 5 4 2 5 4 3" xfId="7566"/>
    <cellStyle name="Comma 5 4 2 5 5" xfId="4889"/>
    <cellStyle name="Comma 5 4 2 5 5 2" xfId="10192"/>
    <cellStyle name="Comma 5 4 2 5 6" xfId="7562"/>
    <cellStyle name="Comma 5 4 2 6" xfId="2194"/>
    <cellStyle name="Comma 5 4 2 6 2" xfId="2195"/>
    <cellStyle name="Comma 5 4 2 6 2 2" xfId="4895"/>
    <cellStyle name="Comma 5 4 2 6 2 2 2" xfId="10198"/>
    <cellStyle name="Comma 5 4 2 6 2 3" xfId="7568"/>
    <cellStyle name="Comma 5 4 2 6 3" xfId="2196"/>
    <cellStyle name="Comma 5 4 2 6 3 2" xfId="4896"/>
    <cellStyle name="Comma 5 4 2 6 3 2 2" xfId="10199"/>
    <cellStyle name="Comma 5 4 2 6 3 3" xfId="7569"/>
    <cellStyle name="Comma 5 4 2 6 4" xfId="4894"/>
    <cellStyle name="Comma 5 4 2 6 4 2" xfId="10197"/>
    <cellStyle name="Comma 5 4 2 6 5" xfId="7567"/>
    <cellStyle name="Comma 5 4 2 7" xfId="2197"/>
    <cellStyle name="Comma 5 4 2 7 2" xfId="2198"/>
    <cellStyle name="Comma 5 4 2 7 2 2" xfId="4898"/>
    <cellStyle name="Comma 5 4 2 7 2 2 2" xfId="10201"/>
    <cellStyle name="Comma 5 4 2 7 2 3" xfId="7571"/>
    <cellStyle name="Comma 5 4 2 7 3" xfId="4897"/>
    <cellStyle name="Comma 5 4 2 7 3 2" xfId="10200"/>
    <cellStyle name="Comma 5 4 2 7 4" xfId="7570"/>
    <cellStyle name="Comma 5 4 2 8" xfId="2199"/>
    <cellStyle name="Comma 5 4 2 8 2" xfId="4899"/>
    <cellStyle name="Comma 5 4 2 8 2 2" xfId="10202"/>
    <cellStyle name="Comma 5 4 2 8 3" xfId="7572"/>
    <cellStyle name="Comma 5 4 2 9" xfId="2200"/>
    <cellStyle name="Comma 5 4 2 9 2" xfId="4900"/>
    <cellStyle name="Comma 5 4 2 9 2 2" xfId="10203"/>
    <cellStyle name="Comma 5 4 2 9 3" xfId="7573"/>
    <cellStyle name="Comma 5 4 3" xfId="2201"/>
    <cellStyle name="Comma 5 4 3 2" xfId="2202"/>
    <cellStyle name="Comma 5 4 3 2 2" xfId="2203"/>
    <cellStyle name="Comma 5 4 3 2 2 2" xfId="4903"/>
    <cellStyle name="Comma 5 4 3 2 2 2 2" xfId="10206"/>
    <cellStyle name="Comma 5 4 3 2 2 3" xfId="7576"/>
    <cellStyle name="Comma 5 4 3 2 3" xfId="4902"/>
    <cellStyle name="Comma 5 4 3 2 3 2" xfId="10205"/>
    <cellStyle name="Comma 5 4 3 2 4" xfId="7575"/>
    <cellStyle name="Comma 5 4 3 3" xfId="2204"/>
    <cellStyle name="Comma 5 4 3 3 2" xfId="4904"/>
    <cellStyle name="Comma 5 4 3 3 2 2" xfId="10207"/>
    <cellStyle name="Comma 5 4 3 3 3" xfId="7577"/>
    <cellStyle name="Comma 5 4 3 4" xfId="2205"/>
    <cellStyle name="Comma 5 4 3 4 2" xfId="4905"/>
    <cellStyle name="Comma 5 4 3 4 2 2" xfId="10208"/>
    <cellStyle name="Comma 5 4 3 4 3" xfId="7578"/>
    <cellStyle name="Comma 5 4 3 5" xfId="4901"/>
    <cellStyle name="Comma 5 4 3 5 2" xfId="10204"/>
    <cellStyle name="Comma 5 4 3 6" xfId="7574"/>
    <cellStyle name="Comma 5 4 4" xfId="2206"/>
    <cellStyle name="Comma 5 4 4 2" xfId="2207"/>
    <cellStyle name="Comma 5 4 4 2 2" xfId="2208"/>
    <cellStyle name="Comma 5 4 4 2 2 2" xfId="4908"/>
    <cellStyle name="Comma 5 4 4 2 2 2 2" xfId="10211"/>
    <cellStyle name="Comma 5 4 4 2 2 3" xfId="7581"/>
    <cellStyle name="Comma 5 4 4 2 3" xfId="4907"/>
    <cellStyle name="Comma 5 4 4 2 3 2" xfId="10210"/>
    <cellStyle name="Comma 5 4 4 2 4" xfId="7580"/>
    <cellStyle name="Comma 5 4 4 3" xfId="2209"/>
    <cellStyle name="Comma 5 4 4 3 2" xfId="4909"/>
    <cellStyle name="Comma 5 4 4 3 2 2" xfId="10212"/>
    <cellStyle name="Comma 5 4 4 3 3" xfId="7582"/>
    <cellStyle name="Comma 5 4 4 4" xfId="2210"/>
    <cellStyle name="Comma 5 4 4 4 2" xfId="4910"/>
    <cellStyle name="Comma 5 4 4 4 2 2" xfId="10213"/>
    <cellStyle name="Comma 5 4 4 4 3" xfId="7583"/>
    <cellStyle name="Comma 5 4 4 5" xfId="4906"/>
    <cellStyle name="Comma 5 4 4 5 2" xfId="10209"/>
    <cellStyle name="Comma 5 4 4 6" xfId="7579"/>
    <cellStyle name="Comma 5 4 5" xfId="2211"/>
    <cellStyle name="Comma 5 4 5 2" xfId="2212"/>
    <cellStyle name="Comma 5 4 5 2 2" xfId="2213"/>
    <cellStyle name="Comma 5 4 5 2 2 2" xfId="4913"/>
    <cellStyle name="Comma 5 4 5 2 2 2 2" xfId="10216"/>
    <cellStyle name="Comma 5 4 5 2 2 3" xfId="7586"/>
    <cellStyle name="Comma 5 4 5 2 3" xfId="4912"/>
    <cellStyle name="Comma 5 4 5 2 3 2" xfId="10215"/>
    <cellStyle name="Comma 5 4 5 2 4" xfId="7585"/>
    <cellStyle name="Comma 5 4 5 3" xfId="2214"/>
    <cellStyle name="Comma 5 4 5 3 2" xfId="4914"/>
    <cellStyle name="Comma 5 4 5 3 2 2" xfId="10217"/>
    <cellStyle name="Comma 5 4 5 3 3" xfId="7587"/>
    <cellStyle name="Comma 5 4 5 4" xfId="2215"/>
    <cellStyle name="Comma 5 4 5 4 2" xfId="4915"/>
    <cellStyle name="Comma 5 4 5 4 2 2" xfId="10218"/>
    <cellStyle name="Comma 5 4 5 4 3" xfId="7588"/>
    <cellStyle name="Comma 5 4 5 5" xfId="4911"/>
    <cellStyle name="Comma 5 4 5 5 2" xfId="10214"/>
    <cellStyle name="Comma 5 4 5 6" xfId="7584"/>
    <cellStyle name="Comma 5 4 6" xfId="2216"/>
    <cellStyle name="Comma 5 4 6 2" xfId="2217"/>
    <cellStyle name="Comma 5 4 6 2 2" xfId="2218"/>
    <cellStyle name="Comma 5 4 6 2 2 2" xfId="4918"/>
    <cellStyle name="Comma 5 4 6 2 2 2 2" xfId="10221"/>
    <cellStyle name="Comma 5 4 6 2 2 3" xfId="7591"/>
    <cellStyle name="Comma 5 4 6 2 3" xfId="4917"/>
    <cellStyle name="Comma 5 4 6 2 3 2" xfId="10220"/>
    <cellStyle name="Comma 5 4 6 2 4" xfId="7590"/>
    <cellStyle name="Comma 5 4 6 3" xfId="2219"/>
    <cellStyle name="Comma 5 4 6 3 2" xfId="4919"/>
    <cellStyle name="Comma 5 4 6 3 2 2" xfId="10222"/>
    <cellStyle name="Comma 5 4 6 3 3" xfId="7592"/>
    <cellStyle name="Comma 5 4 6 4" xfId="2220"/>
    <cellStyle name="Comma 5 4 6 4 2" xfId="4920"/>
    <cellStyle name="Comma 5 4 6 4 2 2" xfId="10223"/>
    <cellStyle name="Comma 5 4 6 4 3" xfId="7593"/>
    <cellStyle name="Comma 5 4 6 5" xfId="4916"/>
    <cellStyle name="Comma 5 4 6 5 2" xfId="10219"/>
    <cellStyle name="Comma 5 4 6 6" xfId="7589"/>
    <cellStyle name="Comma 5 4 7" xfId="2221"/>
    <cellStyle name="Comma 5 4 7 2" xfId="2222"/>
    <cellStyle name="Comma 5 4 7 2 2" xfId="4922"/>
    <cellStyle name="Comma 5 4 7 2 2 2" xfId="10225"/>
    <cellStyle name="Comma 5 4 7 2 3" xfId="7595"/>
    <cellStyle name="Comma 5 4 7 3" xfId="2223"/>
    <cellStyle name="Comma 5 4 7 3 2" xfId="4923"/>
    <cellStyle name="Comma 5 4 7 3 2 2" xfId="10226"/>
    <cellStyle name="Comma 5 4 7 3 3" xfId="7596"/>
    <cellStyle name="Comma 5 4 7 4" xfId="4921"/>
    <cellStyle name="Comma 5 4 7 4 2" xfId="10224"/>
    <cellStyle name="Comma 5 4 7 5" xfId="7594"/>
    <cellStyle name="Comma 5 4 8" xfId="2224"/>
    <cellStyle name="Comma 5 4 8 2" xfId="2225"/>
    <cellStyle name="Comma 5 4 8 2 2" xfId="4925"/>
    <cellStyle name="Comma 5 4 8 2 2 2" xfId="10228"/>
    <cellStyle name="Comma 5 4 8 2 3" xfId="7598"/>
    <cellStyle name="Comma 5 4 8 3" xfId="4924"/>
    <cellStyle name="Comma 5 4 8 3 2" xfId="10227"/>
    <cellStyle name="Comma 5 4 8 4" xfId="7597"/>
    <cellStyle name="Comma 5 4 9" xfId="2226"/>
    <cellStyle name="Comma 5 4 9 2" xfId="4926"/>
    <cellStyle name="Comma 5 4 9 2 2" xfId="10229"/>
    <cellStyle name="Comma 5 4 9 3" xfId="7599"/>
    <cellStyle name="Comma 5 5" xfId="2227"/>
    <cellStyle name="Comma 5 5 10" xfId="4927"/>
    <cellStyle name="Comma 5 5 10 2" xfId="10230"/>
    <cellStyle name="Comma 5 5 11" xfId="7600"/>
    <cellStyle name="Comma 5 5 2" xfId="2228"/>
    <cellStyle name="Comma 5 5 2 2" xfId="2229"/>
    <cellStyle name="Comma 5 5 2 2 2" xfId="2230"/>
    <cellStyle name="Comma 5 5 2 2 2 2" xfId="4930"/>
    <cellStyle name="Comma 5 5 2 2 2 2 2" xfId="10233"/>
    <cellStyle name="Comma 5 5 2 2 2 3" xfId="7603"/>
    <cellStyle name="Comma 5 5 2 2 3" xfId="4929"/>
    <cellStyle name="Comma 5 5 2 2 3 2" xfId="10232"/>
    <cellStyle name="Comma 5 5 2 2 4" xfId="7602"/>
    <cellStyle name="Comma 5 5 2 3" xfId="2231"/>
    <cellStyle name="Comma 5 5 2 3 2" xfId="4931"/>
    <cellStyle name="Comma 5 5 2 3 2 2" xfId="10234"/>
    <cellStyle name="Comma 5 5 2 3 3" xfId="7604"/>
    <cellStyle name="Comma 5 5 2 4" xfId="2232"/>
    <cellStyle name="Comma 5 5 2 4 2" xfId="4932"/>
    <cellStyle name="Comma 5 5 2 4 2 2" xfId="10235"/>
    <cellStyle name="Comma 5 5 2 4 3" xfId="7605"/>
    <cellStyle name="Comma 5 5 2 5" xfId="4928"/>
    <cellStyle name="Comma 5 5 2 5 2" xfId="10231"/>
    <cellStyle name="Comma 5 5 2 6" xfId="7601"/>
    <cellStyle name="Comma 5 5 3" xfId="2233"/>
    <cellStyle name="Comma 5 5 3 2" xfId="2234"/>
    <cellStyle name="Comma 5 5 3 2 2" xfId="2235"/>
    <cellStyle name="Comma 5 5 3 2 2 2" xfId="4935"/>
    <cellStyle name="Comma 5 5 3 2 2 2 2" xfId="10238"/>
    <cellStyle name="Comma 5 5 3 2 2 3" xfId="7608"/>
    <cellStyle name="Comma 5 5 3 2 3" xfId="4934"/>
    <cellStyle name="Comma 5 5 3 2 3 2" xfId="10237"/>
    <cellStyle name="Comma 5 5 3 2 4" xfId="7607"/>
    <cellStyle name="Comma 5 5 3 3" xfId="2236"/>
    <cellStyle name="Comma 5 5 3 3 2" xfId="4936"/>
    <cellStyle name="Comma 5 5 3 3 2 2" xfId="10239"/>
    <cellStyle name="Comma 5 5 3 3 3" xfId="7609"/>
    <cellStyle name="Comma 5 5 3 4" xfId="2237"/>
    <cellStyle name="Comma 5 5 3 4 2" xfId="4937"/>
    <cellStyle name="Comma 5 5 3 4 2 2" xfId="10240"/>
    <cellStyle name="Comma 5 5 3 4 3" xfId="7610"/>
    <cellStyle name="Comma 5 5 3 5" xfId="4933"/>
    <cellStyle name="Comma 5 5 3 5 2" xfId="10236"/>
    <cellStyle name="Comma 5 5 3 6" xfId="7606"/>
    <cellStyle name="Comma 5 5 4" xfId="2238"/>
    <cellStyle name="Comma 5 5 4 2" xfId="2239"/>
    <cellStyle name="Comma 5 5 4 2 2" xfId="2240"/>
    <cellStyle name="Comma 5 5 4 2 2 2" xfId="4940"/>
    <cellStyle name="Comma 5 5 4 2 2 2 2" xfId="10243"/>
    <cellStyle name="Comma 5 5 4 2 2 3" xfId="7613"/>
    <cellStyle name="Comma 5 5 4 2 3" xfId="4939"/>
    <cellStyle name="Comma 5 5 4 2 3 2" xfId="10242"/>
    <cellStyle name="Comma 5 5 4 2 4" xfId="7612"/>
    <cellStyle name="Comma 5 5 4 3" xfId="2241"/>
    <cellStyle name="Comma 5 5 4 3 2" xfId="4941"/>
    <cellStyle name="Comma 5 5 4 3 2 2" xfId="10244"/>
    <cellStyle name="Comma 5 5 4 3 3" xfId="7614"/>
    <cellStyle name="Comma 5 5 4 4" xfId="2242"/>
    <cellStyle name="Comma 5 5 4 4 2" xfId="4942"/>
    <cellStyle name="Comma 5 5 4 4 2 2" xfId="10245"/>
    <cellStyle name="Comma 5 5 4 4 3" xfId="7615"/>
    <cellStyle name="Comma 5 5 4 5" xfId="4938"/>
    <cellStyle name="Comma 5 5 4 5 2" xfId="10241"/>
    <cellStyle name="Comma 5 5 4 6" xfId="7611"/>
    <cellStyle name="Comma 5 5 5" xfId="2243"/>
    <cellStyle name="Comma 5 5 5 2" xfId="2244"/>
    <cellStyle name="Comma 5 5 5 2 2" xfId="2245"/>
    <cellStyle name="Comma 5 5 5 2 2 2" xfId="4945"/>
    <cellStyle name="Comma 5 5 5 2 2 2 2" xfId="10248"/>
    <cellStyle name="Comma 5 5 5 2 2 3" xfId="7618"/>
    <cellStyle name="Comma 5 5 5 2 3" xfId="4944"/>
    <cellStyle name="Comma 5 5 5 2 3 2" xfId="10247"/>
    <cellStyle name="Comma 5 5 5 2 4" xfId="7617"/>
    <cellStyle name="Comma 5 5 5 3" xfId="2246"/>
    <cellStyle name="Comma 5 5 5 3 2" xfId="4946"/>
    <cellStyle name="Comma 5 5 5 3 2 2" xfId="10249"/>
    <cellStyle name="Comma 5 5 5 3 3" xfId="7619"/>
    <cellStyle name="Comma 5 5 5 4" xfId="2247"/>
    <cellStyle name="Comma 5 5 5 4 2" xfId="4947"/>
    <cellStyle name="Comma 5 5 5 4 2 2" xfId="10250"/>
    <cellStyle name="Comma 5 5 5 4 3" xfId="7620"/>
    <cellStyle name="Comma 5 5 5 5" xfId="4943"/>
    <cellStyle name="Comma 5 5 5 5 2" xfId="10246"/>
    <cellStyle name="Comma 5 5 5 6" xfId="7616"/>
    <cellStyle name="Comma 5 5 6" xfId="2248"/>
    <cellStyle name="Comma 5 5 6 2" xfId="2249"/>
    <cellStyle name="Comma 5 5 6 2 2" xfId="4949"/>
    <cellStyle name="Comma 5 5 6 2 2 2" xfId="10252"/>
    <cellStyle name="Comma 5 5 6 2 3" xfId="7622"/>
    <cellStyle name="Comma 5 5 6 3" xfId="2250"/>
    <cellStyle name="Comma 5 5 6 3 2" xfId="4950"/>
    <cellStyle name="Comma 5 5 6 3 2 2" xfId="10253"/>
    <cellStyle name="Comma 5 5 6 3 3" xfId="7623"/>
    <cellStyle name="Comma 5 5 6 4" xfId="4948"/>
    <cellStyle name="Comma 5 5 6 4 2" xfId="10251"/>
    <cellStyle name="Comma 5 5 6 5" xfId="7621"/>
    <cellStyle name="Comma 5 5 7" xfId="2251"/>
    <cellStyle name="Comma 5 5 7 2" xfId="2252"/>
    <cellStyle name="Comma 5 5 7 2 2" xfId="4952"/>
    <cellStyle name="Comma 5 5 7 2 2 2" xfId="10255"/>
    <cellStyle name="Comma 5 5 7 2 3" xfId="7625"/>
    <cellStyle name="Comma 5 5 7 3" xfId="4951"/>
    <cellStyle name="Comma 5 5 7 3 2" xfId="10254"/>
    <cellStyle name="Comma 5 5 7 4" xfId="7624"/>
    <cellStyle name="Comma 5 5 8" xfId="2253"/>
    <cellStyle name="Comma 5 5 8 2" xfId="4953"/>
    <cellStyle name="Comma 5 5 8 2 2" xfId="10256"/>
    <cellStyle name="Comma 5 5 8 3" xfId="7626"/>
    <cellStyle name="Comma 5 5 9" xfId="2254"/>
    <cellStyle name="Comma 5 5 9 2" xfId="4954"/>
    <cellStyle name="Comma 5 5 9 2 2" xfId="10257"/>
    <cellStyle name="Comma 5 5 9 3" xfId="7627"/>
    <cellStyle name="Comma 5 6" xfId="2255"/>
    <cellStyle name="Comma 5 6 2" xfId="2256"/>
    <cellStyle name="Comma 5 6 2 2" xfId="2257"/>
    <cellStyle name="Comma 5 6 2 2 2" xfId="4957"/>
    <cellStyle name="Comma 5 6 2 2 2 2" xfId="10260"/>
    <cellStyle name="Comma 5 6 2 2 3" xfId="7630"/>
    <cellStyle name="Comma 5 6 2 3" xfId="4956"/>
    <cellStyle name="Comma 5 6 2 3 2" xfId="10259"/>
    <cellStyle name="Comma 5 6 2 4" xfId="7629"/>
    <cellStyle name="Comma 5 6 3" xfId="2258"/>
    <cellStyle name="Comma 5 6 3 2" xfId="4958"/>
    <cellStyle name="Comma 5 6 3 2 2" xfId="10261"/>
    <cellStyle name="Comma 5 6 3 3" xfId="7631"/>
    <cellStyle name="Comma 5 6 4" xfId="2259"/>
    <cellStyle name="Comma 5 6 4 2" xfId="4959"/>
    <cellStyle name="Comma 5 6 4 2 2" xfId="10262"/>
    <cellStyle name="Comma 5 6 4 3" xfId="7632"/>
    <cellStyle name="Comma 5 6 5" xfId="4955"/>
    <cellStyle name="Comma 5 6 5 2" xfId="10258"/>
    <cellStyle name="Comma 5 6 6" xfId="7628"/>
    <cellStyle name="Comma 5 7" xfId="2260"/>
    <cellStyle name="Comma 5 7 2" xfId="2261"/>
    <cellStyle name="Comma 5 7 2 2" xfId="2262"/>
    <cellStyle name="Comma 5 7 2 2 2" xfId="4962"/>
    <cellStyle name="Comma 5 7 2 2 2 2" xfId="10265"/>
    <cellStyle name="Comma 5 7 2 2 3" xfId="7635"/>
    <cellStyle name="Comma 5 7 2 3" xfId="4961"/>
    <cellStyle name="Comma 5 7 2 3 2" xfId="10264"/>
    <cellStyle name="Comma 5 7 2 4" xfId="7634"/>
    <cellStyle name="Comma 5 7 3" xfId="2263"/>
    <cellStyle name="Comma 5 7 3 2" xfId="4963"/>
    <cellStyle name="Comma 5 7 3 2 2" xfId="10266"/>
    <cellStyle name="Comma 5 7 3 3" xfId="7636"/>
    <cellStyle name="Comma 5 7 4" xfId="2264"/>
    <cellStyle name="Comma 5 7 4 2" xfId="4964"/>
    <cellStyle name="Comma 5 7 4 2 2" xfId="10267"/>
    <cellStyle name="Comma 5 7 4 3" xfId="7637"/>
    <cellStyle name="Comma 5 7 5" xfId="4960"/>
    <cellStyle name="Comma 5 7 5 2" xfId="10263"/>
    <cellStyle name="Comma 5 7 6" xfId="7633"/>
    <cellStyle name="Comma 5 8" xfId="2265"/>
    <cellStyle name="Comma 5 8 2" xfId="2266"/>
    <cellStyle name="Comma 5 8 2 2" xfId="2267"/>
    <cellStyle name="Comma 5 8 2 2 2" xfId="4967"/>
    <cellStyle name="Comma 5 8 2 2 2 2" xfId="10270"/>
    <cellStyle name="Comma 5 8 2 2 3" xfId="7640"/>
    <cellStyle name="Comma 5 8 2 3" xfId="4966"/>
    <cellStyle name="Comma 5 8 2 3 2" xfId="10269"/>
    <cellStyle name="Comma 5 8 2 4" xfId="7639"/>
    <cellStyle name="Comma 5 8 3" xfId="2268"/>
    <cellStyle name="Comma 5 8 3 2" xfId="4968"/>
    <cellStyle name="Comma 5 8 3 2 2" xfId="10271"/>
    <cellStyle name="Comma 5 8 3 3" xfId="7641"/>
    <cellStyle name="Comma 5 8 4" xfId="2269"/>
    <cellStyle name="Comma 5 8 4 2" xfId="4969"/>
    <cellStyle name="Comma 5 8 4 2 2" xfId="10272"/>
    <cellStyle name="Comma 5 8 4 3" xfId="7642"/>
    <cellStyle name="Comma 5 8 5" xfId="4965"/>
    <cellStyle name="Comma 5 8 5 2" xfId="10268"/>
    <cellStyle name="Comma 5 8 6" xfId="7638"/>
    <cellStyle name="Comma 5 9" xfId="2270"/>
    <cellStyle name="Comma 5 9 2" xfId="2271"/>
    <cellStyle name="Comma 5 9 2 2" xfId="2272"/>
    <cellStyle name="Comma 5 9 2 2 2" xfId="4972"/>
    <cellStyle name="Comma 5 9 2 2 2 2" xfId="10275"/>
    <cellStyle name="Comma 5 9 2 2 3" xfId="7645"/>
    <cellStyle name="Comma 5 9 2 3" xfId="4971"/>
    <cellStyle name="Comma 5 9 2 3 2" xfId="10274"/>
    <cellStyle name="Comma 5 9 2 4" xfId="7644"/>
    <cellStyle name="Comma 5 9 3" xfId="2273"/>
    <cellStyle name="Comma 5 9 3 2" xfId="4973"/>
    <cellStyle name="Comma 5 9 3 2 2" xfId="10276"/>
    <cellStyle name="Comma 5 9 3 3" xfId="7646"/>
    <cellStyle name="Comma 5 9 4" xfId="2274"/>
    <cellStyle name="Comma 5 9 4 2" xfId="4974"/>
    <cellStyle name="Comma 5 9 4 2 2" xfId="10277"/>
    <cellStyle name="Comma 5 9 4 3" xfId="7647"/>
    <cellStyle name="Comma 5 9 5" xfId="4970"/>
    <cellStyle name="Comma 5 9 5 2" xfId="10273"/>
    <cellStyle name="Comma 5 9 6" xfId="7643"/>
    <cellStyle name="Comma 6" xfId="2275"/>
    <cellStyle name="Comma 6 10" xfId="2276"/>
    <cellStyle name="Comma 6 10 2" xfId="2277"/>
    <cellStyle name="Comma 6 10 2 2" xfId="4977"/>
    <cellStyle name="Comma 6 10 2 2 2" xfId="10280"/>
    <cellStyle name="Comma 6 10 2 3" xfId="7650"/>
    <cellStyle name="Comma 6 10 3" xfId="2278"/>
    <cellStyle name="Comma 6 10 3 2" xfId="4978"/>
    <cellStyle name="Comma 6 10 3 2 2" xfId="10281"/>
    <cellStyle name="Comma 6 10 3 3" xfId="7651"/>
    <cellStyle name="Comma 6 10 4" xfId="4976"/>
    <cellStyle name="Comma 6 10 4 2" xfId="10279"/>
    <cellStyle name="Comma 6 10 5" xfId="7649"/>
    <cellStyle name="Comma 6 11" xfId="2279"/>
    <cellStyle name="Comma 6 11 2" xfId="2280"/>
    <cellStyle name="Comma 6 11 2 2" xfId="4980"/>
    <cellStyle name="Comma 6 11 2 2 2" xfId="10283"/>
    <cellStyle name="Comma 6 11 2 3" xfId="7653"/>
    <cellStyle name="Comma 6 11 3" xfId="4979"/>
    <cellStyle name="Comma 6 11 3 2" xfId="10282"/>
    <cellStyle name="Comma 6 11 4" xfId="7652"/>
    <cellStyle name="Comma 6 12" xfId="2281"/>
    <cellStyle name="Comma 6 12 2" xfId="4981"/>
    <cellStyle name="Comma 6 12 2 2" xfId="10284"/>
    <cellStyle name="Comma 6 12 3" xfId="7654"/>
    <cellStyle name="Comma 6 13" xfId="2282"/>
    <cellStyle name="Comma 6 13 2" xfId="4982"/>
    <cellStyle name="Comma 6 13 2 2" xfId="10285"/>
    <cellStyle name="Comma 6 13 3" xfId="7655"/>
    <cellStyle name="Comma 6 14" xfId="4975"/>
    <cellStyle name="Comma 6 14 2" xfId="10278"/>
    <cellStyle name="Comma 6 15" xfId="7648"/>
    <cellStyle name="Comma 6 2" xfId="2283"/>
    <cellStyle name="Comma 6 2 10" xfId="2284"/>
    <cellStyle name="Comma 6 2 10 2" xfId="4984"/>
    <cellStyle name="Comma 6 2 10 2 2" xfId="10287"/>
    <cellStyle name="Comma 6 2 10 3" xfId="7657"/>
    <cellStyle name="Comma 6 2 11" xfId="4983"/>
    <cellStyle name="Comma 6 2 11 2" xfId="10286"/>
    <cellStyle name="Comma 6 2 12" xfId="7656"/>
    <cellStyle name="Comma 6 2 2" xfId="2285"/>
    <cellStyle name="Comma 6 2 2 10" xfId="4985"/>
    <cellStyle name="Comma 6 2 2 10 2" xfId="10288"/>
    <cellStyle name="Comma 6 2 2 11" xfId="7658"/>
    <cellStyle name="Comma 6 2 2 2" xfId="2286"/>
    <cellStyle name="Comma 6 2 2 2 2" xfId="2287"/>
    <cellStyle name="Comma 6 2 2 2 2 2" xfId="2288"/>
    <cellStyle name="Comma 6 2 2 2 2 2 2" xfId="4988"/>
    <cellStyle name="Comma 6 2 2 2 2 2 2 2" xfId="10291"/>
    <cellStyle name="Comma 6 2 2 2 2 2 3" xfId="7661"/>
    <cellStyle name="Comma 6 2 2 2 2 3" xfId="4987"/>
    <cellStyle name="Comma 6 2 2 2 2 3 2" xfId="10290"/>
    <cellStyle name="Comma 6 2 2 2 2 4" xfId="7660"/>
    <cellStyle name="Comma 6 2 2 2 3" xfId="2289"/>
    <cellStyle name="Comma 6 2 2 2 3 2" xfId="4989"/>
    <cellStyle name="Comma 6 2 2 2 3 2 2" xfId="10292"/>
    <cellStyle name="Comma 6 2 2 2 3 3" xfId="7662"/>
    <cellStyle name="Comma 6 2 2 2 4" xfId="2290"/>
    <cellStyle name="Comma 6 2 2 2 4 2" xfId="4990"/>
    <cellStyle name="Comma 6 2 2 2 4 2 2" xfId="10293"/>
    <cellStyle name="Comma 6 2 2 2 4 3" xfId="7663"/>
    <cellStyle name="Comma 6 2 2 2 5" xfId="4986"/>
    <cellStyle name="Comma 6 2 2 2 5 2" xfId="10289"/>
    <cellStyle name="Comma 6 2 2 2 6" xfId="7659"/>
    <cellStyle name="Comma 6 2 2 3" xfId="2291"/>
    <cellStyle name="Comma 6 2 2 3 2" xfId="2292"/>
    <cellStyle name="Comma 6 2 2 3 2 2" xfId="2293"/>
    <cellStyle name="Comma 6 2 2 3 2 2 2" xfId="4993"/>
    <cellStyle name="Comma 6 2 2 3 2 2 2 2" xfId="10296"/>
    <cellStyle name="Comma 6 2 2 3 2 2 3" xfId="7666"/>
    <cellStyle name="Comma 6 2 2 3 2 3" xfId="4992"/>
    <cellStyle name="Comma 6 2 2 3 2 3 2" xfId="10295"/>
    <cellStyle name="Comma 6 2 2 3 2 4" xfId="7665"/>
    <cellStyle name="Comma 6 2 2 3 3" xfId="2294"/>
    <cellStyle name="Comma 6 2 2 3 3 2" xfId="4994"/>
    <cellStyle name="Comma 6 2 2 3 3 2 2" xfId="10297"/>
    <cellStyle name="Comma 6 2 2 3 3 3" xfId="7667"/>
    <cellStyle name="Comma 6 2 2 3 4" xfId="2295"/>
    <cellStyle name="Comma 6 2 2 3 4 2" xfId="4995"/>
    <cellStyle name="Comma 6 2 2 3 4 2 2" xfId="10298"/>
    <cellStyle name="Comma 6 2 2 3 4 3" xfId="7668"/>
    <cellStyle name="Comma 6 2 2 3 5" xfId="4991"/>
    <cellStyle name="Comma 6 2 2 3 5 2" xfId="10294"/>
    <cellStyle name="Comma 6 2 2 3 6" xfId="7664"/>
    <cellStyle name="Comma 6 2 2 4" xfId="2296"/>
    <cellStyle name="Comma 6 2 2 4 2" xfId="2297"/>
    <cellStyle name="Comma 6 2 2 4 2 2" xfId="2298"/>
    <cellStyle name="Comma 6 2 2 4 2 2 2" xfId="4998"/>
    <cellStyle name="Comma 6 2 2 4 2 2 2 2" xfId="10301"/>
    <cellStyle name="Comma 6 2 2 4 2 2 3" xfId="7671"/>
    <cellStyle name="Comma 6 2 2 4 2 3" xfId="4997"/>
    <cellStyle name="Comma 6 2 2 4 2 3 2" xfId="10300"/>
    <cellStyle name="Comma 6 2 2 4 2 4" xfId="7670"/>
    <cellStyle name="Comma 6 2 2 4 3" xfId="2299"/>
    <cellStyle name="Comma 6 2 2 4 3 2" xfId="4999"/>
    <cellStyle name="Comma 6 2 2 4 3 2 2" xfId="10302"/>
    <cellStyle name="Comma 6 2 2 4 3 3" xfId="7672"/>
    <cellStyle name="Comma 6 2 2 4 4" xfId="2300"/>
    <cellStyle name="Comma 6 2 2 4 4 2" xfId="5000"/>
    <cellStyle name="Comma 6 2 2 4 4 2 2" xfId="10303"/>
    <cellStyle name="Comma 6 2 2 4 4 3" xfId="7673"/>
    <cellStyle name="Comma 6 2 2 4 5" xfId="4996"/>
    <cellStyle name="Comma 6 2 2 4 5 2" xfId="10299"/>
    <cellStyle name="Comma 6 2 2 4 6" xfId="7669"/>
    <cellStyle name="Comma 6 2 2 5" xfId="2301"/>
    <cellStyle name="Comma 6 2 2 5 2" xfId="2302"/>
    <cellStyle name="Comma 6 2 2 5 2 2" xfId="2303"/>
    <cellStyle name="Comma 6 2 2 5 2 2 2" xfId="5003"/>
    <cellStyle name="Comma 6 2 2 5 2 2 2 2" xfId="10306"/>
    <cellStyle name="Comma 6 2 2 5 2 2 3" xfId="7676"/>
    <cellStyle name="Comma 6 2 2 5 2 3" xfId="5002"/>
    <cellStyle name="Comma 6 2 2 5 2 3 2" xfId="10305"/>
    <cellStyle name="Comma 6 2 2 5 2 4" xfId="7675"/>
    <cellStyle name="Comma 6 2 2 5 3" xfId="2304"/>
    <cellStyle name="Comma 6 2 2 5 3 2" xfId="5004"/>
    <cellStyle name="Comma 6 2 2 5 3 2 2" xfId="10307"/>
    <cellStyle name="Comma 6 2 2 5 3 3" xfId="7677"/>
    <cellStyle name="Comma 6 2 2 5 4" xfId="2305"/>
    <cellStyle name="Comma 6 2 2 5 4 2" xfId="5005"/>
    <cellStyle name="Comma 6 2 2 5 4 2 2" xfId="10308"/>
    <cellStyle name="Comma 6 2 2 5 4 3" xfId="7678"/>
    <cellStyle name="Comma 6 2 2 5 5" xfId="5001"/>
    <cellStyle name="Comma 6 2 2 5 5 2" xfId="10304"/>
    <cellStyle name="Comma 6 2 2 5 6" xfId="7674"/>
    <cellStyle name="Comma 6 2 2 6" xfId="2306"/>
    <cellStyle name="Comma 6 2 2 6 2" xfId="2307"/>
    <cellStyle name="Comma 6 2 2 6 2 2" xfId="5007"/>
    <cellStyle name="Comma 6 2 2 6 2 2 2" xfId="10310"/>
    <cellStyle name="Comma 6 2 2 6 2 3" xfId="7680"/>
    <cellStyle name="Comma 6 2 2 6 3" xfId="2308"/>
    <cellStyle name="Comma 6 2 2 6 3 2" xfId="5008"/>
    <cellStyle name="Comma 6 2 2 6 3 2 2" xfId="10311"/>
    <cellStyle name="Comma 6 2 2 6 3 3" xfId="7681"/>
    <cellStyle name="Comma 6 2 2 6 4" xfId="5006"/>
    <cellStyle name="Comma 6 2 2 6 4 2" xfId="10309"/>
    <cellStyle name="Comma 6 2 2 6 5" xfId="7679"/>
    <cellStyle name="Comma 6 2 2 7" xfId="2309"/>
    <cellStyle name="Comma 6 2 2 7 2" xfId="2310"/>
    <cellStyle name="Comma 6 2 2 7 2 2" xfId="5010"/>
    <cellStyle name="Comma 6 2 2 7 2 2 2" xfId="10313"/>
    <cellStyle name="Comma 6 2 2 7 2 3" xfId="7683"/>
    <cellStyle name="Comma 6 2 2 7 3" xfId="5009"/>
    <cellStyle name="Comma 6 2 2 7 3 2" xfId="10312"/>
    <cellStyle name="Comma 6 2 2 7 4" xfId="7682"/>
    <cellStyle name="Comma 6 2 2 8" xfId="2311"/>
    <cellStyle name="Comma 6 2 2 8 2" xfId="5011"/>
    <cellStyle name="Comma 6 2 2 8 2 2" xfId="10314"/>
    <cellStyle name="Comma 6 2 2 8 3" xfId="7684"/>
    <cellStyle name="Comma 6 2 2 9" xfId="2312"/>
    <cellStyle name="Comma 6 2 2 9 2" xfId="5012"/>
    <cellStyle name="Comma 6 2 2 9 2 2" xfId="10315"/>
    <cellStyle name="Comma 6 2 2 9 3" xfId="7685"/>
    <cellStyle name="Comma 6 2 3" xfId="2313"/>
    <cellStyle name="Comma 6 2 3 2" xfId="2314"/>
    <cellStyle name="Comma 6 2 3 2 2" xfId="2315"/>
    <cellStyle name="Comma 6 2 3 2 2 2" xfId="5015"/>
    <cellStyle name="Comma 6 2 3 2 2 2 2" xfId="10318"/>
    <cellStyle name="Comma 6 2 3 2 2 3" xfId="7688"/>
    <cellStyle name="Comma 6 2 3 2 3" xfId="5014"/>
    <cellStyle name="Comma 6 2 3 2 3 2" xfId="10317"/>
    <cellStyle name="Comma 6 2 3 2 4" xfId="7687"/>
    <cellStyle name="Comma 6 2 3 3" xfId="2316"/>
    <cellStyle name="Comma 6 2 3 3 2" xfId="5016"/>
    <cellStyle name="Comma 6 2 3 3 2 2" xfId="10319"/>
    <cellStyle name="Comma 6 2 3 3 3" xfId="7689"/>
    <cellStyle name="Comma 6 2 3 4" xfId="2317"/>
    <cellStyle name="Comma 6 2 3 4 2" xfId="5017"/>
    <cellStyle name="Comma 6 2 3 4 2 2" xfId="10320"/>
    <cellStyle name="Comma 6 2 3 4 3" xfId="7690"/>
    <cellStyle name="Comma 6 2 3 5" xfId="5013"/>
    <cellStyle name="Comma 6 2 3 5 2" xfId="10316"/>
    <cellStyle name="Comma 6 2 3 6" xfId="7686"/>
    <cellStyle name="Comma 6 2 4" xfId="2318"/>
    <cellStyle name="Comma 6 2 4 2" xfId="2319"/>
    <cellStyle name="Comma 6 2 4 2 2" xfId="2320"/>
    <cellStyle name="Comma 6 2 4 2 2 2" xfId="5020"/>
    <cellStyle name="Comma 6 2 4 2 2 2 2" xfId="10323"/>
    <cellStyle name="Comma 6 2 4 2 2 3" xfId="7693"/>
    <cellStyle name="Comma 6 2 4 2 3" xfId="5019"/>
    <cellStyle name="Comma 6 2 4 2 3 2" xfId="10322"/>
    <cellStyle name="Comma 6 2 4 2 4" xfId="7692"/>
    <cellStyle name="Comma 6 2 4 3" xfId="2321"/>
    <cellStyle name="Comma 6 2 4 3 2" xfId="5021"/>
    <cellStyle name="Comma 6 2 4 3 2 2" xfId="10324"/>
    <cellStyle name="Comma 6 2 4 3 3" xfId="7694"/>
    <cellStyle name="Comma 6 2 4 4" xfId="2322"/>
    <cellStyle name="Comma 6 2 4 4 2" xfId="5022"/>
    <cellStyle name="Comma 6 2 4 4 2 2" xfId="10325"/>
    <cellStyle name="Comma 6 2 4 4 3" xfId="7695"/>
    <cellStyle name="Comma 6 2 4 5" xfId="5018"/>
    <cellStyle name="Comma 6 2 4 5 2" xfId="10321"/>
    <cellStyle name="Comma 6 2 4 6" xfId="7691"/>
    <cellStyle name="Comma 6 2 5" xfId="2323"/>
    <cellStyle name="Comma 6 2 5 2" xfId="2324"/>
    <cellStyle name="Comma 6 2 5 2 2" xfId="2325"/>
    <cellStyle name="Comma 6 2 5 2 2 2" xfId="5025"/>
    <cellStyle name="Comma 6 2 5 2 2 2 2" xfId="10328"/>
    <cellStyle name="Comma 6 2 5 2 2 3" xfId="7698"/>
    <cellStyle name="Comma 6 2 5 2 3" xfId="5024"/>
    <cellStyle name="Comma 6 2 5 2 3 2" xfId="10327"/>
    <cellStyle name="Comma 6 2 5 2 4" xfId="7697"/>
    <cellStyle name="Comma 6 2 5 3" xfId="2326"/>
    <cellStyle name="Comma 6 2 5 3 2" xfId="5026"/>
    <cellStyle name="Comma 6 2 5 3 2 2" xfId="10329"/>
    <cellStyle name="Comma 6 2 5 3 3" xfId="7699"/>
    <cellStyle name="Comma 6 2 5 4" xfId="2327"/>
    <cellStyle name="Comma 6 2 5 4 2" xfId="5027"/>
    <cellStyle name="Comma 6 2 5 4 2 2" xfId="10330"/>
    <cellStyle name="Comma 6 2 5 4 3" xfId="7700"/>
    <cellStyle name="Comma 6 2 5 5" xfId="5023"/>
    <cellStyle name="Comma 6 2 5 5 2" xfId="10326"/>
    <cellStyle name="Comma 6 2 5 6" xfId="7696"/>
    <cellStyle name="Comma 6 2 6" xfId="2328"/>
    <cellStyle name="Comma 6 2 6 2" xfId="2329"/>
    <cellStyle name="Comma 6 2 6 2 2" xfId="2330"/>
    <cellStyle name="Comma 6 2 6 2 2 2" xfId="5030"/>
    <cellStyle name="Comma 6 2 6 2 2 2 2" xfId="10333"/>
    <cellStyle name="Comma 6 2 6 2 2 3" xfId="7703"/>
    <cellStyle name="Comma 6 2 6 2 3" xfId="5029"/>
    <cellStyle name="Comma 6 2 6 2 3 2" xfId="10332"/>
    <cellStyle name="Comma 6 2 6 2 4" xfId="7702"/>
    <cellStyle name="Comma 6 2 6 3" xfId="2331"/>
    <cellStyle name="Comma 6 2 6 3 2" xfId="5031"/>
    <cellStyle name="Comma 6 2 6 3 2 2" xfId="10334"/>
    <cellStyle name="Comma 6 2 6 3 3" xfId="7704"/>
    <cellStyle name="Comma 6 2 6 4" xfId="2332"/>
    <cellStyle name="Comma 6 2 6 4 2" xfId="5032"/>
    <cellStyle name="Comma 6 2 6 4 2 2" xfId="10335"/>
    <cellStyle name="Comma 6 2 6 4 3" xfId="7705"/>
    <cellStyle name="Comma 6 2 6 5" xfId="5028"/>
    <cellStyle name="Comma 6 2 6 5 2" xfId="10331"/>
    <cellStyle name="Comma 6 2 6 6" xfId="7701"/>
    <cellStyle name="Comma 6 2 7" xfId="2333"/>
    <cellStyle name="Comma 6 2 7 2" xfId="2334"/>
    <cellStyle name="Comma 6 2 7 2 2" xfId="5034"/>
    <cellStyle name="Comma 6 2 7 2 2 2" xfId="10337"/>
    <cellStyle name="Comma 6 2 7 2 3" xfId="7707"/>
    <cellStyle name="Comma 6 2 7 3" xfId="2335"/>
    <cellStyle name="Comma 6 2 7 3 2" xfId="5035"/>
    <cellStyle name="Comma 6 2 7 3 2 2" xfId="10338"/>
    <cellStyle name="Comma 6 2 7 3 3" xfId="7708"/>
    <cellStyle name="Comma 6 2 7 4" xfId="5033"/>
    <cellStyle name="Comma 6 2 7 4 2" xfId="10336"/>
    <cellStyle name="Comma 6 2 7 5" xfId="7706"/>
    <cellStyle name="Comma 6 2 8" xfId="2336"/>
    <cellStyle name="Comma 6 2 8 2" xfId="2337"/>
    <cellStyle name="Comma 6 2 8 2 2" xfId="5037"/>
    <cellStyle name="Comma 6 2 8 2 2 2" xfId="10340"/>
    <cellStyle name="Comma 6 2 8 2 3" xfId="7710"/>
    <cellStyle name="Comma 6 2 8 3" xfId="5036"/>
    <cellStyle name="Comma 6 2 8 3 2" xfId="10339"/>
    <cellStyle name="Comma 6 2 8 4" xfId="7709"/>
    <cellStyle name="Comma 6 2 9" xfId="2338"/>
    <cellStyle name="Comma 6 2 9 2" xfId="5038"/>
    <cellStyle name="Comma 6 2 9 2 2" xfId="10341"/>
    <cellStyle name="Comma 6 2 9 3" xfId="7711"/>
    <cellStyle name="Comma 6 3" xfId="2339"/>
    <cellStyle name="Comma 6 3 10" xfId="2340"/>
    <cellStyle name="Comma 6 3 10 2" xfId="5040"/>
    <cellStyle name="Comma 6 3 10 2 2" xfId="10343"/>
    <cellStyle name="Comma 6 3 10 3" xfId="7713"/>
    <cellStyle name="Comma 6 3 11" xfId="5039"/>
    <cellStyle name="Comma 6 3 11 2" xfId="10342"/>
    <cellStyle name="Comma 6 3 12" xfId="7712"/>
    <cellStyle name="Comma 6 3 2" xfId="2341"/>
    <cellStyle name="Comma 6 3 2 10" xfId="5041"/>
    <cellStyle name="Comma 6 3 2 10 2" xfId="10344"/>
    <cellStyle name="Comma 6 3 2 11" xfId="7714"/>
    <cellStyle name="Comma 6 3 2 2" xfId="2342"/>
    <cellStyle name="Comma 6 3 2 2 2" xfId="2343"/>
    <cellStyle name="Comma 6 3 2 2 2 2" xfId="2344"/>
    <cellStyle name="Comma 6 3 2 2 2 2 2" xfId="5044"/>
    <cellStyle name="Comma 6 3 2 2 2 2 2 2" xfId="10347"/>
    <cellStyle name="Comma 6 3 2 2 2 2 3" xfId="7717"/>
    <cellStyle name="Comma 6 3 2 2 2 3" xfId="5043"/>
    <cellStyle name="Comma 6 3 2 2 2 3 2" xfId="10346"/>
    <cellStyle name="Comma 6 3 2 2 2 4" xfId="7716"/>
    <cellStyle name="Comma 6 3 2 2 3" xfId="2345"/>
    <cellStyle name="Comma 6 3 2 2 3 2" xfId="5045"/>
    <cellStyle name="Comma 6 3 2 2 3 2 2" xfId="10348"/>
    <cellStyle name="Comma 6 3 2 2 3 3" xfId="7718"/>
    <cellStyle name="Comma 6 3 2 2 4" xfId="2346"/>
    <cellStyle name="Comma 6 3 2 2 4 2" xfId="5046"/>
    <cellStyle name="Comma 6 3 2 2 4 2 2" xfId="10349"/>
    <cellStyle name="Comma 6 3 2 2 4 3" xfId="7719"/>
    <cellStyle name="Comma 6 3 2 2 5" xfId="5042"/>
    <cellStyle name="Comma 6 3 2 2 5 2" xfId="10345"/>
    <cellStyle name="Comma 6 3 2 2 6" xfId="7715"/>
    <cellStyle name="Comma 6 3 2 3" xfId="2347"/>
    <cellStyle name="Comma 6 3 2 3 2" xfId="2348"/>
    <cellStyle name="Comma 6 3 2 3 2 2" xfId="2349"/>
    <cellStyle name="Comma 6 3 2 3 2 2 2" xfId="5049"/>
    <cellStyle name="Comma 6 3 2 3 2 2 2 2" xfId="10352"/>
    <cellStyle name="Comma 6 3 2 3 2 2 3" xfId="7722"/>
    <cellStyle name="Comma 6 3 2 3 2 3" xfId="5048"/>
    <cellStyle name="Comma 6 3 2 3 2 3 2" xfId="10351"/>
    <cellStyle name="Comma 6 3 2 3 2 4" xfId="7721"/>
    <cellStyle name="Comma 6 3 2 3 3" xfId="2350"/>
    <cellStyle name="Comma 6 3 2 3 3 2" xfId="5050"/>
    <cellStyle name="Comma 6 3 2 3 3 2 2" xfId="10353"/>
    <cellStyle name="Comma 6 3 2 3 3 3" xfId="7723"/>
    <cellStyle name="Comma 6 3 2 3 4" xfId="2351"/>
    <cellStyle name="Comma 6 3 2 3 4 2" xfId="5051"/>
    <cellStyle name="Comma 6 3 2 3 4 2 2" xfId="10354"/>
    <cellStyle name="Comma 6 3 2 3 4 3" xfId="7724"/>
    <cellStyle name="Comma 6 3 2 3 5" xfId="5047"/>
    <cellStyle name="Comma 6 3 2 3 5 2" xfId="10350"/>
    <cellStyle name="Comma 6 3 2 3 6" xfId="7720"/>
    <cellStyle name="Comma 6 3 2 4" xfId="2352"/>
    <cellStyle name="Comma 6 3 2 4 2" xfId="2353"/>
    <cellStyle name="Comma 6 3 2 4 2 2" xfId="2354"/>
    <cellStyle name="Comma 6 3 2 4 2 2 2" xfId="5054"/>
    <cellStyle name="Comma 6 3 2 4 2 2 2 2" xfId="10357"/>
    <cellStyle name="Comma 6 3 2 4 2 2 3" xfId="7727"/>
    <cellStyle name="Comma 6 3 2 4 2 3" xfId="5053"/>
    <cellStyle name="Comma 6 3 2 4 2 3 2" xfId="10356"/>
    <cellStyle name="Comma 6 3 2 4 2 4" xfId="7726"/>
    <cellStyle name="Comma 6 3 2 4 3" xfId="2355"/>
    <cellStyle name="Comma 6 3 2 4 3 2" xfId="5055"/>
    <cellStyle name="Comma 6 3 2 4 3 2 2" xfId="10358"/>
    <cellStyle name="Comma 6 3 2 4 3 3" xfId="7728"/>
    <cellStyle name="Comma 6 3 2 4 4" xfId="2356"/>
    <cellStyle name="Comma 6 3 2 4 4 2" xfId="5056"/>
    <cellStyle name="Comma 6 3 2 4 4 2 2" xfId="10359"/>
    <cellStyle name="Comma 6 3 2 4 4 3" xfId="7729"/>
    <cellStyle name="Comma 6 3 2 4 5" xfId="5052"/>
    <cellStyle name="Comma 6 3 2 4 5 2" xfId="10355"/>
    <cellStyle name="Comma 6 3 2 4 6" xfId="7725"/>
    <cellStyle name="Comma 6 3 2 5" xfId="2357"/>
    <cellStyle name="Comma 6 3 2 5 2" xfId="2358"/>
    <cellStyle name="Comma 6 3 2 5 2 2" xfId="2359"/>
    <cellStyle name="Comma 6 3 2 5 2 2 2" xfId="5059"/>
    <cellStyle name="Comma 6 3 2 5 2 2 2 2" xfId="10362"/>
    <cellStyle name="Comma 6 3 2 5 2 2 3" xfId="7732"/>
    <cellStyle name="Comma 6 3 2 5 2 3" xfId="5058"/>
    <cellStyle name="Comma 6 3 2 5 2 3 2" xfId="10361"/>
    <cellStyle name="Comma 6 3 2 5 2 4" xfId="7731"/>
    <cellStyle name="Comma 6 3 2 5 3" xfId="2360"/>
    <cellStyle name="Comma 6 3 2 5 3 2" xfId="5060"/>
    <cellStyle name="Comma 6 3 2 5 3 2 2" xfId="10363"/>
    <cellStyle name="Comma 6 3 2 5 3 3" xfId="7733"/>
    <cellStyle name="Comma 6 3 2 5 4" xfId="2361"/>
    <cellStyle name="Comma 6 3 2 5 4 2" xfId="5061"/>
    <cellStyle name="Comma 6 3 2 5 4 2 2" xfId="10364"/>
    <cellStyle name="Comma 6 3 2 5 4 3" xfId="7734"/>
    <cellStyle name="Comma 6 3 2 5 5" xfId="5057"/>
    <cellStyle name="Comma 6 3 2 5 5 2" xfId="10360"/>
    <cellStyle name="Comma 6 3 2 5 6" xfId="7730"/>
    <cellStyle name="Comma 6 3 2 6" xfId="2362"/>
    <cellStyle name="Comma 6 3 2 6 2" xfId="2363"/>
    <cellStyle name="Comma 6 3 2 6 2 2" xfId="5063"/>
    <cellStyle name="Comma 6 3 2 6 2 2 2" xfId="10366"/>
    <cellStyle name="Comma 6 3 2 6 2 3" xfId="7736"/>
    <cellStyle name="Comma 6 3 2 6 3" xfId="2364"/>
    <cellStyle name="Comma 6 3 2 6 3 2" xfId="5064"/>
    <cellStyle name="Comma 6 3 2 6 3 2 2" xfId="10367"/>
    <cellStyle name="Comma 6 3 2 6 3 3" xfId="7737"/>
    <cellStyle name="Comma 6 3 2 6 4" xfId="5062"/>
    <cellStyle name="Comma 6 3 2 6 4 2" xfId="10365"/>
    <cellStyle name="Comma 6 3 2 6 5" xfId="7735"/>
    <cellStyle name="Comma 6 3 2 7" xfId="2365"/>
    <cellStyle name="Comma 6 3 2 7 2" xfId="2366"/>
    <cellStyle name="Comma 6 3 2 7 2 2" xfId="5066"/>
    <cellStyle name="Comma 6 3 2 7 2 2 2" xfId="10369"/>
    <cellStyle name="Comma 6 3 2 7 2 3" xfId="7739"/>
    <cellStyle name="Comma 6 3 2 7 3" xfId="5065"/>
    <cellStyle name="Comma 6 3 2 7 3 2" xfId="10368"/>
    <cellStyle name="Comma 6 3 2 7 4" xfId="7738"/>
    <cellStyle name="Comma 6 3 2 8" xfId="2367"/>
    <cellStyle name="Comma 6 3 2 8 2" xfId="5067"/>
    <cellStyle name="Comma 6 3 2 8 2 2" xfId="10370"/>
    <cellStyle name="Comma 6 3 2 8 3" xfId="7740"/>
    <cellStyle name="Comma 6 3 2 9" xfId="2368"/>
    <cellStyle name="Comma 6 3 2 9 2" xfId="5068"/>
    <cellStyle name="Comma 6 3 2 9 2 2" xfId="10371"/>
    <cellStyle name="Comma 6 3 2 9 3" xfId="7741"/>
    <cellStyle name="Comma 6 3 3" xfId="2369"/>
    <cellStyle name="Comma 6 3 3 2" xfId="2370"/>
    <cellStyle name="Comma 6 3 3 2 2" xfId="2371"/>
    <cellStyle name="Comma 6 3 3 2 2 2" xfId="5071"/>
    <cellStyle name="Comma 6 3 3 2 2 2 2" xfId="10374"/>
    <cellStyle name="Comma 6 3 3 2 2 3" xfId="7744"/>
    <cellStyle name="Comma 6 3 3 2 3" xfId="5070"/>
    <cellStyle name="Comma 6 3 3 2 3 2" xfId="10373"/>
    <cellStyle name="Comma 6 3 3 2 4" xfId="7743"/>
    <cellStyle name="Comma 6 3 3 3" xfId="2372"/>
    <cellStyle name="Comma 6 3 3 3 2" xfId="5072"/>
    <cellStyle name="Comma 6 3 3 3 2 2" xfId="10375"/>
    <cellStyle name="Comma 6 3 3 3 3" xfId="7745"/>
    <cellStyle name="Comma 6 3 3 4" xfId="2373"/>
    <cellStyle name="Comma 6 3 3 4 2" xfId="5073"/>
    <cellStyle name="Comma 6 3 3 4 2 2" xfId="10376"/>
    <cellStyle name="Comma 6 3 3 4 3" xfId="7746"/>
    <cellStyle name="Comma 6 3 3 5" xfId="5069"/>
    <cellStyle name="Comma 6 3 3 5 2" xfId="10372"/>
    <cellStyle name="Comma 6 3 3 6" xfId="7742"/>
    <cellStyle name="Comma 6 3 4" xfId="2374"/>
    <cellStyle name="Comma 6 3 4 2" xfId="2375"/>
    <cellStyle name="Comma 6 3 4 2 2" xfId="2376"/>
    <cellStyle name="Comma 6 3 4 2 2 2" xfId="5076"/>
    <cellStyle name="Comma 6 3 4 2 2 2 2" xfId="10379"/>
    <cellStyle name="Comma 6 3 4 2 2 3" xfId="7749"/>
    <cellStyle name="Comma 6 3 4 2 3" xfId="5075"/>
    <cellStyle name="Comma 6 3 4 2 3 2" xfId="10378"/>
    <cellStyle name="Comma 6 3 4 2 4" xfId="7748"/>
    <cellStyle name="Comma 6 3 4 3" xfId="2377"/>
    <cellStyle name="Comma 6 3 4 3 2" xfId="5077"/>
    <cellStyle name="Comma 6 3 4 3 2 2" xfId="10380"/>
    <cellStyle name="Comma 6 3 4 3 3" xfId="7750"/>
    <cellStyle name="Comma 6 3 4 4" xfId="2378"/>
    <cellStyle name="Comma 6 3 4 4 2" xfId="5078"/>
    <cellStyle name="Comma 6 3 4 4 2 2" xfId="10381"/>
    <cellStyle name="Comma 6 3 4 4 3" xfId="7751"/>
    <cellStyle name="Comma 6 3 4 5" xfId="5074"/>
    <cellStyle name="Comma 6 3 4 5 2" xfId="10377"/>
    <cellStyle name="Comma 6 3 4 6" xfId="7747"/>
    <cellStyle name="Comma 6 3 5" xfId="2379"/>
    <cellStyle name="Comma 6 3 5 2" xfId="2380"/>
    <cellStyle name="Comma 6 3 5 2 2" xfId="2381"/>
    <cellStyle name="Comma 6 3 5 2 2 2" xfId="5081"/>
    <cellStyle name="Comma 6 3 5 2 2 2 2" xfId="10384"/>
    <cellStyle name="Comma 6 3 5 2 2 3" xfId="7754"/>
    <cellStyle name="Comma 6 3 5 2 3" xfId="5080"/>
    <cellStyle name="Comma 6 3 5 2 3 2" xfId="10383"/>
    <cellStyle name="Comma 6 3 5 2 4" xfId="7753"/>
    <cellStyle name="Comma 6 3 5 3" xfId="2382"/>
    <cellStyle name="Comma 6 3 5 3 2" xfId="5082"/>
    <cellStyle name="Comma 6 3 5 3 2 2" xfId="10385"/>
    <cellStyle name="Comma 6 3 5 3 3" xfId="7755"/>
    <cellStyle name="Comma 6 3 5 4" xfId="2383"/>
    <cellStyle name="Comma 6 3 5 4 2" xfId="5083"/>
    <cellStyle name="Comma 6 3 5 4 2 2" xfId="10386"/>
    <cellStyle name="Comma 6 3 5 4 3" xfId="7756"/>
    <cellStyle name="Comma 6 3 5 5" xfId="5079"/>
    <cellStyle name="Comma 6 3 5 5 2" xfId="10382"/>
    <cellStyle name="Comma 6 3 5 6" xfId="7752"/>
    <cellStyle name="Comma 6 3 6" xfId="2384"/>
    <cellStyle name="Comma 6 3 6 2" xfId="2385"/>
    <cellStyle name="Comma 6 3 6 2 2" xfId="2386"/>
    <cellStyle name="Comma 6 3 6 2 2 2" xfId="5086"/>
    <cellStyle name="Comma 6 3 6 2 2 2 2" xfId="10389"/>
    <cellStyle name="Comma 6 3 6 2 2 3" xfId="7759"/>
    <cellStyle name="Comma 6 3 6 2 3" xfId="5085"/>
    <cellStyle name="Comma 6 3 6 2 3 2" xfId="10388"/>
    <cellStyle name="Comma 6 3 6 2 4" xfId="7758"/>
    <cellStyle name="Comma 6 3 6 3" xfId="2387"/>
    <cellStyle name="Comma 6 3 6 3 2" xfId="5087"/>
    <cellStyle name="Comma 6 3 6 3 2 2" xfId="10390"/>
    <cellStyle name="Comma 6 3 6 3 3" xfId="7760"/>
    <cellStyle name="Comma 6 3 6 4" xfId="2388"/>
    <cellStyle name="Comma 6 3 6 4 2" xfId="5088"/>
    <cellStyle name="Comma 6 3 6 4 2 2" xfId="10391"/>
    <cellStyle name="Comma 6 3 6 4 3" xfId="7761"/>
    <cellStyle name="Comma 6 3 6 5" xfId="5084"/>
    <cellStyle name="Comma 6 3 6 5 2" xfId="10387"/>
    <cellStyle name="Comma 6 3 6 6" xfId="7757"/>
    <cellStyle name="Comma 6 3 7" xfId="2389"/>
    <cellStyle name="Comma 6 3 7 2" xfId="2390"/>
    <cellStyle name="Comma 6 3 7 2 2" xfId="5090"/>
    <cellStyle name="Comma 6 3 7 2 2 2" xfId="10393"/>
    <cellStyle name="Comma 6 3 7 2 3" xfId="7763"/>
    <cellStyle name="Comma 6 3 7 3" xfId="2391"/>
    <cellStyle name="Comma 6 3 7 3 2" xfId="5091"/>
    <cellStyle name="Comma 6 3 7 3 2 2" xfId="10394"/>
    <cellStyle name="Comma 6 3 7 3 3" xfId="7764"/>
    <cellStyle name="Comma 6 3 7 4" xfId="5089"/>
    <cellStyle name="Comma 6 3 7 4 2" xfId="10392"/>
    <cellStyle name="Comma 6 3 7 5" xfId="7762"/>
    <cellStyle name="Comma 6 3 8" xfId="2392"/>
    <cellStyle name="Comma 6 3 8 2" xfId="2393"/>
    <cellStyle name="Comma 6 3 8 2 2" xfId="5093"/>
    <cellStyle name="Comma 6 3 8 2 2 2" xfId="10396"/>
    <cellStyle name="Comma 6 3 8 2 3" xfId="7766"/>
    <cellStyle name="Comma 6 3 8 3" xfId="5092"/>
    <cellStyle name="Comma 6 3 8 3 2" xfId="10395"/>
    <cellStyle name="Comma 6 3 8 4" xfId="7765"/>
    <cellStyle name="Comma 6 3 9" xfId="2394"/>
    <cellStyle name="Comma 6 3 9 2" xfId="5094"/>
    <cellStyle name="Comma 6 3 9 2 2" xfId="10397"/>
    <cellStyle name="Comma 6 3 9 3" xfId="7767"/>
    <cellStyle name="Comma 6 4" xfId="2395"/>
    <cellStyle name="Comma 6 4 10" xfId="2396"/>
    <cellStyle name="Comma 6 4 10 2" xfId="5096"/>
    <cellStyle name="Comma 6 4 10 2 2" xfId="10399"/>
    <cellStyle name="Comma 6 4 10 3" xfId="7769"/>
    <cellStyle name="Comma 6 4 11" xfId="5095"/>
    <cellStyle name="Comma 6 4 11 2" xfId="10398"/>
    <cellStyle name="Comma 6 4 12" xfId="7768"/>
    <cellStyle name="Comma 6 4 2" xfId="2397"/>
    <cellStyle name="Comma 6 4 2 10" xfId="5097"/>
    <cellStyle name="Comma 6 4 2 10 2" xfId="10400"/>
    <cellStyle name="Comma 6 4 2 11" xfId="7770"/>
    <cellStyle name="Comma 6 4 2 2" xfId="2398"/>
    <cellStyle name="Comma 6 4 2 2 2" xfId="2399"/>
    <cellStyle name="Comma 6 4 2 2 2 2" xfId="2400"/>
    <cellStyle name="Comma 6 4 2 2 2 2 2" xfId="5100"/>
    <cellStyle name="Comma 6 4 2 2 2 2 2 2" xfId="10403"/>
    <cellStyle name="Comma 6 4 2 2 2 2 3" xfId="7773"/>
    <cellStyle name="Comma 6 4 2 2 2 3" xfId="5099"/>
    <cellStyle name="Comma 6 4 2 2 2 3 2" xfId="10402"/>
    <cellStyle name="Comma 6 4 2 2 2 4" xfId="7772"/>
    <cellStyle name="Comma 6 4 2 2 3" xfId="2401"/>
    <cellStyle name="Comma 6 4 2 2 3 2" xfId="5101"/>
    <cellStyle name="Comma 6 4 2 2 3 2 2" xfId="10404"/>
    <cellStyle name="Comma 6 4 2 2 3 3" xfId="7774"/>
    <cellStyle name="Comma 6 4 2 2 4" xfId="2402"/>
    <cellStyle name="Comma 6 4 2 2 4 2" xfId="5102"/>
    <cellStyle name="Comma 6 4 2 2 4 2 2" xfId="10405"/>
    <cellStyle name="Comma 6 4 2 2 4 3" xfId="7775"/>
    <cellStyle name="Comma 6 4 2 2 5" xfId="5098"/>
    <cellStyle name="Comma 6 4 2 2 5 2" xfId="10401"/>
    <cellStyle name="Comma 6 4 2 2 6" xfId="7771"/>
    <cellStyle name="Comma 6 4 2 3" xfId="2403"/>
    <cellStyle name="Comma 6 4 2 3 2" xfId="2404"/>
    <cellStyle name="Comma 6 4 2 3 2 2" xfId="2405"/>
    <cellStyle name="Comma 6 4 2 3 2 2 2" xfId="5105"/>
    <cellStyle name="Comma 6 4 2 3 2 2 2 2" xfId="10408"/>
    <cellStyle name="Comma 6 4 2 3 2 2 3" xfId="7778"/>
    <cellStyle name="Comma 6 4 2 3 2 3" xfId="5104"/>
    <cellStyle name="Comma 6 4 2 3 2 3 2" xfId="10407"/>
    <cellStyle name="Comma 6 4 2 3 2 4" xfId="7777"/>
    <cellStyle name="Comma 6 4 2 3 3" xfId="2406"/>
    <cellStyle name="Comma 6 4 2 3 3 2" xfId="5106"/>
    <cellStyle name="Comma 6 4 2 3 3 2 2" xfId="10409"/>
    <cellStyle name="Comma 6 4 2 3 3 3" xfId="7779"/>
    <cellStyle name="Comma 6 4 2 3 4" xfId="2407"/>
    <cellStyle name="Comma 6 4 2 3 4 2" xfId="5107"/>
    <cellStyle name="Comma 6 4 2 3 4 2 2" xfId="10410"/>
    <cellStyle name="Comma 6 4 2 3 4 3" xfId="7780"/>
    <cellStyle name="Comma 6 4 2 3 5" xfId="5103"/>
    <cellStyle name="Comma 6 4 2 3 5 2" xfId="10406"/>
    <cellStyle name="Comma 6 4 2 3 6" xfId="7776"/>
    <cellStyle name="Comma 6 4 2 4" xfId="2408"/>
    <cellStyle name="Comma 6 4 2 4 2" xfId="2409"/>
    <cellStyle name="Comma 6 4 2 4 2 2" xfId="2410"/>
    <cellStyle name="Comma 6 4 2 4 2 2 2" xfId="5110"/>
    <cellStyle name="Comma 6 4 2 4 2 2 2 2" xfId="10413"/>
    <cellStyle name="Comma 6 4 2 4 2 2 3" xfId="7783"/>
    <cellStyle name="Comma 6 4 2 4 2 3" xfId="5109"/>
    <cellStyle name="Comma 6 4 2 4 2 3 2" xfId="10412"/>
    <cellStyle name="Comma 6 4 2 4 2 4" xfId="7782"/>
    <cellStyle name="Comma 6 4 2 4 3" xfId="2411"/>
    <cellStyle name="Comma 6 4 2 4 3 2" xfId="5111"/>
    <cellStyle name="Comma 6 4 2 4 3 2 2" xfId="10414"/>
    <cellStyle name="Comma 6 4 2 4 3 3" xfId="7784"/>
    <cellStyle name="Comma 6 4 2 4 4" xfId="2412"/>
    <cellStyle name="Comma 6 4 2 4 4 2" xfId="5112"/>
    <cellStyle name="Comma 6 4 2 4 4 2 2" xfId="10415"/>
    <cellStyle name="Comma 6 4 2 4 4 3" xfId="7785"/>
    <cellStyle name="Comma 6 4 2 4 5" xfId="5108"/>
    <cellStyle name="Comma 6 4 2 4 5 2" xfId="10411"/>
    <cellStyle name="Comma 6 4 2 4 6" xfId="7781"/>
    <cellStyle name="Comma 6 4 2 5" xfId="2413"/>
    <cellStyle name="Comma 6 4 2 5 2" xfId="2414"/>
    <cellStyle name="Comma 6 4 2 5 2 2" xfId="2415"/>
    <cellStyle name="Comma 6 4 2 5 2 2 2" xfId="5115"/>
    <cellStyle name="Comma 6 4 2 5 2 2 2 2" xfId="10418"/>
    <cellStyle name="Comma 6 4 2 5 2 2 3" xfId="7788"/>
    <cellStyle name="Comma 6 4 2 5 2 3" xfId="5114"/>
    <cellStyle name="Comma 6 4 2 5 2 3 2" xfId="10417"/>
    <cellStyle name="Comma 6 4 2 5 2 4" xfId="7787"/>
    <cellStyle name="Comma 6 4 2 5 3" xfId="2416"/>
    <cellStyle name="Comma 6 4 2 5 3 2" xfId="5116"/>
    <cellStyle name="Comma 6 4 2 5 3 2 2" xfId="10419"/>
    <cellStyle name="Comma 6 4 2 5 3 3" xfId="7789"/>
    <cellStyle name="Comma 6 4 2 5 4" xfId="2417"/>
    <cellStyle name="Comma 6 4 2 5 4 2" xfId="5117"/>
    <cellStyle name="Comma 6 4 2 5 4 2 2" xfId="10420"/>
    <cellStyle name="Comma 6 4 2 5 4 3" xfId="7790"/>
    <cellStyle name="Comma 6 4 2 5 5" xfId="5113"/>
    <cellStyle name="Comma 6 4 2 5 5 2" xfId="10416"/>
    <cellStyle name="Comma 6 4 2 5 6" xfId="7786"/>
    <cellStyle name="Comma 6 4 2 6" xfId="2418"/>
    <cellStyle name="Comma 6 4 2 6 2" xfId="2419"/>
    <cellStyle name="Comma 6 4 2 6 2 2" xfId="5119"/>
    <cellStyle name="Comma 6 4 2 6 2 2 2" xfId="10422"/>
    <cellStyle name="Comma 6 4 2 6 2 3" xfId="7792"/>
    <cellStyle name="Comma 6 4 2 6 3" xfId="2420"/>
    <cellStyle name="Comma 6 4 2 6 3 2" xfId="5120"/>
    <cellStyle name="Comma 6 4 2 6 3 2 2" xfId="10423"/>
    <cellStyle name="Comma 6 4 2 6 3 3" xfId="7793"/>
    <cellStyle name="Comma 6 4 2 6 4" xfId="5118"/>
    <cellStyle name="Comma 6 4 2 6 4 2" xfId="10421"/>
    <cellStyle name="Comma 6 4 2 6 5" xfId="7791"/>
    <cellStyle name="Comma 6 4 2 7" xfId="2421"/>
    <cellStyle name="Comma 6 4 2 7 2" xfId="2422"/>
    <cellStyle name="Comma 6 4 2 7 2 2" xfId="5122"/>
    <cellStyle name="Comma 6 4 2 7 2 2 2" xfId="10425"/>
    <cellStyle name="Comma 6 4 2 7 2 3" xfId="7795"/>
    <cellStyle name="Comma 6 4 2 7 3" xfId="5121"/>
    <cellStyle name="Comma 6 4 2 7 3 2" xfId="10424"/>
    <cellStyle name="Comma 6 4 2 7 4" xfId="7794"/>
    <cellStyle name="Comma 6 4 2 8" xfId="2423"/>
    <cellStyle name="Comma 6 4 2 8 2" xfId="5123"/>
    <cellStyle name="Comma 6 4 2 8 2 2" xfId="10426"/>
    <cellStyle name="Comma 6 4 2 8 3" xfId="7796"/>
    <cellStyle name="Comma 6 4 2 9" xfId="2424"/>
    <cellStyle name="Comma 6 4 2 9 2" xfId="5124"/>
    <cellStyle name="Comma 6 4 2 9 2 2" xfId="10427"/>
    <cellStyle name="Comma 6 4 2 9 3" xfId="7797"/>
    <cellStyle name="Comma 6 4 3" xfId="2425"/>
    <cellStyle name="Comma 6 4 3 2" xfId="2426"/>
    <cellStyle name="Comma 6 4 3 2 2" xfId="2427"/>
    <cellStyle name="Comma 6 4 3 2 2 2" xfId="5127"/>
    <cellStyle name="Comma 6 4 3 2 2 2 2" xfId="10430"/>
    <cellStyle name="Comma 6 4 3 2 2 3" xfId="7800"/>
    <cellStyle name="Comma 6 4 3 2 3" xfId="5126"/>
    <cellStyle name="Comma 6 4 3 2 3 2" xfId="10429"/>
    <cellStyle name="Comma 6 4 3 2 4" xfId="7799"/>
    <cellStyle name="Comma 6 4 3 3" xfId="2428"/>
    <cellStyle name="Comma 6 4 3 3 2" xfId="5128"/>
    <cellStyle name="Comma 6 4 3 3 2 2" xfId="10431"/>
    <cellStyle name="Comma 6 4 3 3 3" xfId="7801"/>
    <cellStyle name="Comma 6 4 3 4" xfId="2429"/>
    <cellStyle name="Comma 6 4 3 4 2" xfId="5129"/>
    <cellStyle name="Comma 6 4 3 4 2 2" xfId="10432"/>
    <cellStyle name="Comma 6 4 3 4 3" xfId="7802"/>
    <cellStyle name="Comma 6 4 3 5" xfId="5125"/>
    <cellStyle name="Comma 6 4 3 5 2" xfId="10428"/>
    <cellStyle name="Comma 6 4 3 6" xfId="7798"/>
    <cellStyle name="Comma 6 4 4" xfId="2430"/>
    <cellStyle name="Comma 6 4 4 2" xfId="2431"/>
    <cellStyle name="Comma 6 4 4 2 2" xfId="2432"/>
    <cellStyle name="Comma 6 4 4 2 2 2" xfId="5132"/>
    <cellStyle name="Comma 6 4 4 2 2 2 2" xfId="10435"/>
    <cellStyle name="Comma 6 4 4 2 2 3" xfId="7805"/>
    <cellStyle name="Comma 6 4 4 2 3" xfId="5131"/>
    <cellStyle name="Comma 6 4 4 2 3 2" xfId="10434"/>
    <cellStyle name="Comma 6 4 4 2 4" xfId="7804"/>
    <cellStyle name="Comma 6 4 4 3" xfId="2433"/>
    <cellStyle name="Comma 6 4 4 3 2" xfId="5133"/>
    <cellStyle name="Comma 6 4 4 3 2 2" xfId="10436"/>
    <cellStyle name="Comma 6 4 4 3 3" xfId="7806"/>
    <cellStyle name="Comma 6 4 4 4" xfId="2434"/>
    <cellStyle name="Comma 6 4 4 4 2" xfId="5134"/>
    <cellStyle name="Comma 6 4 4 4 2 2" xfId="10437"/>
    <cellStyle name="Comma 6 4 4 4 3" xfId="7807"/>
    <cellStyle name="Comma 6 4 4 5" xfId="5130"/>
    <cellStyle name="Comma 6 4 4 5 2" xfId="10433"/>
    <cellStyle name="Comma 6 4 4 6" xfId="7803"/>
    <cellStyle name="Comma 6 4 5" xfId="2435"/>
    <cellStyle name="Comma 6 4 5 2" xfId="2436"/>
    <cellStyle name="Comma 6 4 5 2 2" xfId="2437"/>
    <cellStyle name="Comma 6 4 5 2 2 2" xfId="5137"/>
    <cellStyle name="Comma 6 4 5 2 2 2 2" xfId="10440"/>
    <cellStyle name="Comma 6 4 5 2 2 3" xfId="7810"/>
    <cellStyle name="Comma 6 4 5 2 3" xfId="5136"/>
    <cellStyle name="Comma 6 4 5 2 3 2" xfId="10439"/>
    <cellStyle name="Comma 6 4 5 2 4" xfId="7809"/>
    <cellStyle name="Comma 6 4 5 3" xfId="2438"/>
    <cellStyle name="Comma 6 4 5 3 2" xfId="5138"/>
    <cellStyle name="Comma 6 4 5 3 2 2" xfId="10441"/>
    <cellStyle name="Comma 6 4 5 3 3" xfId="7811"/>
    <cellStyle name="Comma 6 4 5 4" xfId="2439"/>
    <cellStyle name="Comma 6 4 5 4 2" xfId="5139"/>
    <cellStyle name="Comma 6 4 5 4 2 2" xfId="10442"/>
    <cellStyle name="Comma 6 4 5 4 3" xfId="7812"/>
    <cellStyle name="Comma 6 4 5 5" xfId="5135"/>
    <cellStyle name="Comma 6 4 5 5 2" xfId="10438"/>
    <cellStyle name="Comma 6 4 5 6" xfId="7808"/>
    <cellStyle name="Comma 6 4 6" xfId="2440"/>
    <cellStyle name="Comma 6 4 6 2" xfId="2441"/>
    <cellStyle name="Comma 6 4 6 2 2" xfId="2442"/>
    <cellStyle name="Comma 6 4 6 2 2 2" xfId="5142"/>
    <cellStyle name="Comma 6 4 6 2 2 2 2" xfId="10445"/>
    <cellStyle name="Comma 6 4 6 2 2 3" xfId="7815"/>
    <cellStyle name="Comma 6 4 6 2 3" xfId="5141"/>
    <cellStyle name="Comma 6 4 6 2 3 2" xfId="10444"/>
    <cellStyle name="Comma 6 4 6 2 4" xfId="7814"/>
    <cellStyle name="Comma 6 4 6 3" xfId="2443"/>
    <cellStyle name="Comma 6 4 6 3 2" xfId="5143"/>
    <cellStyle name="Comma 6 4 6 3 2 2" xfId="10446"/>
    <cellStyle name="Comma 6 4 6 3 3" xfId="7816"/>
    <cellStyle name="Comma 6 4 6 4" xfId="2444"/>
    <cellStyle name="Comma 6 4 6 4 2" xfId="5144"/>
    <cellStyle name="Comma 6 4 6 4 2 2" xfId="10447"/>
    <cellStyle name="Comma 6 4 6 4 3" xfId="7817"/>
    <cellStyle name="Comma 6 4 6 5" xfId="5140"/>
    <cellStyle name="Comma 6 4 6 5 2" xfId="10443"/>
    <cellStyle name="Comma 6 4 6 6" xfId="7813"/>
    <cellStyle name="Comma 6 4 7" xfId="2445"/>
    <cellStyle name="Comma 6 4 7 2" xfId="2446"/>
    <cellStyle name="Comma 6 4 7 2 2" xfId="5146"/>
    <cellStyle name="Comma 6 4 7 2 2 2" xfId="10449"/>
    <cellStyle name="Comma 6 4 7 2 3" xfId="7819"/>
    <cellStyle name="Comma 6 4 7 3" xfId="2447"/>
    <cellStyle name="Comma 6 4 7 3 2" xfId="5147"/>
    <cellStyle name="Comma 6 4 7 3 2 2" xfId="10450"/>
    <cellStyle name="Comma 6 4 7 3 3" xfId="7820"/>
    <cellStyle name="Comma 6 4 7 4" xfId="5145"/>
    <cellStyle name="Comma 6 4 7 4 2" xfId="10448"/>
    <cellStyle name="Comma 6 4 7 5" xfId="7818"/>
    <cellStyle name="Comma 6 4 8" xfId="2448"/>
    <cellStyle name="Comma 6 4 8 2" xfId="2449"/>
    <cellStyle name="Comma 6 4 8 2 2" xfId="5149"/>
    <cellStyle name="Comma 6 4 8 2 2 2" xfId="10452"/>
    <cellStyle name="Comma 6 4 8 2 3" xfId="7822"/>
    <cellStyle name="Comma 6 4 8 3" xfId="5148"/>
    <cellStyle name="Comma 6 4 8 3 2" xfId="10451"/>
    <cellStyle name="Comma 6 4 8 4" xfId="7821"/>
    <cellStyle name="Comma 6 4 9" xfId="2450"/>
    <cellStyle name="Comma 6 4 9 2" xfId="5150"/>
    <cellStyle name="Comma 6 4 9 2 2" xfId="10453"/>
    <cellStyle name="Comma 6 4 9 3" xfId="7823"/>
    <cellStyle name="Comma 6 5" xfId="2451"/>
    <cellStyle name="Comma 6 5 10" xfId="5151"/>
    <cellStyle name="Comma 6 5 10 2" xfId="10454"/>
    <cellStyle name="Comma 6 5 11" xfId="7824"/>
    <cellStyle name="Comma 6 5 2" xfId="2452"/>
    <cellStyle name="Comma 6 5 2 2" xfId="2453"/>
    <cellStyle name="Comma 6 5 2 2 2" xfId="2454"/>
    <cellStyle name="Comma 6 5 2 2 2 2" xfId="5154"/>
    <cellStyle name="Comma 6 5 2 2 2 2 2" xfId="10457"/>
    <cellStyle name="Comma 6 5 2 2 2 3" xfId="7827"/>
    <cellStyle name="Comma 6 5 2 2 3" xfId="5153"/>
    <cellStyle name="Comma 6 5 2 2 3 2" xfId="10456"/>
    <cellStyle name="Comma 6 5 2 2 4" xfId="7826"/>
    <cellStyle name="Comma 6 5 2 3" xfId="2455"/>
    <cellStyle name="Comma 6 5 2 3 2" xfId="5155"/>
    <cellStyle name="Comma 6 5 2 3 2 2" xfId="10458"/>
    <cellStyle name="Comma 6 5 2 3 3" xfId="7828"/>
    <cellStyle name="Comma 6 5 2 4" xfId="2456"/>
    <cellStyle name="Comma 6 5 2 4 2" xfId="5156"/>
    <cellStyle name="Comma 6 5 2 4 2 2" xfId="10459"/>
    <cellStyle name="Comma 6 5 2 4 3" xfId="7829"/>
    <cellStyle name="Comma 6 5 2 5" xfId="5152"/>
    <cellStyle name="Comma 6 5 2 5 2" xfId="10455"/>
    <cellStyle name="Comma 6 5 2 6" xfId="7825"/>
    <cellStyle name="Comma 6 5 3" xfId="2457"/>
    <cellStyle name="Comma 6 5 3 2" xfId="2458"/>
    <cellStyle name="Comma 6 5 3 2 2" xfId="2459"/>
    <cellStyle name="Comma 6 5 3 2 2 2" xfId="5159"/>
    <cellStyle name="Comma 6 5 3 2 2 2 2" xfId="10462"/>
    <cellStyle name="Comma 6 5 3 2 2 3" xfId="7832"/>
    <cellStyle name="Comma 6 5 3 2 3" xfId="5158"/>
    <cellStyle name="Comma 6 5 3 2 3 2" xfId="10461"/>
    <cellStyle name="Comma 6 5 3 2 4" xfId="7831"/>
    <cellStyle name="Comma 6 5 3 3" xfId="2460"/>
    <cellStyle name="Comma 6 5 3 3 2" xfId="5160"/>
    <cellStyle name="Comma 6 5 3 3 2 2" xfId="10463"/>
    <cellStyle name="Comma 6 5 3 3 3" xfId="7833"/>
    <cellStyle name="Comma 6 5 3 4" xfId="2461"/>
    <cellStyle name="Comma 6 5 3 4 2" xfId="5161"/>
    <cellStyle name="Comma 6 5 3 4 2 2" xfId="10464"/>
    <cellStyle name="Comma 6 5 3 4 3" xfId="7834"/>
    <cellStyle name="Comma 6 5 3 5" xfId="5157"/>
    <cellStyle name="Comma 6 5 3 5 2" xfId="10460"/>
    <cellStyle name="Comma 6 5 3 6" xfId="7830"/>
    <cellStyle name="Comma 6 5 4" xfId="2462"/>
    <cellStyle name="Comma 6 5 4 2" xfId="2463"/>
    <cellStyle name="Comma 6 5 4 2 2" xfId="2464"/>
    <cellStyle name="Comma 6 5 4 2 2 2" xfId="5164"/>
    <cellStyle name="Comma 6 5 4 2 2 2 2" xfId="10467"/>
    <cellStyle name="Comma 6 5 4 2 2 3" xfId="7837"/>
    <cellStyle name="Comma 6 5 4 2 3" xfId="5163"/>
    <cellStyle name="Comma 6 5 4 2 3 2" xfId="10466"/>
    <cellStyle name="Comma 6 5 4 2 4" xfId="7836"/>
    <cellStyle name="Comma 6 5 4 3" xfId="2465"/>
    <cellStyle name="Comma 6 5 4 3 2" xfId="5165"/>
    <cellStyle name="Comma 6 5 4 3 2 2" xfId="10468"/>
    <cellStyle name="Comma 6 5 4 3 3" xfId="7838"/>
    <cellStyle name="Comma 6 5 4 4" xfId="2466"/>
    <cellStyle name="Comma 6 5 4 4 2" xfId="5166"/>
    <cellStyle name="Comma 6 5 4 4 2 2" xfId="10469"/>
    <cellStyle name="Comma 6 5 4 4 3" xfId="7839"/>
    <cellStyle name="Comma 6 5 4 5" xfId="5162"/>
    <cellStyle name="Comma 6 5 4 5 2" xfId="10465"/>
    <cellStyle name="Comma 6 5 4 6" xfId="7835"/>
    <cellStyle name="Comma 6 5 5" xfId="2467"/>
    <cellStyle name="Comma 6 5 5 2" xfId="2468"/>
    <cellStyle name="Comma 6 5 5 2 2" xfId="2469"/>
    <cellStyle name="Comma 6 5 5 2 2 2" xfId="5169"/>
    <cellStyle name="Comma 6 5 5 2 2 2 2" xfId="10472"/>
    <cellStyle name="Comma 6 5 5 2 2 3" xfId="7842"/>
    <cellStyle name="Comma 6 5 5 2 3" xfId="5168"/>
    <cellStyle name="Comma 6 5 5 2 3 2" xfId="10471"/>
    <cellStyle name="Comma 6 5 5 2 4" xfId="7841"/>
    <cellStyle name="Comma 6 5 5 3" xfId="2470"/>
    <cellStyle name="Comma 6 5 5 3 2" xfId="5170"/>
    <cellStyle name="Comma 6 5 5 3 2 2" xfId="10473"/>
    <cellStyle name="Comma 6 5 5 3 3" xfId="7843"/>
    <cellStyle name="Comma 6 5 5 4" xfId="2471"/>
    <cellStyle name="Comma 6 5 5 4 2" xfId="5171"/>
    <cellStyle name="Comma 6 5 5 4 2 2" xfId="10474"/>
    <cellStyle name="Comma 6 5 5 4 3" xfId="7844"/>
    <cellStyle name="Comma 6 5 5 5" xfId="5167"/>
    <cellStyle name="Comma 6 5 5 5 2" xfId="10470"/>
    <cellStyle name="Comma 6 5 5 6" xfId="7840"/>
    <cellStyle name="Comma 6 5 6" xfId="2472"/>
    <cellStyle name="Comma 6 5 6 2" xfId="2473"/>
    <cellStyle name="Comma 6 5 6 2 2" xfId="5173"/>
    <cellStyle name="Comma 6 5 6 2 2 2" xfId="10476"/>
    <cellStyle name="Comma 6 5 6 2 3" xfId="7846"/>
    <cellStyle name="Comma 6 5 6 3" xfId="2474"/>
    <cellStyle name="Comma 6 5 6 3 2" xfId="5174"/>
    <cellStyle name="Comma 6 5 6 3 2 2" xfId="10477"/>
    <cellStyle name="Comma 6 5 6 3 3" xfId="7847"/>
    <cellStyle name="Comma 6 5 6 4" xfId="5172"/>
    <cellStyle name="Comma 6 5 6 4 2" xfId="10475"/>
    <cellStyle name="Comma 6 5 6 5" xfId="7845"/>
    <cellStyle name="Comma 6 5 7" xfId="2475"/>
    <cellStyle name="Comma 6 5 7 2" xfId="2476"/>
    <cellStyle name="Comma 6 5 7 2 2" xfId="5176"/>
    <cellStyle name="Comma 6 5 7 2 2 2" xfId="10479"/>
    <cellStyle name="Comma 6 5 7 2 3" xfId="7849"/>
    <cellStyle name="Comma 6 5 7 3" xfId="5175"/>
    <cellStyle name="Comma 6 5 7 3 2" xfId="10478"/>
    <cellStyle name="Comma 6 5 7 4" xfId="7848"/>
    <cellStyle name="Comma 6 5 8" xfId="2477"/>
    <cellStyle name="Comma 6 5 8 2" xfId="5177"/>
    <cellStyle name="Comma 6 5 8 2 2" xfId="10480"/>
    <cellStyle name="Comma 6 5 8 3" xfId="7850"/>
    <cellStyle name="Comma 6 5 9" xfId="2478"/>
    <cellStyle name="Comma 6 5 9 2" xfId="5178"/>
    <cellStyle name="Comma 6 5 9 2 2" xfId="10481"/>
    <cellStyle name="Comma 6 5 9 3" xfId="7851"/>
    <cellStyle name="Comma 6 6" xfId="2479"/>
    <cellStyle name="Comma 6 6 2" xfId="2480"/>
    <cellStyle name="Comma 6 6 2 2" xfId="2481"/>
    <cellStyle name="Comma 6 6 2 2 2" xfId="5181"/>
    <cellStyle name="Comma 6 6 2 2 2 2" xfId="10484"/>
    <cellStyle name="Comma 6 6 2 2 3" xfId="7854"/>
    <cellStyle name="Comma 6 6 2 3" xfId="5180"/>
    <cellStyle name="Comma 6 6 2 3 2" xfId="10483"/>
    <cellStyle name="Comma 6 6 2 4" xfId="7853"/>
    <cellStyle name="Comma 6 6 3" xfId="2482"/>
    <cellStyle name="Comma 6 6 3 2" xfId="5182"/>
    <cellStyle name="Comma 6 6 3 2 2" xfId="10485"/>
    <cellStyle name="Comma 6 6 3 3" xfId="7855"/>
    <cellStyle name="Comma 6 6 4" xfId="2483"/>
    <cellStyle name="Comma 6 6 4 2" xfId="5183"/>
    <cellStyle name="Comma 6 6 4 2 2" xfId="10486"/>
    <cellStyle name="Comma 6 6 4 3" xfId="7856"/>
    <cellStyle name="Comma 6 6 5" xfId="5179"/>
    <cellStyle name="Comma 6 6 5 2" xfId="10482"/>
    <cellStyle name="Comma 6 6 6" xfId="7852"/>
    <cellStyle name="Comma 6 7" xfId="2484"/>
    <cellStyle name="Comma 6 7 2" xfId="2485"/>
    <cellStyle name="Comma 6 7 2 2" xfId="2486"/>
    <cellStyle name="Comma 6 7 2 2 2" xfId="5186"/>
    <cellStyle name="Comma 6 7 2 2 2 2" xfId="10489"/>
    <cellStyle name="Comma 6 7 2 2 3" xfId="7859"/>
    <cellStyle name="Comma 6 7 2 3" xfId="5185"/>
    <cellStyle name="Comma 6 7 2 3 2" xfId="10488"/>
    <cellStyle name="Comma 6 7 2 4" xfId="7858"/>
    <cellStyle name="Comma 6 7 3" xfId="2487"/>
    <cellStyle name="Comma 6 7 3 2" xfId="5187"/>
    <cellStyle name="Comma 6 7 3 2 2" xfId="10490"/>
    <cellStyle name="Comma 6 7 3 3" xfId="7860"/>
    <cellStyle name="Comma 6 7 4" xfId="2488"/>
    <cellStyle name="Comma 6 7 4 2" xfId="5188"/>
    <cellStyle name="Comma 6 7 4 2 2" xfId="10491"/>
    <cellStyle name="Comma 6 7 4 3" xfId="7861"/>
    <cellStyle name="Comma 6 7 5" xfId="5184"/>
    <cellStyle name="Comma 6 7 5 2" xfId="10487"/>
    <cellStyle name="Comma 6 7 6" xfId="7857"/>
    <cellStyle name="Comma 6 8" xfId="2489"/>
    <cellStyle name="Comma 6 8 2" xfId="2490"/>
    <cellStyle name="Comma 6 8 2 2" xfId="2491"/>
    <cellStyle name="Comma 6 8 2 2 2" xfId="5191"/>
    <cellStyle name="Comma 6 8 2 2 2 2" xfId="10494"/>
    <cellStyle name="Comma 6 8 2 2 3" xfId="7864"/>
    <cellStyle name="Comma 6 8 2 3" xfId="5190"/>
    <cellStyle name="Comma 6 8 2 3 2" xfId="10493"/>
    <cellStyle name="Comma 6 8 2 4" xfId="7863"/>
    <cellStyle name="Comma 6 8 3" xfId="2492"/>
    <cellStyle name="Comma 6 8 3 2" xfId="5192"/>
    <cellStyle name="Comma 6 8 3 2 2" xfId="10495"/>
    <cellStyle name="Comma 6 8 3 3" xfId="7865"/>
    <cellStyle name="Comma 6 8 4" xfId="2493"/>
    <cellStyle name="Comma 6 8 4 2" xfId="5193"/>
    <cellStyle name="Comma 6 8 4 2 2" xfId="10496"/>
    <cellStyle name="Comma 6 8 4 3" xfId="7866"/>
    <cellStyle name="Comma 6 8 5" xfId="5189"/>
    <cellStyle name="Comma 6 8 5 2" xfId="10492"/>
    <cellStyle name="Comma 6 8 6" xfId="7862"/>
    <cellStyle name="Comma 6 9" xfId="2494"/>
    <cellStyle name="Comma 6 9 2" xfId="2495"/>
    <cellStyle name="Comma 6 9 2 2" xfId="2496"/>
    <cellStyle name="Comma 6 9 2 2 2" xfId="5196"/>
    <cellStyle name="Comma 6 9 2 2 2 2" xfId="10499"/>
    <cellStyle name="Comma 6 9 2 2 3" xfId="7869"/>
    <cellStyle name="Comma 6 9 2 3" xfId="5195"/>
    <cellStyle name="Comma 6 9 2 3 2" xfId="10498"/>
    <cellStyle name="Comma 6 9 2 4" xfId="7868"/>
    <cellStyle name="Comma 6 9 3" xfId="2497"/>
    <cellStyle name="Comma 6 9 3 2" xfId="5197"/>
    <cellStyle name="Comma 6 9 3 2 2" xfId="10500"/>
    <cellStyle name="Comma 6 9 3 3" xfId="7870"/>
    <cellStyle name="Comma 6 9 4" xfId="2498"/>
    <cellStyle name="Comma 6 9 4 2" xfId="5198"/>
    <cellStyle name="Comma 6 9 4 2 2" xfId="10501"/>
    <cellStyle name="Comma 6 9 4 3" xfId="7871"/>
    <cellStyle name="Comma 6 9 5" xfId="5194"/>
    <cellStyle name="Comma 6 9 5 2" xfId="10497"/>
    <cellStyle name="Comma 6 9 6" xfId="7867"/>
    <cellStyle name="Comma 7" xfId="2499"/>
    <cellStyle name="Comma 7 10" xfId="2500"/>
    <cellStyle name="Comma 7 10 2" xfId="2501"/>
    <cellStyle name="Comma 7 10 2 2" xfId="5201"/>
    <cellStyle name="Comma 7 10 2 2 2" xfId="10504"/>
    <cellStyle name="Comma 7 10 2 3" xfId="7874"/>
    <cellStyle name="Comma 7 10 3" xfId="2502"/>
    <cellStyle name="Comma 7 10 3 2" xfId="5202"/>
    <cellStyle name="Comma 7 10 3 2 2" xfId="10505"/>
    <cellStyle name="Comma 7 10 3 3" xfId="7875"/>
    <cellStyle name="Comma 7 10 4" xfId="5200"/>
    <cellStyle name="Comma 7 10 4 2" xfId="10503"/>
    <cellStyle name="Comma 7 10 5" xfId="7873"/>
    <cellStyle name="Comma 7 11" xfId="2503"/>
    <cellStyle name="Comma 7 11 2" xfId="2504"/>
    <cellStyle name="Comma 7 11 2 2" xfId="5204"/>
    <cellStyle name="Comma 7 11 2 2 2" xfId="10507"/>
    <cellStyle name="Comma 7 11 2 3" xfId="7877"/>
    <cellStyle name="Comma 7 11 3" xfId="5203"/>
    <cellStyle name="Comma 7 11 3 2" xfId="10506"/>
    <cellStyle name="Comma 7 11 4" xfId="7876"/>
    <cellStyle name="Comma 7 12" xfId="2505"/>
    <cellStyle name="Comma 7 12 2" xfId="5205"/>
    <cellStyle name="Comma 7 12 2 2" xfId="10508"/>
    <cellStyle name="Comma 7 12 3" xfId="7878"/>
    <cellStyle name="Comma 7 13" xfId="2506"/>
    <cellStyle name="Comma 7 13 2" xfId="5206"/>
    <cellStyle name="Comma 7 13 2 2" xfId="10509"/>
    <cellStyle name="Comma 7 13 3" xfId="7879"/>
    <cellStyle name="Comma 7 14" xfId="5199"/>
    <cellStyle name="Comma 7 14 2" xfId="10502"/>
    <cellStyle name="Comma 7 15" xfId="7872"/>
    <cellStyle name="Comma 7 2" xfId="2507"/>
    <cellStyle name="Comma 7 2 10" xfId="2508"/>
    <cellStyle name="Comma 7 2 10 2" xfId="5208"/>
    <cellStyle name="Comma 7 2 10 2 2" xfId="10511"/>
    <cellStyle name="Comma 7 2 10 3" xfId="7881"/>
    <cellStyle name="Comma 7 2 11" xfId="5207"/>
    <cellStyle name="Comma 7 2 11 2" xfId="10510"/>
    <cellStyle name="Comma 7 2 12" xfId="7880"/>
    <cellStyle name="Comma 7 2 2" xfId="2509"/>
    <cellStyle name="Comma 7 2 2 10" xfId="5209"/>
    <cellStyle name="Comma 7 2 2 10 2" xfId="10512"/>
    <cellStyle name="Comma 7 2 2 11" xfId="7882"/>
    <cellStyle name="Comma 7 2 2 2" xfId="2510"/>
    <cellStyle name="Comma 7 2 2 2 2" xfId="2511"/>
    <cellStyle name="Comma 7 2 2 2 2 2" xfId="2512"/>
    <cellStyle name="Comma 7 2 2 2 2 2 2" xfId="5212"/>
    <cellStyle name="Comma 7 2 2 2 2 2 2 2" xfId="10515"/>
    <cellStyle name="Comma 7 2 2 2 2 2 3" xfId="7885"/>
    <cellStyle name="Comma 7 2 2 2 2 3" xfId="5211"/>
    <cellStyle name="Comma 7 2 2 2 2 3 2" xfId="10514"/>
    <cellStyle name="Comma 7 2 2 2 2 4" xfId="7884"/>
    <cellStyle name="Comma 7 2 2 2 3" xfId="2513"/>
    <cellStyle name="Comma 7 2 2 2 3 2" xfId="5213"/>
    <cellStyle name="Comma 7 2 2 2 3 2 2" xfId="10516"/>
    <cellStyle name="Comma 7 2 2 2 3 3" xfId="7886"/>
    <cellStyle name="Comma 7 2 2 2 4" xfId="2514"/>
    <cellStyle name="Comma 7 2 2 2 4 2" xfId="5214"/>
    <cellStyle name="Comma 7 2 2 2 4 2 2" xfId="10517"/>
    <cellStyle name="Comma 7 2 2 2 4 3" xfId="7887"/>
    <cellStyle name="Comma 7 2 2 2 5" xfId="5210"/>
    <cellStyle name="Comma 7 2 2 2 5 2" xfId="10513"/>
    <cellStyle name="Comma 7 2 2 2 6" xfId="7883"/>
    <cellStyle name="Comma 7 2 2 3" xfId="2515"/>
    <cellStyle name="Comma 7 2 2 3 2" xfId="2516"/>
    <cellStyle name="Comma 7 2 2 3 2 2" xfId="2517"/>
    <cellStyle name="Comma 7 2 2 3 2 2 2" xfId="5217"/>
    <cellStyle name="Comma 7 2 2 3 2 2 2 2" xfId="10520"/>
    <cellStyle name="Comma 7 2 2 3 2 2 3" xfId="7890"/>
    <cellStyle name="Comma 7 2 2 3 2 3" xfId="5216"/>
    <cellStyle name="Comma 7 2 2 3 2 3 2" xfId="10519"/>
    <cellStyle name="Comma 7 2 2 3 2 4" xfId="7889"/>
    <cellStyle name="Comma 7 2 2 3 3" xfId="2518"/>
    <cellStyle name="Comma 7 2 2 3 3 2" xfId="5218"/>
    <cellStyle name="Comma 7 2 2 3 3 2 2" xfId="10521"/>
    <cellStyle name="Comma 7 2 2 3 3 3" xfId="7891"/>
    <cellStyle name="Comma 7 2 2 3 4" xfId="2519"/>
    <cellStyle name="Comma 7 2 2 3 4 2" xfId="5219"/>
    <cellStyle name="Comma 7 2 2 3 4 2 2" xfId="10522"/>
    <cellStyle name="Comma 7 2 2 3 4 3" xfId="7892"/>
    <cellStyle name="Comma 7 2 2 3 5" xfId="5215"/>
    <cellStyle name="Comma 7 2 2 3 5 2" xfId="10518"/>
    <cellStyle name="Comma 7 2 2 3 6" xfId="7888"/>
    <cellStyle name="Comma 7 2 2 4" xfId="2520"/>
    <cellStyle name="Comma 7 2 2 4 2" xfId="2521"/>
    <cellStyle name="Comma 7 2 2 4 2 2" xfId="2522"/>
    <cellStyle name="Comma 7 2 2 4 2 2 2" xfId="5222"/>
    <cellStyle name="Comma 7 2 2 4 2 2 2 2" xfId="10525"/>
    <cellStyle name="Comma 7 2 2 4 2 2 3" xfId="7895"/>
    <cellStyle name="Comma 7 2 2 4 2 3" xfId="5221"/>
    <cellStyle name="Comma 7 2 2 4 2 3 2" xfId="10524"/>
    <cellStyle name="Comma 7 2 2 4 2 4" xfId="7894"/>
    <cellStyle name="Comma 7 2 2 4 3" xfId="2523"/>
    <cellStyle name="Comma 7 2 2 4 3 2" xfId="5223"/>
    <cellStyle name="Comma 7 2 2 4 3 2 2" xfId="10526"/>
    <cellStyle name="Comma 7 2 2 4 3 3" xfId="7896"/>
    <cellStyle name="Comma 7 2 2 4 4" xfId="2524"/>
    <cellStyle name="Comma 7 2 2 4 4 2" xfId="5224"/>
    <cellStyle name="Comma 7 2 2 4 4 2 2" xfId="10527"/>
    <cellStyle name="Comma 7 2 2 4 4 3" xfId="7897"/>
    <cellStyle name="Comma 7 2 2 4 5" xfId="5220"/>
    <cellStyle name="Comma 7 2 2 4 5 2" xfId="10523"/>
    <cellStyle name="Comma 7 2 2 4 6" xfId="7893"/>
    <cellStyle name="Comma 7 2 2 5" xfId="2525"/>
    <cellStyle name="Comma 7 2 2 5 2" xfId="2526"/>
    <cellStyle name="Comma 7 2 2 5 2 2" xfId="2527"/>
    <cellStyle name="Comma 7 2 2 5 2 2 2" xfId="5227"/>
    <cellStyle name="Comma 7 2 2 5 2 2 2 2" xfId="10530"/>
    <cellStyle name="Comma 7 2 2 5 2 2 3" xfId="7900"/>
    <cellStyle name="Comma 7 2 2 5 2 3" xfId="5226"/>
    <cellStyle name="Comma 7 2 2 5 2 3 2" xfId="10529"/>
    <cellStyle name="Comma 7 2 2 5 2 4" xfId="7899"/>
    <cellStyle name="Comma 7 2 2 5 3" xfId="2528"/>
    <cellStyle name="Comma 7 2 2 5 3 2" xfId="5228"/>
    <cellStyle name="Comma 7 2 2 5 3 2 2" xfId="10531"/>
    <cellStyle name="Comma 7 2 2 5 3 3" xfId="7901"/>
    <cellStyle name="Comma 7 2 2 5 4" xfId="2529"/>
    <cellStyle name="Comma 7 2 2 5 4 2" xfId="5229"/>
    <cellStyle name="Comma 7 2 2 5 4 2 2" xfId="10532"/>
    <cellStyle name="Comma 7 2 2 5 4 3" xfId="7902"/>
    <cellStyle name="Comma 7 2 2 5 5" xfId="5225"/>
    <cellStyle name="Comma 7 2 2 5 5 2" xfId="10528"/>
    <cellStyle name="Comma 7 2 2 5 6" xfId="7898"/>
    <cellStyle name="Comma 7 2 2 6" xfId="2530"/>
    <cellStyle name="Comma 7 2 2 6 2" xfId="2531"/>
    <cellStyle name="Comma 7 2 2 6 2 2" xfId="5231"/>
    <cellStyle name="Comma 7 2 2 6 2 2 2" xfId="10534"/>
    <cellStyle name="Comma 7 2 2 6 2 3" xfId="7904"/>
    <cellStyle name="Comma 7 2 2 6 3" xfId="2532"/>
    <cellStyle name="Comma 7 2 2 6 3 2" xfId="5232"/>
    <cellStyle name="Comma 7 2 2 6 3 2 2" xfId="10535"/>
    <cellStyle name="Comma 7 2 2 6 3 3" xfId="7905"/>
    <cellStyle name="Comma 7 2 2 6 4" xfId="5230"/>
    <cellStyle name="Comma 7 2 2 6 4 2" xfId="10533"/>
    <cellStyle name="Comma 7 2 2 6 5" xfId="7903"/>
    <cellStyle name="Comma 7 2 2 7" xfId="2533"/>
    <cellStyle name="Comma 7 2 2 7 2" xfId="2534"/>
    <cellStyle name="Comma 7 2 2 7 2 2" xfId="5234"/>
    <cellStyle name="Comma 7 2 2 7 2 2 2" xfId="10537"/>
    <cellStyle name="Comma 7 2 2 7 2 3" xfId="7907"/>
    <cellStyle name="Comma 7 2 2 7 3" xfId="5233"/>
    <cellStyle name="Comma 7 2 2 7 3 2" xfId="10536"/>
    <cellStyle name="Comma 7 2 2 7 4" xfId="7906"/>
    <cellStyle name="Comma 7 2 2 8" xfId="2535"/>
    <cellStyle name="Comma 7 2 2 8 2" xfId="5235"/>
    <cellStyle name="Comma 7 2 2 8 2 2" xfId="10538"/>
    <cellStyle name="Comma 7 2 2 8 3" xfId="7908"/>
    <cellStyle name="Comma 7 2 2 9" xfId="2536"/>
    <cellStyle name="Comma 7 2 2 9 2" xfId="5236"/>
    <cellStyle name="Comma 7 2 2 9 2 2" xfId="10539"/>
    <cellStyle name="Comma 7 2 2 9 3" xfId="7909"/>
    <cellStyle name="Comma 7 2 3" xfId="2537"/>
    <cellStyle name="Comma 7 2 3 2" xfId="2538"/>
    <cellStyle name="Comma 7 2 3 2 2" xfId="2539"/>
    <cellStyle name="Comma 7 2 3 2 2 2" xfId="5239"/>
    <cellStyle name="Comma 7 2 3 2 2 2 2" xfId="10542"/>
    <cellStyle name="Comma 7 2 3 2 2 3" xfId="7912"/>
    <cellStyle name="Comma 7 2 3 2 3" xfId="5238"/>
    <cellStyle name="Comma 7 2 3 2 3 2" xfId="10541"/>
    <cellStyle name="Comma 7 2 3 2 4" xfId="7911"/>
    <cellStyle name="Comma 7 2 3 3" xfId="2540"/>
    <cellStyle name="Comma 7 2 3 3 2" xfId="5240"/>
    <cellStyle name="Comma 7 2 3 3 2 2" xfId="10543"/>
    <cellStyle name="Comma 7 2 3 3 3" xfId="7913"/>
    <cellStyle name="Comma 7 2 3 4" xfId="2541"/>
    <cellStyle name="Comma 7 2 3 4 2" xfId="5241"/>
    <cellStyle name="Comma 7 2 3 4 2 2" xfId="10544"/>
    <cellStyle name="Comma 7 2 3 4 3" xfId="7914"/>
    <cellStyle name="Comma 7 2 3 5" xfId="5237"/>
    <cellStyle name="Comma 7 2 3 5 2" xfId="10540"/>
    <cellStyle name="Comma 7 2 3 6" xfId="7910"/>
    <cellStyle name="Comma 7 2 4" xfId="2542"/>
    <cellStyle name="Comma 7 2 4 2" xfId="2543"/>
    <cellStyle name="Comma 7 2 4 2 2" xfId="2544"/>
    <cellStyle name="Comma 7 2 4 2 2 2" xfId="5244"/>
    <cellStyle name="Comma 7 2 4 2 2 2 2" xfId="10547"/>
    <cellStyle name="Comma 7 2 4 2 2 3" xfId="7917"/>
    <cellStyle name="Comma 7 2 4 2 3" xfId="5243"/>
    <cellStyle name="Comma 7 2 4 2 3 2" xfId="10546"/>
    <cellStyle name="Comma 7 2 4 2 4" xfId="7916"/>
    <cellStyle name="Comma 7 2 4 3" xfId="2545"/>
    <cellStyle name="Comma 7 2 4 3 2" xfId="5245"/>
    <cellStyle name="Comma 7 2 4 3 2 2" xfId="10548"/>
    <cellStyle name="Comma 7 2 4 3 3" xfId="7918"/>
    <cellStyle name="Comma 7 2 4 4" xfId="2546"/>
    <cellStyle name="Comma 7 2 4 4 2" xfId="5246"/>
    <cellStyle name="Comma 7 2 4 4 2 2" xfId="10549"/>
    <cellStyle name="Comma 7 2 4 4 3" xfId="7919"/>
    <cellStyle name="Comma 7 2 4 5" xfId="5242"/>
    <cellStyle name="Comma 7 2 4 5 2" xfId="10545"/>
    <cellStyle name="Comma 7 2 4 6" xfId="7915"/>
    <cellStyle name="Comma 7 2 5" xfId="2547"/>
    <cellStyle name="Comma 7 2 5 2" xfId="2548"/>
    <cellStyle name="Comma 7 2 5 2 2" xfId="2549"/>
    <cellStyle name="Comma 7 2 5 2 2 2" xfId="5249"/>
    <cellStyle name="Comma 7 2 5 2 2 2 2" xfId="10552"/>
    <cellStyle name="Comma 7 2 5 2 2 3" xfId="7922"/>
    <cellStyle name="Comma 7 2 5 2 3" xfId="5248"/>
    <cellStyle name="Comma 7 2 5 2 3 2" xfId="10551"/>
    <cellStyle name="Comma 7 2 5 2 4" xfId="7921"/>
    <cellStyle name="Comma 7 2 5 3" xfId="2550"/>
    <cellStyle name="Comma 7 2 5 3 2" xfId="5250"/>
    <cellStyle name="Comma 7 2 5 3 2 2" xfId="10553"/>
    <cellStyle name="Comma 7 2 5 3 3" xfId="7923"/>
    <cellStyle name="Comma 7 2 5 4" xfId="2551"/>
    <cellStyle name="Comma 7 2 5 4 2" xfId="5251"/>
    <cellStyle name="Comma 7 2 5 4 2 2" xfId="10554"/>
    <cellStyle name="Comma 7 2 5 4 3" xfId="7924"/>
    <cellStyle name="Comma 7 2 5 5" xfId="5247"/>
    <cellStyle name="Comma 7 2 5 5 2" xfId="10550"/>
    <cellStyle name="Comma 7 2 5 6" xfId="7920"/>
    <cellStyle name="Comma 7 2 6" xfId="2552"/>
    <cellStyle name="Comma 7 2 6 2" xfId="2553"/>
    <cellStyle name="Comma 7 2 6 2 2" xfId="2554"/>
    <cellStyle name="Comma 7 2 6 2 2 2" xfId="5254"/>
    <cellStyle name="Comma 7 2 6 2 2 2 2" xfId="10557"/>
    <cellStyle name="Comma 7 2 6 2 2 3" xfId="7927"/>
    <cellStyle name="Comma 7 2 6 2 3" xfId="5253"/>
    <cellStyle name="Comma 7 2 6 2 3 2" xfId="10556"/>
    <cellStyle name="Comma 7 2 6 2 4" xfId="7926"/>
    <cellStyle name="Comma 7 2 6 3" xfId="2555"/>
    <cellStyle name="Comma 7 2 6 3 2" xfId="5255"/>
    <cellStyle name="Comma 7 2 6 3 2 2" xfId="10558"/>
    <cellStyle name="Comma 7 2 6 3 3" xfId="7928"/>
    <cellStyle name="Comma 7 2 6 4" xfId="2556"/>
    <cellStyle name="Comma 7 2 6 4 2" xfId="5256"/>
    <cellStyle name="Comma 7 2 6 4 2 2" xfId="10559"/>
    <cellStyle name="Comma 7 2 6 4 3" xfId="7929"/>
    <cellStyle name="Comma 7 2 6 5" xfId="5252"/>
    <cellStyle name="Comma 7 2 6 5 2" xfId="10555"/>
    <cellStyle name="Comma 7 2 6 6" xfId="7925"/>
    <cellStyle name="Comma 7 2 7" xfId="2557"/>
    <cellStyle name="Comma 7 2 7 2" xfId="2558"/>
    <cellStyle name="Comma 7 2 7 2 2" xfId="5258"/>
    <cellStyle name="Comma 7 2 7 2 2 2" xfId="10561"/>
    <cellStyle name="Comma 7 2 7 2 3" xfId="7931"/>
    <cellStyle name="Comma 7 2 7 3" xfId="2559"/>
    <cellStyle name="Comma 7 2 7 3 2" xfId="5259"/>
    <cellStyle name="Comma 7 2 7 3 2 2" xfId="10562"/>
    <cellStyle name="Comma 7 2 7 3 3" xfId="7932"/>
    <cellStyle name="Comma 7 2 7 4" xfId="5257"/>
    <cellStyle name="Comma 7 2 7 4 2" xfId="10560"/>
    <cellStyle name="Comma 7 2 7 5" xfId="7930"/>
    <cellStyle name="Comma 7 2 8" xfId="2560"/>
    <cellStyle name="Comma 7 2 8 2" xfId="2561"/>
    <cellStyle name="Comma 7 2 8 2 2" xfId="5261"/>
    <cellStyle name="Comma 7 2 8 2 2 2" xfId="10564"/>
    <cellStyle name="Comma 7 2 8 2 3" xfId="7934"/>
    <cellStyle name="Comma 7 2 8 3" xfId="5260"/>
    <cellStyle name="Comma 7 2 8 3 2" xfId="10563"/>
    <cellStyle name="Comma 7 2 8 4" xfId="7933"/>
    <cellStyle name="Comma 7 2 9" xfId="2562"/>
    <cellStyle name="Comma 7 2 9 2" xfId="5262"/>
    <cellStyle name="Comma 7 2 9 2 2" xfId="10565"/>
    <cellStyle name="Comma 7 2 9 3" xfId="7935"/>
    <cellStyle name="Comma 7 3" xfId="2563"/>
    <cellStyle name="Comma 7 3 10" xfId="2564"/>
    <cellStyle name="Comma 7 3 10 2" xfId="5264"/>
    <cellStyle name="Comma 7 3 10 2 2" xfId="10567"/>
    <cellStyle name="Comma 7 3 10 3" xfId="7937"/>
    <cellStyle name="Comma 7 3 11" xfId="5263"/>
    <cellStyle name="Comma 7 3 11 2" xfId="10566"/>
    <cellStyle name="Comma 7 3 12" xfId="7936"/>
    <cellStyle name="Comma 7 3 2" xfId="2565"/>
    <cellStyle name="Comma 7 3 2 10" xfId="5265"/>
    <cellStyle name="Comma 7 3 2 10 2" xfId="10568"/>
    <cellStyle name="Comma 7 3 2 11" xfId="7938"/>
    <cellStyle name="Comma 7 3 2 2" xfId="2566"/>
    <cellStyle name="Comma 7 3 2 2 2" xfId="2567"/>
    <cellStyle name="Comma 7 3 2 2 2 2" xfId="2568"/>
    <cellStyle name="Comma 7 3 2 2 2 2 2" xfId="5268"/>
    <cellStyle name="Comma 7 3 2 2 2 2 2 2" xfId="10571"/>
    <cellStyle name="Comma 7 3 2 2 2 2 3" xfId="7941"/>
    <cellStyle name="Comma 7 3 2 2 2 3" xfId="5267"/>
    <cellStyle name="Comma 7 3 2 2 2 3 2" xfId="10570"/>
    <cellStyle name="Comma 7 3 2 2 2 4" xfId="7940"/>
    <cellStyle name="Comma 7 3 2 2 3" xfId="2569"/>
    <cellStyle name="Comma 7 3 2 2 3 2" xfId="5269"/>
    <cellStyle name="Comma 7 3 2 2 3 2 2" xfId="10572"/>
    <cellStyle name="Comma 7 3 2 2 3 3" xfId="7942"/>
    <cellStyle name="Comma 7 3 2 2 4" xfId="2570"/>
    <cellStyle name="Comma 7 3 2 2 4 2" xfId="5270"/>
    <cellStyle name="Comma 7 3 2 2 4 2 2" xfId="10573"/>
    <cellStyle name="Comma 7 3 2 2 4 3" xfId="7943"/>
    <cellStyle name="Comma 7 3 2 2 5" xfId="5266"/>
    <cellStyle name="Comma 7 3 2 2 5 2" xfId="10569"/>
    <cellStyle name="Comma 7 3 2 2 6" xfId="7939"/>
    <cellStyle name="Comma 7 3 2 3" xfId="2571"/>
    <cellStyle name="Comma 7 3 2 3 2" xfId="2572"/>
    <cellStyle name="Comma 7 3 2 3 2 2" xfId="2573"/>
    <cellStyle name="Comma 7 3 2 3 2 2 2" xfId="5273"/>
    <cellStyle name="Comma 7 3 2 3 2 2 2 2" xfId="10576"/>
    <cellStyle name="Comma 7 3 2 3 2 2 3" xfId="7946"/>
    <cellStyle name="Comma 7 3 2 3 2 3" xfId="5272"/>
    <cellStyle name="Comma 7 3 2 3 2 3 2" xfId="10575"/>
    <cellStyle name="Comma 7 3 2 3 2 4" xfId="7945"/>
    <cellStyle name="Comma 7 3 2 3 3" xfId="2574"/>
    <cellStyle name="Comma 7 3 2 3 3 2" xfId="5274"/>
    <cellStyle name="Comma 7 3 2 3 3 2 2" xfId="10577"/>
    <cellStyle name="Comma 7 3 2 3 3 3" xfId="7947"/>
    <cellStyle name="Comma 7 3 2 3 4" xfId="2575"/>
    <cellStyle name="Comma 7 3 2 3 4 2" xfId="5275"/>
    <cellStyle name="Comma 7 3 2 3 4 2 2" xfId="10578"/>
    <cellStyle name="Comma 7 3 2 3 4 3" xfId="7948"/>
    <cellStyle name="Comma 7 3 2 3 5" xfId="5271"/>
    <cellStyle name="Comma 7 3 2 3 5 2" xfId="10574"/>
    <cellStyle name="Comma 7 3 2 3 6" xfId="7944"/>
    <cellStyle name="Comma 7 3 2 4" xfId="2576"/>
    <cellStyle name="Comma 7 3 2 4 2" xfId="2577"/>
    <cellStyle name="Comma 7 3 2 4 2 2" xfId="2578"/>
    <cellStyle name="Comma 7 3 2 4 2 2 2" xfId="5278"/>
    <cellStyle name="Comma 7 3 2 4 2 2 2 2" xfId="10581"/>
    <cellStyle name="Comma 7 3 2 4 2 2 3" xfId="7951"/>
    <cellStyle name="Comma 7 3 2 4 2 3" xfId="5277"/>
    <cellStyle name="Comma 7 3 2 4 2 3 2" xfId="10580"/>
    <cellStyle name="Comma 7 3 2 4 2 4" xfId="7950"/>
    <cellStyle name="Comma 7 3 2 4 3" xfId="2579"/>
    <cellStyle name="Comma 7 3 2 4 3 2" xfId="5279"/>
    <cellStyle name="Comma 7 3 2 4 3 2 2" xfId="10582"/>
    <cellStyle name="Comma 7 3 2 4 3 3" xfId="7952"/>
    <cellStyle name="Comma 7 3 2 4 4" xfId="2580"/>
    <cellStyle name="Comma 7 3 2 4 4 2" xfId="5280"/>
    <cellStyle name="Comma 7 3 2 4 4 2 2" xfId="10583"/>
    <cellStyle name="Comma 7 3 2 4 4 3" xfId="7953"/>
    <cellStyle name="Comma 7 3 2 4 5" xfId="5276"/>
    <cellStyle name="Comma 7 3 2 4 5 2" xfId="10579"/>
    <cellStyle name="Comma 7 3 2 4 6" xfId="7949"/>
    <cellStyle name="Comma 7 3 2 5" xfId="2581"/>
    <cellStyle name="Comma 7 3 2 5 2" xfId="2582"/>
    <cellStyle name="Comma 7 3 2 5 2 2" xfId="2583"/>
    <cellStyle name="Comma 7 3 2 5 2 2 2" xfId="5283"/>
    <cellStyle name="Comma 7 3 2 5 2 2 2 2" xfId="10586"/>
    <cellStyle name="Comma 7 3 2 5 2 2 3" xfId="7956"/>
    <cellStyle name="Comma 7 3 2 5 2 3" xfId="5282"/>
    <cellStyle name="Comma 7 3 2 5 2 3 2" xfId="10585"/>
    <cellStyle name="Comma 7 3 2 5 2 4" xfId="7955"/>
    <cellStyle name="Comma 7 3 2 5 3" xfId="2584"/>
    <cellStyle name="Comma 7 3 2 5 3 2" xfId="5284"/>
    <cellStyle name="Comma 7 3 2 5 3 2 2" xfId="10587"/>
    <cellStyle name="Comma 7 3 2 5 3 3" xfId="7957"/>
    <cellStyle name="Comma 7 3 2 5 4" xfId="2585"/>
    <cellStyle name="Comma 7 3 2 5 4 2" xfId="5285"/>
    <cellStyle name="Comma 7 3 2 5 4 2 2" xfId="10588"/>
    <cellStyle name="Comma 7 3 2 5 4 3" xfId="7958"/>
    <cellStyle name="Comma 7 3 2 5 5" xfId="5281"/>
    <cellStyle name="Comma 7 3 2 5 5 2" xfId="10584"/>
    <cellStyle name="Comma 7 3 2 5 6" xfId="7954"/>
    <cellStyle name="Comma 7 3 2 6" xfId="2586"/>
    <cellStyle name="Comma 7 3 2 6 2" xfId="2587"/>
    <cellStyle name="Comma 7 3 2 6 2 2" xfId="5287"/>
    <cellStyle name="Comma 7 3 2 6 2 2 2" xfId="10590"/>
    <cellStyle name="Comma 7 3 2 6 2 3" xfId="7960"/>
    <cellStyle name="Comma 7 3 2 6 3" xfId="2588"/>
    <cellStyle name="Comma 7 3 2 6 3 2" xfId="5288"/>
    <cellStyle name="Comma 7 3 2 6 3 2 2" xfId="10591"/>
    <cellStyle name="Comma 7 3 2 6 3 3" xfId="7961"/>
    <cellStyle name="Comma 7 3 2 6 4" xfId="5286"/>
    <cellStyle name="Comma 7 3 2 6 4 2" xfId="10589"/>
    <cellStyle name="Comma 7 3 2 6 5" xfId="7959"/>
    <cellStyle name="Comma 7 3 2 7" xfId="2589"/>
    <cellStyle name="Comma 7 3 2 7 2" xfId="2590"/>
    <cellStyle name="Comma 7 3 2 7 2 2" xfId="5290"/>
    <cellStyle name="Comma 7 3 2 7 2 2 2" xfId="10593"/>
    <cellStyle name="Comma 7 3 2 7 2 3" xfId="7963"/>
    <cellStyle name="Comma 7 3 2 7 3" xfId="5289"/>
    <cellStyle name="Comma 7 3 2 7 3 2" xfId="10592"/>
    <cellStyle name="Comma 7 3 2 7 4" xfId="7962"/>
    <cellStyle name="Comma 7 3 2 8" xfId="2591"/>
    <cellStyle name="Comma 7 3 2 8 2" xfId="5291"/>
    <cellStyle name="Comma 7 3 2 8 2 2" xfId="10594"/>
    <cellStyle name="Comma 7 3 2 8 3" xfId="7964"/>
    <cellStyle name="Comma 7 3 2 9" xfId="2592"/>
    <cellStyle name="Comma 7 3 2 9 2" xfId="5292"/>
    <cellStyle name="Comma 7 3 2 9 2 2" xfId="10595"/>
    <cellStyle name="Comma 7 3 2 9 3" xfId="7965"/>
    <cellStyle name="Comma 7 3 3" xfId="2593"/>
    <cellStyle name="Comma 7 3 3 2" xfId="2594"/>
    <cellStyle name="Comma 7 3 3 2 2" xfId="2595"/>
    <cellStyle name="Comma 7 3 3 2 2 2" xfId="5295"/>
    <cellStyle name="Comma 7 3 3 2 2 2 2" xfId="10598"/>
    <cellStyle name="Comma 7 3 3 2 2 3" xfId="7968"/>
    <cellStyle name="Comma 7 3 3 2 3" xfId="5294"/>
    <cellStyle name="Comma 7 3 3 2 3 2" xfId="10597"/>
    <cellStyle name="Comma 7 3 3 2 4" xfId="7967"/>
    <cellStyle name="Comma 7 3 3 3" xfId="2596"/>
    <cellStyle name="Comma 7 3 3 3 2" xfId="5296"/>
    <cellStyle name="Comma 7 3 3 3 2 2" xfId="10599"/>
    <cellStyle name="Comma 7 3 3 3 3" xfId="7969"/>
    <cellStyle name="Comma 7 3 3 4" xfId="2597"/>
    <cellStyle name="Comma 7 3 3 4 2" xfId="5297"/>
    <cellStyle name="Comma 7 3 3 4 2 2" xfId="10600"/>
    <cellStyle name="Comma 7 3 3 4 3" xfId="7970"/>
    <cellStyle name="Comma 7 3 3 5" xfId="5293"/>
    <cellStyle name="Comma 7 3 3 5 2" xfId="10596"/>
    <cellStyle name="Comma 7 3 3 6" xfId="7966"/>
    <cellStyle name="Comma 7 3 4" xfId="2598"/>
    <cellStyle name="Comma 7 3 4 2" xfId="2599"/>
    <cellStyle name="Comma 7 3 4 2 2" xfId="2600"/>
    <cellStyle name="Comma 7 3 4 2 2 2" xfId="5300"/>
    <cellStyle name="Comma 7 3 4 2 2 2 2" xfId="10603"/>
    <cellStyle name="Comma 7 3 4 2 2 3" xfId="7973"/>
    <cellStyle name="Comma 7 3 4 2 3" xfId="5299"/>
    <cellStyle name="Comma 7 3 4 2 3 2" xfId="10602"/>
    <cellStyle name="Comma 7 3 4 2 4" xfId="7972"/>
    <cellStyle name="Comma 7 3 4 3" xfId="2601"/>
    <cellStyle name="Comma 7 3 4 3 2" xfId="5301"/>
    <cellStyle name="Comma 7 3 4 3 2 2" xfId="10604"/>
    <cellStyle name="Comma 7 3 4 3 3" xfId="7974"/>
    <cellStyle name="Comma 7 3 4 4" xfId="2602"/>
    <cellStyle name="Comma 7 3 4 4 2" xfId="5302"/>
    <cellStyle name="Comma 7 3 4 4 2 2" xfId="10605"/>
    <cellStyle name="Comma 7 3 4 4 3" xfId="7975"/>
    <cellStyle name="Comma 7 3 4 5" xfId="5298"/>
    <cellStyle name="Comma 7 3 4 5 2" xfId="10601"/>
    <cellStyle name="Comma 7 3 4 6" xfId="7971"/>
    <cellStyle name="Comma 7 3 5" xfId="2603"/>
    <cellStyle name="Comma 7 3 5 2" xfId="2604"/>
    <cellStyle name="Comma 7 3 5 2 2" xfId="2605"/>
    <cellStyle name="Comma 7 3 5 2 2 2" xfId="5305"/>
    <cellStyle name="Comma 7 3 5 2 2 2 2" xfId="10608"/>
    <cellStyle name="Comma 7 3 5 2 2 3" xfId="7978"/>
    <cellStyle name="Comma 7 3 5 2 3" xfId="5304"/>
    <cellStyle name="Comma 7 3 5 2 3 2" xfId="10607"/>
    <cellStyle name="Comma 7 3 5 2 4" xfId="7977"/>
    <cellStyle name="Comma 7 3 5 3" xfId="2606"/>
    <cellStyle name="Comma 7 3 5 3 2" xfId="5306"/>
    <cellStyle name="Comma 7 3 5 3 2 2" xfId="10609"/>
    <cellStyle name="Comma 7 3 5 3 3" xfId="7979"/>
    <cellStyle name="Comma 7 3 5 4" xfId="2607"/>
    <cellStyle name="Comma 7 3 5 4 2" xfId="5307"/>
    <cellStyle name="Comma 7 3 5 4 2 2" xfId="10610"/>
    <cellStyle name="Comma 7 3 5 4 3" xfId="7980"/>
    <cellStyle name="Comma 7 3 5 5" xfId="5303"/>
    <cellStyle name="Comma 7 3 5 5 2" xfId="10606"/>
    <cellStyle name="Comma 7 3 5 6" xfId="7976"/>
    <cellStyle name="Comma 7 3 6" xfId="2608"/>
    <cellStyle name="Comma 7 3 6 2" xfId="2609"/>
    <cellStyle name="Comma 7 3 6 2 2" xfId="2610"/>
    <cellStyle name="Comma 7 3 6 2 2 2" xfId="5310"/>
    <cellStyle name="Comma 7 3 6 2 2 2 2" xfId="10613"/>
    <cellStyle name="Comma 7 3 6 2 2 3" xfId="7983"/>
    <cellStyle name="Comma 7 3 6 2 3" xfId="5309"/>
    <cellStyle name="Comma 7 3 6 2 3 2" xfId="10612"/>
    <cellStyle name="Comma 7 3 6 2 4" xfId="7982"/>
    <cellStyle name="Comma 7 3 6 3" xfId="2611"/>
    <cellStyle name="Comma 7 3 6 3 2" xfId="5311"/>
    <cellStyle name="Comma 7 3 6 3 2 2" xfId="10614"/>
    <cellStyle name="Comma 7 3 6 3 3" xfId="7984"/>
    <cellStyle name="Comma 7 3 6 4" xfId="2612"/>
    <cellStyle name="Comma 7 3 6 4 2" xfId="5312"/>
    <cellStyle name="Comma 7 3 6 4 2 2" xfId="10615"/>
    <cellStyle name="Comma 7 3 6 4 3" xfId="7985"/>
    <cellStyle name="Comma 7 3 6 5" xfId="5308"/>
    <cellStyle name="Comma 7 3 6 5 2" xfId="10611"/>
    <cellStyle name="Comma 7 3 6 6" xfId="7981"/>
    <cellStyle name="Comma 7 3 7" xfId="2613"/>
    <cellStyle name="Comma 7 3 7 2" xfId="2614"/>
    <cellStyle name="Comma 7 3 7 2 2" xfId="5314"/>
    <cellStyle name="Comma 7 3 7 2 2 2" xfId="10617"/>
    <cellStyle name="Comma 7 3 7 2 3" xfId="7987"/>
    <cellStyle name="Comma 7 3 7 3" xfId="2615"/>
    <cellStyle name="Comma 7 3 7 3 2" xfId="5315"/>
    <cellStyle name="Comma 7 3 7 3 2 2" xfId="10618"/>
    <cellStyle name="Comma 7 3 7 3 3" xfId="7988"/>
    <cellStyle name="Comma 7 3 7 4" xfId="5313"/>
    <cellStyle name="Comma 7 3 7 4 2" xfId="10616"/>
    <cellStyle name="Comma 7 3 7 5" xfId="7986"/>
    <cellStyle name="Comma 7 3 8" xfId="2616"/>
    <cellStyle name="Comma 7 3 8 2" xfId="2617"/>
    <cellStyle name="Comma 7 3 8 2 2" xfId="5317"/>
    <cellStyle name="Comma 7 3 8 2 2 2" xfId="10620"/>
    <cellStyle name="Comma 7 3 8 2 3" xfId="7990"/>
    <cellStyle name="Comma 7 3 8 3" xfId="5316"/>
    <cellStyle name="Comma 7 3 8 3 2" xfId="10619"/>
    <cellStyle name="Comma 7 3 8 4" xfId="7989"/>
    <cellStyle name="Comma 7 3 9" xfId="2618"/>
    <cellStyle name="Comma 7 3 9 2" xfId="5318"/>
    <cellStyle name="Comma 7 3 9 2 2" xfId="10621"/>
    <cellStyle name="Comma 7 3 9 3" xfId="7991"/>
    <cellStyle name="Comma 7 4" xfId="2619"/>
    <cellStyle name="Comma 7 4 10" xfId="2620"/>
    <cellStyle name="Comma 7 4 10 2" xfId="5320"/>
    <cellStyle name="Comma 7 4 10 2 2" xfId="10623"/>
    <cellStyle name="Comma 7 4 10 3" xfId="7993"/>
    <cellStyle name="Comma 7 4 11" xfId="5319"/>
    <cellStyle name="Comma 7 4 11 2" xfId="10622"/>
    <cellStyle name="Comma 7 4 12" xfId="7992"/>
    <cellStyle name="Comma 7 4 2" xfId="2621"/>
    <cellStyle name="Comma 7 4 2 10" xfId="5321"/>
    <cellStyle name="Comma 7 4 2 10 2" xfId="10624"/>
    <cellStyle name="Comma 7 4 2 11" xfId="7994"/>
    <cellStyle name="Comma 7 4 2 2" xfId="2622"/>
    <cellStyle name="Comma 7 4 2 2 2" xfId="2623"/>
    <cellStyle name="Comma 7 4 2 2 2 2" xfId="2624"/>
    <cellStyle name="Comma 7 4 2 2 2 2 2" xfId="5324"/>
    <cellStyle name="Comma 7 4 2 2 2 2 2 2" xfId="10627"/>
    <cellStyle name="Comma 7 4 2 2 2 2 3" xfId="7997"/>
    <cellStyle name="Comma 7 4 2 2 2 3" xfId="5323"/>
    <cellStyle name="Comma 7 4 2 2 2 3 2" xfId="10626"/>
    <cellStyle name="Comma 7 4 2 2 2 4" xfId="7996"/>
    <cellStyle name="Comma 7 4 2 2 3" xfId="2625"/>
    <cellStyle name="Comma 7 4 2 2 3 2" xfId="5325"/>
    <cellStyle name="Comma 7 4 2 2 3 2 2" xfId="10628"/>
    <cellStyle name="Comma 7 4 2 2 3 3" xfId="7998"/>
    <cellStyle name="Comma 7 4 2 2 4" xfId="2626"/>
    <cellStyle name="Comma 7 4 2 2 4 2" xfId="5326"/>
    <cellStyle name="Comma 7 4 2 2 4 2 2" xfId="10629"/>
    <cellStyle name="Comma 7 4 2 2 4 3" xfId="7999"/>
    <cellStyle name="Comma 7 4 2 2 5" xfId="5322"/>
    <cellStyle name="Comma 7 4 2 2 5 2" xfId="10625"/>
    <cellStyle name="Comma 7 4 2 2 6" xfId="7995"/>
    <cellStyle name="Comma 7 4 2 3" xfId="2627"/>
    <cellStyle name="Comma 7 4 2 3 2" xfId="2628"/>
    <cellStyle name="Comma 7 4 2 3 2 2" xfId="2629"/>
    <cellStyle name="Comma 7 4 2 3 2 2 2" xfId="5329"/>
    <cellStyle name="Comma 7 4 2 3 2 2 2 2" xfId="10632"/>
    <cellStyle name="Comma 7 4 2 3 2 2 3" xfId="8002"/>
    <cellStyle name="Comma 7 4 2 3 2 3" xfId="5328"/>
    <cellStyle name="Comma 7 4 2 3 2 3 2" xfId="10631"/>
    <cellStyle name="Comma 7 4 2 3 2 4" xfId="8001"/>
    <cellStyle name="Comma 7 4 2 3 3" xfId="2630"/>
    <cellStyle name="Comma 7 4 2 3 3 2" xfId="5330"/>
    <cellStyle name="Comma 7 4 2 3 3 2 2" xfId="10633"/>
    <cellStyle name="Comma 7 4 2 3 3 3" xfId="8003"/>
    <cellStyle name="Comma 7 4 2 3 4" xfId="2631"/>
    <cellStyle name="Comma 7 4 2 3 4 2" xfId="5331"/>
    <cellStyle name="Comma 7 4 2 3 4 2 2" xfId="10634"/>
    <cellStyle name="Comma 7 4 2 3 4 3" xfId="8004"/>
    <cellStyle name="Comma 7 4 2 3 5" xfId="5327"/>
    <cellStyle name="Comma 7 4 2 3 5 2" xfId="10630"/>
    <cellStyle name="Comma 7 4 2 3 6" xfId="8000"/>
    <cellStyle name="Comma 7 4 2 4" xfId="2632"/>
    <cellStyle name="Comma 7 4 2 4 2" xfId="2633"/>
    <cellStyle name="Comma 7 4 2 4 2 2" xfId="2634"/>
    <cellStyle name="Comma 7 4 2 4 2 2 2" xfId="5334"/>
    <cellStyle name="Comma 7 4 2 4 2 2 2 2" xfId="10637"/>
    <cellStyle name="Comma 7 4 2 4 2 2 3" xfId="8007"/>
    <cellStyle name="Comma 7 4 2 4 2 3" xfId="5333"/>
    <cellStyle name="Comma 7 4 2 4 2 3 2" xfId="10636"/>
    <cellStyle name="Comma 7 4 2 4 2 4" xfId="8006"/>
    <cellStyle name="Comma 7 4 2 4 3" xfId="2635"/>
    <cellStyle name="Comma 7 4 2 4 3 2" xfId="5335"/>
    <cellStyle name="Comma 7 4 2 4 3 2 2" xfId="10638"/>
    <cellStyle name="Comma 7 4 2 4 3 3" xfId="8008"/>
    <cellStyle name="Comma 7 4 2 4 4" xfId="2636"/>
    <cellStyle name="Comma 7 4 2 4 4 2" xfId="5336"/>
    <cellStyle name="Comma 7 4 2 4 4 2 2" xfId="10639"/>
    <cellStyle name="Comma 7 4 2 4 4 3" xfId="8009"/>
    <cellStyle name="Comma 7 4 2 4 5" xfId="5332"/>
    <cellStyle name="Comma 7 4 2 4 5 2" xfId="10635"/>
    <cellStyle name="Comma 7 4 2 4 6" xfId="8005"/>
    <cellStyle name="Comma 7 4 2 5" xfId="2637"/>
    <cellStyle name="Comma 7 4 2 5 2" xfId="2638"/>
    <cellStyle name="Comma 7 4 2 5 2 2" xfId="2639"/>
    <cellStyle name="Comma 7 4 2 5 2 2 2" xfId="5339"/>
    <cellStyle name="Comma 7 4 2 5 2 2 2 2" xfId="10642"/>
    <cellStyle name="Comma 7 4 2 5 2 2 3" xfId="8012"/>
    <cellStyle name="Comma 7 4 2 5 2 3" xfId="5338"/>
    <cellStyle name="Comma 7 4 2 5 2 3 2" xfId="10641"/>
    <cellStyle name="Comma 7 4 2 5 2 4" xfId="8011"/>
    <cellStyle name="Comma 7 4 2 5 3" xfId="2640"/>
    <cellStyle name="Comma 7 4 2 5 3 2" xfId="5340"/>
    <cellStyle name="Comma 7 4 2 5 3 2 2" xfId="10643"/>
    <cellStyle name="Comma 7 4 2 5 3 3" xfId="8013"/>
    <cellStyle name="Comma 7 4 2 5 4" xfId="2641"/>
    <cellStyle name="Comma 7 4 2 5 4 2" xfId="5341"/>
    <cellStyle name="Comma 7 4 2 5 4 2 2" xfId="10644"/>
    <cellStyle name="Comma 7 4 2 5 4 3" xfId="8014"/>
    <cellStyle name="Comma 7 4 2 5 5" xfId="5337"/>
    <cellStyle name="Comma 7 4 2 5 5 2" xfId="10640"/>
    <cellStyle name="Comma 7 4 2 5 6" xfId="8010"/>
    <cellStyle name="Comma 7 4 2 6" xfId="2642"/>
    <cellStyle name="Comma 7 4 2 6 2" xfId="2643"/>
    <cellStyle name="Comma 7 4 2 6 2 2" xfId="5343"/>
    <cellStyle name="Comma 7 4 2 6 2 2 2" xfId="10646"/>
    <cellStyle name="Comma 7 4 2 6 2 3" xfId="8016"/>
    <cellStyle name="Comma 7 4 2 6 3" xfId="2644"/>
    <cellStyle name="Comma 7 4 2 6 3 2" xfId="5344"/>
    <cellStyle name="Comma 7 4 2 6 3 2 2" xfId="10647"/>
    <cellStyle name="Comma 7 4 2 6 3 3" xfId="8017"/>
    <cellStyle name="Comma 7 4 2 6 4" xfId="5342"/>
    <cellStyle name="Comma 7 4 2 6 4 2" xfId="10645"/>
    <cellStyle name="Comma 7 4 2 6 5" xfId="8015"/>
    <cellStyle name="Comma 7 4 2 7" xfId="2645"/>
    <cellStyle name="Comma 7 4 2 7 2" xfId="2646"/>
    <cellStyle name="Comma 7 4 2 7 2 2" xfId="5346"/>
    <cellStyle name="Comma 7 4 2 7 2 2 2" xfId="10649"/>
    <cellStyle name="Comma 7 4 2 7 2 3" xfId="8019"/>
    <cellStyle name="Comma 7 4 2 7 3" xfId="5345"/>
    <cellStyle name="Comma 7 4 2 7 3 2" xfId="10648"/>
    <cellStyle name="Comma 7 4 2 7 4" xfId="8018"/>
    <cellStyle name="Comma 7 4 2 8" xfId="2647"/>
    <cellStyle name="Comma 7 4 2 8 2" xfId="5347"/>
    <cellStyle name="Comma 7 4 2 8 2 2" xfId="10650"/>
    <cellStyle name="Comma 7 4 2 8 3" xfId="8020"/>
    <cellStyle name="Comma 7 4 2 9" xfId="2648"/>
    <cellStyle name="Comma 7 4 2 9 2" xfId="5348"/>
    <cellStyle name="Comma 7 4 2 9 2 2" xfId="10651"/>
    <cellStyle name="Comma 7 4 2 9 3" xfId="8021"/>
    <cellStyle name="Comma 7 4 3" xfId="2649"/>
    <cellStyle name="Comma 7 4 3 2" xfId="2650"/>
    <cellStyle name="Comma 7 4 3 2 2" xfId="2651"/>
    <cellStyle name="Comma 7 4 3 2 2 2" xfId="5351"/>
    <cellStyle name="Comma 7 4 3 2 2 2 2" xfId="10654"/>
    <cellStyle name="Comma 7 4 3 2 2 3" xfId="8024"/>
    <cellStyle name="Comma 7 4 3 2 3" xfId="5350"/>
    <cellStyle name="Comma 7 4 3 2 3 2" xfId="10653"/>
    <cellStyle name="Comma 7 4 3 2 4" xfId="8023"/>
    <cellStyle name="Comma 7 4 3 3" xfId="2652"/>
    <cellStyle name="Comma 7 4 3 3 2" xfId="5352"/>
    <cellStyle name="Comma 7 4 3 3 2 2" xfId="10655"/>
    <cellStyle name="Comma 7 4 3 3 3" xfId="8025"/>
    <cellStyle name="Comma 7 4 3 4" xfId="2653"/>
    <cellStyle name="Comma 7 4 3 4 2" xfId="5353"/>
    <cellStyle name="Comma 7 4 3 4 2 2" xfId="10656"/>
    <cellStyle name="Comma 7 4 3 4 3" xfId="8026"/>
    <cellStyle name="Comma 7 4 3 5" xfId="5349"/>
    <cellStyle name="Comma 7 4 3 5 2" xfId="10652"/>
    <cellStyle name="Comma 7 4 3 6" xfId="8022"/>
    <cellStyle name="Comma 7 4 4" xfId="2654"/>
    <cellStyle name="Comma 7 4 4 2" xfId="2655"/>
    <cellStyle name="Comma 7 4 4 2 2" xfId="2656"/>
    <cellStyle name="Comma 7 4 4 2 2 2" xfId="5356"/>
    <cellStyle name="Comma 7 4 4 2 2 2 2" xfId="10659"/>
    <cellStyle name="Comma 7 4 4 2 2 3" xfId="8029"/>
    <cellStyle name="Comma 7 4 4 2 3" xfId="5355"/>
    <cellStyle name="Comma 7 4 4 2 3 2" xfId="10658"/>
    <cellStyle name="Comma 7 4 4 2 4" xfId="8028"/>
    <cellStyle name="Comma 7 4 4 3" xfId="2657"/>
    <cellStyle name="Comma 7 4 4 3 2" xfId="5357"/>
    <cellStyle name="Comma 7 4 4 3 2 2" xfId="10660"/>
    <cellStyle name="Comma 7 4 4 3 3" xfId="8030"/>
    <cellStyle name="Comma 7 4 4 4" xfId="2658"/>
    <cellStyle name="Comma 7 4 4 4 2" xfId="5358"/>
    <cellStyle name="Comma 7 4 4 4 2 2" xfId="10661"/>
    <cellStyle name="Comma 7 4 4 4 3" xfId="8031"/>
    <cellStyle name="Comma 7 4 4 5" xfId="5354"/>
    <cellStyle name="Comma 7 4 4 5 2" xfId="10657"/>
    <cellStyle name="Comma 7 4 4 6" xfId="8027"/>
    <cellStyle name="Comma 7 4 5" xfId="2659"/>
    <cellStyle name="Comma 7 4 5 2" xfId="2660"/>
    <cellStyle name="Comma 7 4 5 2 2" xfId="2661"/>
    <cellStyle name="Comma 7 4 5 2 2 2" xfId="5361"/>
    <cellStyle name="Comma 7 4 5 2 2 2 2" xfId="10664"/>
    <cellStyle name="Comma 7 4 5 2 2 3" xfId="8034"/>
    <cellStyle name="Comma 7 4 5 2 3" xfId="5360"/>
    <cellStyle name="Comma 7 4 5 2 3 2" xfId="10663"/>
    <cellStyle name="Comma 7 4 5 2 4" xfId="8033"/>
    <cellStyle name="Comma 7 4 5 3" xfId="2662"/>
    <cellStyle name="Comma 7 4 5 3 2" xfId="5362"/>
    <cellStyle name="Comma 7 4 5 3 2 2" xfId="10665"/>
    <cellStyle name="Comma 7 4 5 3 3" xfId="8035"/>
    <cellStyle name="Comma 7 4 5 4" xfId="2663"/>
    <cellStyle name="Comma 7 4 5 4 2" xfId="5363"/>
    <cellStyle name="Comma 7 4 5 4 2 2" xfId="10666"/>
    <cellStyle name="Comma 7 4 5 4 3" xfId="8036"/>
    <cellStyle name="Comma 7 4 5 5" xfId="5359"/>
    <cellStyle name="Comma 7 4 5 5 2" xfId="10662"/>
    <cellStyle name="Comma 7 4 5 6" xfId="8032"/>
    <cellStyle name="Comma 7 4 6" xfId="2664"/>
    <cellStyle name="Comma 7 4 6 2" xfId="2665"/>
    <cellStyle name="Comma 7 4 6 2 2" xfId="2666"/>
    <cellStyle name="Comma 7 4 6 2 2 2" xfId="5366"/>
    <cellStyle name="Comma 7 4 6 2 2 2 2" xfId="10669"/>
    <cellStyle name="Comma 7 4 6 2 2 3" xfId="8039"/>
    <cellStyle name="Comma 7 4 6 2 3" xfId="5365"/>
    <cellStyle name="Comma 7 4 6 2 3 2" xfId="10668"/>
    <cellStyle name="Comma 7 4 6 2 4" xfId="8038"/>
    <cellStyle name="Comma 7 4 6 3" xfId="2667"/>
    <cellStyle name="Comma 7 4 6 3 2" xfId="5367"/>
    <cellStyle name="Comma 7 4 6 3 2 2" xfId="10670"/>
    <cellStyle name="Comma 7 4 6 3 3" xfId="8040"/>
    <cellStyle name="Comma 7 4 6 4" xfId="2668"/>
    <cellStyle name="Comma 7 4 6 4 2" xfId="5368"/>
    <cellStyle name="Comma 7 4 6 4 2 2" xfId="10671"/>
    <cellStyle name="Comma 7 4 6 4 3" xfId="8041"/>
    <cellStyle name="Comma 7 4 6 5" xfId="5364"/>
    <cellStyle name="Comma 7 4 6 5 2" xfId="10667"/>
    <cellStyle name="Comma 7 4 6 6" xfId="8037"/>
    <cellStyle name="Comma 7 4 7" xfId="2669"/>
    <cellStyle name="Comma 7 4 7 2" xfId="2670"/>
    <cellStyle name="Comma 7 4 7 2 2" xfId="5370"/>
    <cellStyle name="Comma 7 4 7 2 2 2" xfId="10673"/>
    <cellStyle name="Comma 7 4 7 2 3" xfId="8043"/>
    <cellStyle name="Comma 7 4 7 3" xfId="2671"/>
    <cellStyle name="Comma 7 4 7 3 2" xfId="5371"/>
    <cellStyle name="Comma 7 4 7 3 2 2" xfId="10674"/>
    <cellStyle name="Comma 7 4 7 3 3" xfId="8044"/>
    <cellStyle name="Comma 7 4 7 4" xfId="5369"/>
    <cellStyle name="Comma 7 4 7 4 2" xfId="10672"/>
    <cellStyle name="Comma 7 4 7 5" xfId="8042"/>
    <cellStyle name="Comma 7 4 8" xfId="2672"/>
    <cellStyle name="Comma 7 4 8 2" xfId="2673"/>
    <cellStyle name="Comma 7 4 8 2 2" xfId="5373"/>
    <cellStyle name="Comma 7 4 8 2 2 2" xfId="10676"/>
    <cellStyle name="Comma 7 4 8 2 3" xfId="8046"/>
    <cellStyle name="Comma 7 4 8 3" xfId="5372"/>
    <cellStyle name="Comma 7 4 8 3 2" xfId="10675"/>
    <cellStyle name="Comma 7 4 8 4" xfId="8045"/>
    <cellStyle name="Comma 7 4 9" xfId="2674"/>
    <cellStyle name="Comma 7 4 9 2" xfId="5374"/>
    <cellStyle name="Comma 7 4 9 2 2" xfId="10677"/>
    <cellStyle name="Comma 7 4 9 3" xfId="8047"/>
    <cellStyle name="Comma 7 5" xfId="2675"/>
    <cellStyle name="Comma 7 5 10" xfId="5375"/>
    <cellStyle name="Comma 7 5 10 2" xfId="10678"/>
    <cellStyle name="Comma 7 5 11" xfId="8048"/>
    <cellStyle name="Comma 7 5 2" xfId="2676"/>
    <cellStyle name="Comma 7 5 2 2" xfId="2677"/>
    <cellStyle name="Comma 7 5 2 2 2" xfId="2678"/>
    <cellStyle name="Comma 7 5 2 2 2 2" xfId="5378"/>
    <cellStyle name="Comma 7 5 2 2 2 2 2" xfId="10681"/>
    <cellStyle name="Comma 7 5 2 2 2 3" xfId="8051"/>
    <cellStyle name="Comma 7 5 2 2 3" xfId="5377"/>
    <cellStyle name="Comma 7 5 2 2 3 2" xfId="10680"/>
    <cellStyle name="Comma 7 5 2 2 4" xfId="8050"/>
    <cellStyle name="Comma 7 5 2 3" xfId="2679"/>
    <cellStyle name="Comma 7 5 2 3 2" xfId="5379"/>
    <cellStyle name="Comma 7 5 2 3 2 2" xfId="10682"/>
    <cellStyle name="Comma 7 5 2 3 3" xfId="8052"/>
    <cellStyle name="Comma 7 5 2 4" xfId="2680"/>
    <cellStyle name="Comma 7 5 2 4 2" xfId="5380"/>
    <cellStyle name="Comma 7 5 2 4 2 2" xfId="10683"/>
    <cellStyle name="Comma 7 5 2 4 3" xfId="8053"/>
    <cellStyle name="Comma 7 5 2 5" xfId="5376"/>
    <cellStyle name="Comma 7 5 2 5 2" xfId="10679"/>
    <cellStyle name="Comma 7 5 2 6" xfId="8049"/>
    <cellStyle name="Comma 7 5 3" xfId="2681"/>
    <cellStyle name="Comma 7 5 3 2" xfId="2682"/>
    <cellStyle name="Comma 7 5 3 2 2" xfId="2683"/>
    <cellStyle name="Comma 7 5 3 2 2 2" xfId="5383"/>
    <cellStyle name="Comma 7 5 3 2 2 2 2" xfId="10686"/>
    <cellStyle name="Comma 7 5 3 2 2 3" xfId="8056"/>
    <cellStyle name="Comma 7 5 3 2 3" xfId="5382"/>
    <cellStyle name="Comma 7 5 3 2 3 2" xfId="10685"/>
    <cellStyle name="Comma 7 5 3 2 4" xfId="8055"/>
    <cellStyle name="Comma 7 5 3 3" xfId="2684"/>
    <cellStyle name="Comma 7 5 3 3 2" xfId="5384"/>
    <cellStyle name="Comma 7 5 3 3 2 2" xfId="10687"/>
    <cellStyle name="Comma 7 5 3 3 3" xfId="8057"/>
    <cellStyle name="Comma 7 5 3 4" xfId="2685"/>
    <cellStyle name="Comma 7 5 3 4 2" xfId="5385"/>
    <cellStyle name="Comma 7 5 3 4 2 2" xfId="10688"/>
    <cellStyle name="Comma 7 5 3 4 3" xfId="8058"/>
    <cellStyle name="Comma 7 5 3 5" xfId="5381"/>
    <cellStyle name="Comma 7 5 3 5 2" xfId="10684"/>
    <cellStyle name="Comma 7 5 3 6" xfId="8054"/>
    <cellStyle name="Comma 7 5 4" xfId="2686"/>
    <cellStyle name="Comma 7 5 4 2" xfId="2687"/>
    <cellStyle name="Comma 7 5 4 2 2" xfId="2688"/>
    <cellStyle name="Comma 7 5 4 2 2 2" xfId="5388"/>
    <cellStyle name="Comma 7 5 4 2 2 2 2" xfId="10691"/>
    <cellStyle name="Comma 7 5 4 2 2 3" xfId="8061"/>
    <cellStyle name="Comma 7 5 4 2 3" xfId="5387"/>
    <cellStyle name="Comma 7 5 4 2 3 2" xfId="10690"/>
    <cellStyle name="Comma 7 5 4 2 4" xfId="8060"/>
    <cellStyle name="Comma 7 5 4 3" xfId="2689"/>
    <cellStyle name="Comma 7 5 4 3 2" xfId="5389"/>
    <cellStyle name="Comma 7 5 4 3 2 2" xfId="10692"/>
    <cellStyle name="Comma 7 5 4 3 3" xfId="8062"/>
    <cellStyle name="Comma 7 5 4 4" xfId="2690"/>
    <cellStyle name="Comma 7 5 4 4 2" xfId="5390"/>
    <cellStyle name="Comma 7 5 4 4 2 2" xfId="10693"/>
    <cellStyle name="Comma 7 5 4 4 3" xfId="8063"/>
    <cellStyle name="Comma 7 5 4 5" xfId="5386"/>
    <cellStyle name="Comma 7 5 4 5 2" xfId="10689"/>
    <cellStyle name="Comma 7 5 4 6" xfId="8059"/>
    <cellStyle name="Comma 7 5 5" xfId="2691"/>
    <cellStyle name="Comma 7 5 5 2" xfId="2692"/>
    <cellStyle name="Comma 7 5 5 2 2" xfId="2693"/>
    <cellStyle name="Comma 7 5 5 2 2 2" xfId="5393"/>
    <cellStyle name="Comma 7 5 5 2 2 2 2" xfId="10696"/>
    <cellStyle name="Comma 7 5 5 2 2 3" xfId="8066"/>
    <cellStyle name="Comma 7 5 5 2 3" xfId="5392"/>
    <cellStyle name="Comma 7 5 5 2 3 2" xfId="10695"/>
    <cellStyle name="Comma 7 5 5 2 4" xfId="8065"/>
    <cellStyle name="Comma 7 5 5 3" xfId="2694"/>
    <cellStyle name="Comma 7 5 5 3 2" xfId="5394"/>
    <cellStyle name="Comma 7 5 5 3 2 2" xfId="10697"/>
    <cellStyle name="Comma 7 5 5 3 3" xfId="8067"/>
    <cellStyle name="Comma 7 5 5 4" xfId="2695"/>
    <cellStyle name="Comma 7 5 5 4 2" xfId="5395"/>
    <cellStyle name="Comma 7 5 5 4 2 2" xfId="10698"/>
    <cellStyle name="Comma 7 5 5 4 3" xfId="8068"/>
    <cellStyle name="Comma 7 5 5 5" xfId="5391"/>
    <cellStyle name="Comma 7 5 5 5 2" xfId="10694"/>
    <cellStyle name="Comma 7 5 5 6" xfId="8064"/>
    <cellStyle name="Comma 7 5 6" xfId="2696"/>
    <cellStyle name="Comma 7 5 6 2" xfId="2697"/>
    <cellStyle name="Comma 7 5 6 2 2" xfId="5397"/>
    <cellStyle name="Comma 7 5 6 2 2 2" xfId="10700"/>
    <cellStyle name="Comma 7 5 6 2 3" xfId="8070"/>
    <cellStyle name="Comma 7 5 6 3" xfId="2698"/>
    <cellStyle name="Comma 7 5 6 3 2" xfId="5398"/>
    <cellStyle name="Comma 7 5 6 3 2 2" xfId="10701"/>
    <cellStyle name="Comma 7 5 6 3 3" xfId="8071"/>
    <cellStyle name="Comma 7 5 6 4" xfId="5396"/>
    <cellStyle name="Comma 7 5 6 4 2" xfId="10699"/>
    <cellStyle name="Comma 7 5 6 5" xfId="8069"/>
    <cellStyle name="Comma 7 5 7" xfId="2699"/>
    <cellStyle name="Comma 7 5 7 2" xfId="2700"/>
    <cellStyle name="Comma 7 5 7 2 2" xfId="5400"/>
    <cellStyle name="Comma 7 5 7 2 2 2" xfId="10703"/>
    <cellStyle name="Comma 7 5 7 2 3" xfId="8073"/>
    <cellStyle name="Comma 7 5 7 3" xfId="5399"/>
    <cellStyle name="Comma 7 5 7 3 2" xfId="10702"/>
    <cellStyle name="Comma 7 5 7 4" xfId="8072"/>
    <cellStyle name="Comma 7 5 8" xfId="2701"/>
    <cellStyle name="Comma 7 5 8 2" xfId="5401"/>
    <cellStyle name="Comma 7 5 8 2 2" xfId="10704"/>
    <cellStyle name="Comma 7 5 8 3" xfId="8074"/>
    <cellStyle name="Comma 7 5 9" xfId="2702"/>
    <cellStyle name="Comma 7 5 9 2" xfId="5402"/>
    <cellStyle name="Comma 7 5 9 2 2" xfId="10705"/>
    <cellStyle name="Comma 7 5 9 3" xfId="8075"/>
    <cellStyle name="Comma 7 6" xfId="2703"/>
    <cellStyle name="Comma 7 6 2" xfId="2704"/>
    <cellStyle name="Comma 7 6 2 2" xfId="2705"/>
    <cellStyle name="Comma 7 6 2 2 2" xfId="5405"/>
    <cellStyle name="Comma 7 6 2 2 2 2" xfId="10708"/>
    <cellStyle name="Comma 7 6 2 2 3" xfId="8078"/>
    <cellStyle name="Comma 7 6 2 3" xfId="5404"/>
    <cellStyle name="Comma 7 6 2 3 2" xfId="10707"/>
    <cellStyle name="Comma 7 6 2 4" xfId="8077"/>
    <cellStyle name="Comma 7 6 3" xfId="2706"/>
    <cellStyle name="Comma 7 6 3 2" xfId="5406"/>
    <cellStyle name="Comma 7 6 3 2 2" xfId="10709"/>
    <cellStyle name="Comma 7 6 3 3" xfId="8079"/>
    <cellStyle name="Comma 7 6 4" xfId="2707"/>
    <cellStyle name="Comma 7 6 4 2" xfId="5407"/>
    <cellStyle name="Comma 7 6 4 2 2" xfId="10710"/>
    <cellStyle name="Comma 7 6 4 3" xfId="8080"/>
    <cellStyle name="Comma 7 6 5" xfId="5403"/>
    <cellStyle name="Comma 7 6 5 2" xfId="10706"/>
    <cellStyle name="Comma 7 6 6" xfId="8076"/>
    <cellStyle name="Comma 7 7" xfId="2708"/>
    <cellStyle name="Comma 7 7 2" xfId="2709"/>
    <cellStyle name="Comma 7 7 2 2" xfId="2710"/>
    <cellStyle name="Comma 7 7 2 2 2" xfId="5410"/>
    <cellStyle name="Comma 7 7 2 2 2 2" xfId="10713"/>
    <cellStyle name="Comma 7 7 2 2 3" xfId="8083"/>
    <cellStyle name="Comma 7 7 2 3" xfId="5409"/>
    <cellStyle name="Comma 7 7 2 3 2" xfId="10712"/>
    <cellStyle name="Comma 7 7 2 4" xfId="8082"/>
    <cellStyle name="Comma 7 7 3" xfId="2711"/>
    <cellStyle name="Comma 7 7 3 2" xfId="5411"/>
    <cellStyle name="Comma 7 7 3 2 2" xfId="10714"/>
    <cellStyle name="Comma 7 7 3 3" xfId="8084"/>
    <cellStyle name="Comma 7 7 4" xfId="2712"/>
    <cellStyle name="Comma 7 7 4 2" xfId="5412"/>
    <cellStyle name="Comma 7 7 4 2 2" xfId="10715"/>
    <cellStyle name="Comma 7 7 4 3" xfId="8085"/>
    <cellStyle name="Comma 7 7 5" xfId="5408"/>
    <cellStyle name="Comma 7 7 5 2" xfId="10711"/>
    <cellStyle name="Comma 7 7 6" xfId="8081"/>
    <cellStyle name="Comma 7 8" xfId="2713"/>
    <cellStyle name="Comma 7 8 2" xfId="2714"/>
    <cellStyle name="Comma 7 8 2 2" xfId="2715"/>
    <cellStyle name="Comma 7 8 2 2 2" xfId="5415"/>
    <cellStyle name="Comma 7 8 2 2 2 2" xfId="10718"/>
    <cellStyle name="Comma 7 8 2 2 3" xfId="8088"/>
    <cellStyle name="Comma 7 8 2 3" xfId="5414"/>
    <cellStyle name="Comma 7 8 2 3 2" xfId="10717"/>
    <cellStyle name="Comma 7 8 2 4" xfId="8087"/>
    <cellStyle name="Comma 7 8 3" xfId="2716"/>
    <cellStyle name="Comma 7 8 3 2" xfId="5416"/>
    <cellStyle name="Comma 7 8 3 2 2" xfId="10719"/>
    <cellStyle name="Comma 7 8 3 3" xfId="8089"/>
    <cellStyle name="Comma 7 8 4" xfId="2717"/>
    <cellStyle name="Comma 7 8 4 2" xfId="5417"/>
    <cellStyle name="Comma 7 8 4 2 2" xfId="10720"/>
    <cellStyle name="Comma 7 8 4 3" xfId="8090"/>
    <cellStyle name="Comma 7 8 5" xfId="5413"/>
    <cellStyle name="Comma 7 8 5 2" xfId="10716"/>
    <cellStyle name="Comma 7 8 6" xfId="8086"/>
    <cellStyle name="Comma 7 9" xfId="2718"/>
    <cellStyle name="Comma 7 9 2" xfId="2719"/>
    <cellStyle name="Comma 7 9 2 2" xfId="2720"/>
    <cellStyle name="Comma 7 9 2 2 2" xfId="5420"/>
    <cellStyle name="Comma 7 9 2 2 2 2" xfId="10723"/>
    <cellStyle name="Comma 7 9 2 2 3" xfId="8093"/>
    <cellStyle name="Comma 7 9 2 3" xfId="5419"/>
    <cellStyle name="Comma 7 9 2 3 2" xfId="10722"/>
    <cellStyle name="Comma 7 9 2 4" xfId="8092"/>
    <cellStyle name="Comma 7 9 3" xfId="2721"/>
    <cellStyle name="Comma 7 9 3 2" xfId="5421"/>
    <cellStyle name="Comma 7 9 3 2 2" xfId="10724"/>
    <cellStyle name="Comma 7 9 3 3" xfId="8094"/>
    <cellStyle name="Comma 7 9 4" xfId="2722"/>
    <cellStyle name="Comma 7 9 4 2" xfId="5422"/>
    <cellStyle name="Comma 7 9 4 2 2" xfId="10725"/>
    <cellStyle name="Comma 7 9 4 3" xfId="8095"/>
    <cellStyle name="Comma 7 9 5" xfId="5418"/>
    <cellStyle name="Comma 7 9 5 2" xfId="10721"/>
    <cellStyle name="Comma 7 9 6" xfId="8091"/>
    <cellStyle name="Comma 8" xfId="2723"/>
    <cellStyle name="Comma 8 2" xfId="5423"/>
    <cellStyle name="Comma 8 2 2" xfId="10726"/>
    <cellStyle name="Comma 8 3" xfId="8096"/>
    <cellStyle name="Comma 9" xfId="2754"/>
    <cellStyle name="Comma 9 2" xfId="5429"/>
    <cellStyle name="Comma 9 2 2" xfId="10727"/>
    <cellStyle name="Comma 9 3" xfId="8097"/>
    <cellStyle name="Counterflow" xfId="130"/>
    <cellStyle name="DateLong" xfId="137"/>
    <cellStyle name="DateLong 2" xfId="237"/>
    <cellStyle name="DateLong 2 2" xfId="2960"/>
    <cellStyle name="DateShort" xfId="138"/>
    <cellStyle name="DateShort 2" xfId="238"/>
    <cellStyle name="DateShort 2 2" xfId="2961"/>
    <cellStyle name="DateShort 2 3" xfId="5637"/>
    <cellStyle name="DateShort 2 4" xfId="5609"/>
    <cellStyle name="Descriptor text" xfId="241"/>
    <cellStyle name="Documentation" xfId="135"/>
    <cellStyle name="Error" xfId="61"/>
    <cellStyle name="Explanatory Text" xfId="14" builtinId="53" customBuiltin="1"/>
    <cellStyle name="Explanatory Text 2" xfId="174"/>
    <cellStyle name="Export" xfId="132"/>
    <cellStyle name="Factor" xfId="139"/>
    <cellStyle name="Factor 2" xfId="225"/>
    <cellStyle name="Factor 2 2" xfId="2952"/>
    <cellStyle name="Factor 2 3" xfId="5633"/>
    <cellStyle name="Factor 2 4" xfId="5611"/>
    <cellStyle name="False" xfId="62"/>
    <cellStyle name="Fountain Col Header" xfId="91"/>
    <cellStyle name="Fountain Input" xfId="92"/>
    <cellStyle name="Fountain Input 2" xfId="93"/>
    <cellStyle name="Fountain Table Header" xfId="94"/>
    <cellStyle name="Fountain Text" xfId="95"/>
    <cellStyle name="Fountain Text 2" xfId="96"/>
    <cellStyle name="Fountain Text 2 2" xfId="197"/>
    <cellStyle name="Fountain Text 4" xfId="97"/>
    <cellStyle name="Good" xfId="5" builtinId="26" customBuiltin="1"/>
    <cellStyle name="Good 2" xfId="175"/>
    <cellStyle name="Hard coded" xfId="133"/>
    <cellStyle name="Header" xfId="98"/>
    <cellStyle name="Header3rdlevel" xfId="99"/>
    <cellStyle name="headerStyle" xfId="2724"/>
    <cellStyle name="Heading" xfId="240"/>
    <cellStyle name="Heading 1" xfId="1" builtinId="16" customBuiltin="1"/>
    <cellStyle name="Heading 1 2" xfId="176"/>
    <cellStyle name="Heading 2" xfId="2" builtinId="17" customBuiltin="1"/>
    <cellStyle name="Heading 2 2" xfId="177"/>
    <cellStyle name="Heading 3" xfId="3" builtinId="18" customBuiltin="1"/>
    <cellStyle name="Heading 3 2" xfId="178"/>
    <cellStyle name="Heading 4" xfId="4" builtinId="19" customBuiltin="1"/>
    <cellStyle name="Heading 4 2" xfId="179"/>
    <cellStyle name="Hyperlink 2" xfId="100"/>
    <cellStyle name="Hyperlink 2 2" xfId="2725"/>
    <cellStyle name="Hyperlink 3" xfId="192"/>
    <cellStyle name="Hyperlink 4" xfId="231"/>
    <cellStyle name="Hyperlink 5" xfId="136"/>
    <cellStyle name="Import" xfId="131"/>
    <cellStyle name="In Development" xfId="63"/>
    <cellStyle name="Input" xfId="8" builtinId="20" customBuiltin="1"/>
    <cellStyle name="Input 2" xfId="180"/>
    <cellStyle name="Input 2 2" xfId="10890"/>
    <cellStyle name="Level 1 Heading" xfId="140"/>
    <cellStyle name="Level 2 Heading" xfId="141"/>
    <cellStyle name="Level 3 Heading" xfId="142"/>
    <cellStyle name="Linked Cell" xfId="11" builtinId="24" customBuiltin="1"/>
    <cellStyle name="Linked Cell 2" xfId="181"/>
    <cellStyle name="Neutral" xfId="7" builtinId="28" customBuiltin="1"/>
    <cellStyle name="Neutral 2" xfId="182"/>
    <cellStyle name="NJS" xfId="101"/>
    <cellStyle name="No Error" xfId="64"/>
    <cellStyle name="Normal" xfId="0" builtinId="0" customBuiltin="1"/>
    <cellStyle name="Normal 10" xfId="2769"/>
    <cellStyle name="Normal 10 2" xfId="211"/>
    <cellStyle name="Normal 10 3" xfId="5442"/>
    <cellStyle name="Normal 11" xfId="2820"/>
    <cellStyle name="Normal 11 2" xfId="5493"/>
    <cellStyle name="Normal 12" xfId="228"/>
    <cellStyle name="Normal 12 2" xfId="2953"/>
    <cellStyle name="Normal 12 3" xfId="10892"/>
    <cellStyle name="Normal 13" xfId="2757"/>
    <cellStyle name="Normal 13 2" xfId="5432"/>
    <cellStyle name="Normal 14" xfId="2821"/>
    <cellStyle name="Normal 14 2" xfId="5494"/>
    <cellStyle name="Normal 15" xfId="2818"/>
    <cellStyle name="Normal 15 2" xfId="5491"/>
    <cellStyle name="Normal 16" xfId="2819"/>
    <cellStyle name="Normal 16 2" xfId="5492"/>
    <cellStyle name="Normal 17" xfId="2760"/>
    <cellStyle name="Normal 17 2" xfId="5434"/>
    <cellStyle name="Normal 18" xfId="2822"/>
    <cellStyle name="Normal 18 2" xfId="5495"/>
    <cellStyle name="Normal 19" xfId="357"/>
    <cellStyle name="Normal 19 2" xfId="3066"/>
    <cellStyle name="Normal 2" xfId="65"/>
    <cellStyle name="Normal 2 2" xfId="66"/>
    <cellStyle name="Normal 2 2 2" xfId="5629"/>
    <cellStyle name="Normal 2 2 3" xfId="5616"/>
    <cellStyle name="Normal 2 2 4" xfId="207"/>
    <cellStyle name="Normal 2 3" xfId="102"/>
    <cellStyle name="Normal 2 3 2" xfId="233"/>
    <cellStyle name="Normal 2 3 3" xfId="2944"/>
    <cellStyle name="Normal 2 3 4" xfId="212"/>
    <cellStyle name="Normal 2 4" xfId="274"/>
    <cellStyle name="Normal 2 4 2" xfId="2983"/>
    <cellStyle name="Normal 2 4 3" xfId="5658"/>
    <cellStyle name="Normal 2 5" xfId="5620"/>
    <cellStyle name="Normal 2 6" xfId="112"/>
    <cellStyle name="Normal 2 6 2" xfId="5610"/>
    <cellStyle name="Normal 2 7" xfId="190"/>
    <cellStyle name="Normal 20" xfId="202"/>
    <cellStyle name="Normal 20 2" xfId="2937"/>
    <cellStyle name="Normal 21" xfId="115"/>
    <cellStyle name="Normal 22" xfId="2931"/>
    <cellStyle name="Normal 23" xfId="5604"/>
    <cellStyle name="Normal 24" xfId="220"/>
    <cellStyle name="Normal 25" xfId="113"/>
    <cellStyle name="Normal 3" xfId="67"/>
    <cellStyle name="Normal 3 2" xfId="103"/>
    <cellStyle name="Normal 3 2 2" xfId="216"/>
    <cellStyle name="Normal 3 2 2 2" xfId="2947"/>
    <cellStyle name="Normal 3 2 3" xfId="2726"/>
    <cellStyle name="Normal 3 2 4" xfId="2941"/>
    <cellStyle name="Normal 3 2 5" xfId="206"/>
    <cellStyle name="Normal 3 3" xfId="227"/>
    <cellStyle name="Normal 3 3 2" xfId="218"/>
    <cellStyle name="Normal 3 3 2 2" xfId="2949"/>
    <cellStyle name="Normal 3 4" xfId="213"/>
    <cellStyle name="Normal 3 4 2" xfId="2945"/>
    <cellStyle name="Normal 3 5" xfId="205"/>
    <cellStyle name="Normal 3 5 2" xfId="2940"/>
    <cellStyle name="Normal 3 6" xfId="5622"/>
    <cellStyle name="Normal 3 7" xfId="210"/>
    <cellStyle name="Normal 3 7 2" xfId="2728"/>
    <cellStyle name="Normal 3 7 3" xfId="2729"/>
    <cellStyle name="Normal 3 7 4" xfId="2727"/>
    <cellStyle name="Normal 3 8" xfId="5614"/>
    <cellStyle name="Normal 4" xfId="72"/>
    <cellStyle name="Normal 4 2" xfId="78"/>
    <cellStyle name="Normal 4 2 2" xfId="104"/>
    <cellStyle name="Normal 4 2 3" xfId="2758"/>
    <cellStyle name="Normal 4 2 3 2" xfId="5433"/>
    <cellStyle name="Normal 4 2 4" xfId="214"/>
    <cellStyle name="Normal 4 2 4 2" xfId="2946"/>
    <cellStyle name="Normal 4 2 5" xfId="195"/>
    <cellStyle name="Normal 4 3" xfId="2761"/>
    <cellStyle name="Normal 4 3 2" xfId="5435"/>
    <cellStyle name="Normal 4 4" xfId="217"/>
    <cellStyle name="Normal 4 4 2" xfId="2948"/>
    <cellStyle name="Normal 4 5" xfId="5624"/>
    <cellStyle name="Normal 4 6" xfId="193"/>
    <cellStyle name="Normal 5" xfId="79"/>
    <cellStyle name="Normal 5 2" xfId="105"/>
    <cellStyle name="Normal 5 2 2" xfId="2731"/>
    <cellStyle name="Normal 5 3" xfId="2732"/>
    <cellStyle name="Normal 5 3 2" xfId="5425"/>
    <cellStyle name="Normal 5 4" xfId="2733"/>
    <cellStyle name="Normal 5 5" xfId="226"/>
    <cellStyle name="Normal 5 6" xfId="2730"/>
    <cellStyle name="Normal 5 6 2" xfId="5424"/>
    <cellStyle name="Normal 5 7" xfId="223"/>
    <cellStyle name="Normal 6" xfId="80"/>
    <cellStyle name="Normal 6 2" xfId="229"/>
    <cellStyle name="Normal 6 2 2" xfId="2954"/>
    <cellStyle name="Normal 6 3" xfId="2933"/>
    <cellStyle name="Normal 6 4" xfId="146"/>
    <cellStyle name="Normal 7" xfId="106"/>
    <cellStyle name="Normal 7 2" xfId="230"/>
    <cellStyle name="Normal 7 2 2" xfId="2955"/>
    <cellStyle name="Normal 7 2 3" xfId="10893"/>
    <cellStyle name="Normal 7 3" xfId="201"/>
    <cellStyle name="Normal 7 4" xfId="2932"/>
    <cellStyle name="Normal 7 5" xfId="114"/>
    <cellStyle name="Normal 7 5 2" xfId="10891"/>
    <cellStyle name="Normal 8" xfId="107"/>
    <cellStyle name="Normal 8 2" xfId="2765"/>
    <cellStyle name="Normal 8 2 2" xfId="5438"/>
    <cellStyle name="Normal 8 3" xfId="358"/>
    <cellStyle name="Normal 8 4" xfId="2956"/>
    <cellStyle name="Normal 8 5" xfId="232"/>
    <cellStyle name="Normal 9" xfId="108"/>
    <cellStyle name="Normal 9 2" xfId="5428"/>
    <cellStyle name="Normal 9 3" xfId="2753"/>
    <cellStyle name="Note 2" xfId="68"/>
    <cellStyle name="Note 2 2" xfId="183"/>
    <cellStyle name="OfwatAmber" xfId="243"/>
    <cellStyle name="OfwatCalculation" xfId="244"/>
    <cellStyle name="OfwatCopy" xfId="245"/>
    <cellStyle name="OfwatDescTxt" xfId="246"/>
    <cellStyle name="OfwatEmphasis" xfId="247"/>
    <cellStyle name="OfwatGreen" xfId="248"/>
    <cellStyle name="OfwatHeaderTxt" xfId="249"/>
    <cellStyle name="OfwatInput" xfId="250"/>
    <cellStyle name="OfwatINVALID" xfId="251"/>
    <cellStyle name="OfwatNormal" xfId="252"/>
    <cellStyle name="OfwatRedPurple" xfId="253"/>
    <cellStyle name="Output" xfId="9" builtinId="21" customBuiltin="1"/>
    <cellStyle name="Output 2" xfId="184"/>
    <cellStyle name="Output Amounts" xfId="2734"/>
    <cellStyle name="Output Column Headings" xfId="2735"/>
    <cellStyle name="Output Line Items" xfId="2736"/>
    <cellStyle name="Output Report Heading" xfId="2737"/>
    <cellStyle name="Output Report Title" xfId="2738"/>
    <cellStyle name="Pantone 130C" xfId="123"/>
    <cellStyle name="Pantone 179C" xfId="128"/>
    <cellStyle name="Pantone 232C" xfId="127"/>
    <cellStyle name="Pantone 2745C" xfId="126"/>
    <cellStyle name="Pantone 279C" xfId="121"/>
    <cellStyle name="Pantone 281C" xfId="120"/>
    <cellStyle name="Pantone 451C" xfId="122"/>
    <cellStyle name="Pantone 583C" xfId="125"/>
    <cellStyle name="Pantone 633C" xfId="124"/>
    <cellStyle name="Percent" xfId="83" builtinId="5"/>
    <cellStyle name="Percent [0]" xfId="134"/>
    <cellStyle name="Percent 10" xfId="5618"/>
    <cellStyle name="Percent 2" xfId="73"/>
    <cellStyle name="Percent 2 10" xfId="5623"/>
    <cellStyle name="Percent 2 11" xfId="5612"/>
    <cellStyle name="Percent 2 2" xfId="109"/>
    <cellStyle name="Percent 2 2 2" xfId="2741"/>
    <cellStyle name="Percent 2 2 3" xfId="2742"/>
    <cellStyle name="Percent 2 2 3 2" xfId="5426"/>
    <cellStyle name="Percent 2 2 4" xfId="2743"/>
    <cellStyle name="Percent 2 2 5" xfId="2759"/>
    <cellStyle name="Percent 2 2 6" xfId="2740"/>
    <cellStyle name="Percent 2 2 7" xfId="215"/>
    <cellStyle name="Percent 2 3" xfId="221"/>
    <cellStyle name="Percent 2 3 2" xfId="2745"/>
    <cellStyle name="Percent 2 3 3" xfId="2746"/>
    <cellStyle name="Percent 2 3 4" xfId="2763"/>
    <cellStyle name="Percent 2 3 5" xfId="2744"/>
    <cellStyle name="Percent 2 4" xfId="275"/>
    <cellStyle name="Percent 2 4 2" xfId="2748"/>
    <cellStyle name="Percent 2 4 3" xfId="2749"/>
    <cellStyle name="Percent 2 4 4" xfId="2790"/>
    <cellStyle name="Percent 2 4 4 2" xfId="5463"/>
    <cellStyle name="Percent 2 4 5" xfId="2747"/>
    <cellStyle name="Percent 2 4 6" xfId="2984"/>
    <cellStyle name="Percent 2 5" xfId="2750"/>
    <cellStyle name="Percent 2 6" xfId="2751"/>
    <cellStyle name="Percent 2 6 2" xfId="5427"/>
    <cellStyle name="Percent 2 7" xfId="2752"/>
    <cellStyle name="Percent 2 8" xfId="2739"/>
    <cellStyle name="Percent 2 9" xfId="209"/>
    <cellStyle name="Percent 2 9 2" xfId="2943"/>
    <cellStyle name="Percent 3" xfId="81"/>
    <cellStyle name="Percent 3 2" xfId="222"/>
    <cellStyle name="Percent 3 3" xfId="185"/>
    <cellStyle name="Percent 4" xfId="200"/>
    <cellStyle name="Percent 4 2" xfId="82"/>
    <cellStyle name="Percent 4 2 2" xfId="5430"/>
    <cellStyle name="Percent 4 2 3" xfId="2755"/>
    <cellStyle name="Percent 5" xfId="199"/>
    <cellStyle name="Percent 6" xfId="204"/>
    <cellStyle name="Percent 6 2" xfId="2939"/>
    <cellStyle name="Percent 7" xfId="117"/>
    <cellStyle name="Percent 8" xfId="119"/>
    <cellStyle name="Percent 9" xfId="5607"/>
    <cellStyle name="Style 1" xfId="69"/>
    <cellStyle name="Style 1 2" xfId="186"/>
    <cellStyle name="Title 2" xfId="187"/>
    <cellStyle name="Total" xfId="15" builtinId="25" customBuiltin="1"/>
    <cellStyle name="Total 2" xfId="188"/>
    <cellStyle name="True" xfId="70"/>
    <cellStyle name="True 2" xfId="84"/>
    <cellStyle name="Unique Formula" xfId="71"/>
    <cellStyle name="Validation error" xfId="242"/>
    <cellStyle name="Warning Text" xfId="13" builtinId="11" customBuiltin="1"/>
    <cellStyle name="Warning Text 2" xfId="189"/>
    <cellStyle name="Warning Text 2 2" xfId="5619"/>
    <cellStyle name="Warning Text 2 3" xfId="5615"/>
    <cellStyle name="Warning Text 3" xfId="118"/>
    <cellStyle name="white_text_on_blue" xfId="110"/>
    <cellStyle name="WIP" xfId="129"/>
    <cellStyle name="Year" xfId="198"/>
    <cellStyle name="Year 2" xfId="239"/>
    <cellStyle name="Year 2 2" xfId="2962"/>
    <cellStyle name="Year 3" xfId="5627"/>
    <cellStyle name="Year 4" xfId="5613"/>
    <cellStyle name="year_formats_pink" xfId="111"/>
  </cellStyles>
  <dxfs count="1">
    <dxf>
      <font>
        <color theme="0"/>
      </font>
      <fill>
        <patternFill>
          <bgColor rgb="FF0070C0"/>
        </patternFill>
      </fill>
    </dxf>
  </dxfs>
  <tableStyles count="0" defaultTableStyle="TableStyleMedium2" defaultPivotStyle="PivotStyleLight16"/>
  <colors>
    <mruColors>
      <color rgb="FFFF00FF"/>
      <color rgb="FFFF99CC"/>
      <color rgb="FF99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tabSelected="1" zoomScale="75" zoomScaleNormal="75" workbookViewId="0"/>
  </sheetViews>
  <sheetFormatPr defaultColWidth="10.09765625" defaultRowHeight="13"/>
  <cols>
    <col min="1" max="1" width="4" customWidth="1"/>
    <col min="2" max="2" width="6" customWidth="1"/>
    <col min="3" max="3" width="54.09765625" customWidth="1"/>
    <col min="4" max="4" width="2.69921875" customWidth="1"/>
    <col min="5" max="5" width="15.8984375" customWidth="1"/>
    <col min="6" max="11" width="5.8984375" customWidth="1"/>
  </cols>
  <sheetData>
    <row r="1" spans="1:11">
      <c r="C1" t="s">
        <v>196</v>
      </c>
    </row>
    <row r="2" spans="1:11">
      <c r="A2" t="s">
        <v>83</v>
      </c>
      <c r="B2" t="s">
        <v>84</v>
      </c>
      <c r="C2" t="s">
        <v>85</v>
      </c>
      <c r="D2" t="s">
        <v>86</v>
      </c>
      <c r="E2" t="s">
        <v>87</v>
      </c>
      <c r="F2" t="s">
        <v>1</v>
      </c>
      <c r="G2" t="s">
        <v>2</v>
      </c>
      <c r="H2" t="s">
        <v>3</v>
      </c>
      <c r="I2" t="s">
        <v>4</v>
      </c>
      <c r="J2" t="s">
        <v>5</v>
      </c>
      <c r="K2" t="s">
        <v>61</v>
      </c>
    </row>
    <row r="4" spans="1:11">
      <c r="F4" t="s">
        <v>88</v>
      </c>
      <c r="G4" t="s">
        <v>88</v>
      </c>
      <c r="H4" t="s">
        <v>88</v>
      </c>
      <c r="I4" t="s">
        <v>88</v>
      </c>
      <c r="J4" t="s">
        <v>88</v>
      </c>
      <c r="K4" t="s">
        <v>88</v>
      </c>
    </row>
    <row r="5" spans="1:11">
      <c r="F5" t="s">
        <v>190</v>
      </c>
      <c r="G5" t="s">
        <v>190</v>
      </c>
      <c r="H5" t="s">
        <v>190</v>
      </c>
      <c r="I5" t="s">
        <v>190</v>
      </c>
      <c r="J5" t="s">
        <v>190</v>
      </c>
      <c r="K5" t="s">
        <v>190</v>
      </c>
    </row>
    <row r="6" spans="1:11">
      <c r="F6" t="s">
        <v>89</v>
      </c>
      <c r="G6" t="s">
        <v>89</v>
      </c>
      <c r="H6" t="s">
        <v>89</v>
      </c>
      <c r="I6" t="s">
        <v>89</v>
      </c>
      <c r="J6" t="s">
        <v>89</v>
      </c>
      <c r="K6" t="s">
        <v>89</v>
      </c>
    </row>
    <row r="7" spans="1:11">
      <c r="A7" t="s">
        <v>191</v>
      </c>
      <c r="B7" t="s">
        <v>90</v>
      </c>
      <c r="C7" t="s">
        <v>137</v>
      </c>
      <c r="D7" t="s">
        <v>138</v>
      </c>
      <c r="E7" t="s">
        <v>88</v>
      </c>
      <c r="F7" s="92">
        <v>207723</v>
      </c>
      <c r="G7" s="92">
        <v>202723</v>
      </c>
      <c r="H7" s="92">
        <v>197723</v>
      </c>
      <c r="I7" s="92">
        <v>192723</v>
      </c>
      <c r="J7" s="92">
        <v>187723</v>
      </c>
      <c r="K7" s="92"/>
    </row>
    <row r="8" spans="1:11">
      <c r="A8" t="s">
        <v>191</v>
      </c>
      <c r="B8" t="s">
        <v>91</v>
      </c>
      <c r="C8" t="s">
        <v>139</v>
      </c>
      <c r="D8" t="s">
        <v>138</v>
      </c>
      <c r="E8" t="s">
        <v>88</v>
      </c>
      <c r="F8" s="92">
        <v>0</v>
      </c>
      <c r="G8" s="92">
        <v>0</v>
      </c>
      <c r="H8" s="92">
        <v>0</v>
      </c>
      <c r="I8" s="92">
        <v>0</v>
      </c>
      <c r="J8" s="92">
        <v>0</v>
      </c>
      <c r="K8" s="92"/>
    </row>
    <row r="9" spans="1:11">
      <c r="A9" t="s">
        <v>191</v>
      </c>
      <c r="B9" t="s">
        <v>92</v>
      </c>
      <c r="C9" t="s">
        <v>140</v>
      </c>
      <c r="D9" t="s">
        <v>138</v>
      </c>
      <c r="E9" t="s">
        <v>88</v>
      </c>
      <c r="F9" s="92">
        <v>0</v>
      </c>
      <c r="G9" s="92">
        <v>0</v>
      </c>
      <c r="H9" s="92">
        <v>0</v>
      </c>
      <c r="I9" s="92">
        <v>0</v>
      </c>
      <c r="J9" s="92">
        <v>0</v>
      </c>
      <c r="K9" s="92"/>
    </row>
    <row r="10" spans="1:11">
      <c r="A10" t="s">
        <v>191</v>
      </c>
      <c r="B10" t="s">
        <v>93</v>
      </c>
      <c r="C10" t="s">
        <v>141</v>
      </c>
      <c r="D10" t="s">
        <v>138</v>
      </c>
      <c r="E10" t="s">
        <v>88</v>
      </c>
      <c r="F10" s="92">
        <v>80427</v>
      </c>
      <c r="G10" s="92">
        <v>87587</v>
      </c>
      <c r="H10" s="92">
        <v>95100</v>
      </c>
      <c r="I10" s="92">
        <v>103103</v>
      </c>
      <c r="J10" s="92">
        <v>111041</v>
      </c>
      <c r="K10" s="92"/>
    </row>
    <row r="11" spans="1:11">
      <c r="A11" t="s">
        <v>191</v>
      </c>
      <c r="B11" t="s">
        <v>94</v>
      </c>
      <c r="C11" t="s">
        <v>142</v>
      </c>
      <c r="D11" t="s">
        <v>138</v>
      </c>
      <c r="E11" t="s">
        <v>88</v>
      </c>
      <c r="F11" s="92">
        <v>0</v>
      </c>
      <c r="G11" s="92">
        <v>0</v>
      </c>
      <c r="H11" s="92">
        <v>0</v>
      </c>
      <c r="I11" s="92">
        <v>0</v>
      </c>
      <c r="J11" s="92">
        <v>0</v>
      </c>
      <c r="K11" s="92"/>
    </row>
    <row r="12" spans="1:11">
      <c r="A12" t="s">
        <v>191</v>
      </c>
      <c r="B12" t="s">
        <v>95</v>
      </c>
      <c r="C12" t="s">
        <v>143</v>
      </c>
      <c r="D12" t="s">
        <v>138</v>
      </c>
      <c r="E12" t="s">
        <v>88</v>
      </c>
      <c r="F12" s="92">
        <v>0</v>
      </c>
      <c r="G12" s="92">
        <v>0</v>
      </c>
      <c r="H12" s="92">
        <v>0</v>
      </c>
      <c r="I12" s="92">
        <v>0</v>
      </c>
      <c r="J12" s="92">
        <v>0</v>
      </c>
      <c r="K12" s="92"/>
    </row>
    <row r="13" spans="1:11">
      <c r="A13" t="s">
        <v>191</v>
      </c>
      <c r="B13" t="s">
        <v>96</v>
      </c>
      <c r="C13" t="s">
        <v>144</v>
      </c>
      <c r="D13" t="s">
        <v>138</v>
      </c>
      <c r="E13" t="s">
        <v>88</v>
      </c>
      <c r="F13" s="92">
        <v>207723</v>
      </c>
      <c r="G13" s="92">
        <v>202723</v>
      </c>
      <c r="H13" s="92">
        <v>202638</v>
      </c>
      <c r="I13" s="92">
        <v>201105</v>
      </c>
      <c r="J13" s="92">
        <v>197605</v>
      </c>
      <c r="K13" s="92"/>
    </row>
    <row r="14" spans="1:11">
      <c r="A14" t="s">
        <v>191</v>
      </c>
      <c r="B14" t="s">
        <v>97</v>
      </c>
      <c r="C14" t="s">
        <v>145</v>
      </c>
      <c r="D14" t="s">
        <v>138</v>
      </c>
      <c r="E14" t="s">
        <v>88</v>
      </c>
      <c r="F14" s="92">
        <v>0</v>
      </c>
      <c r="G14" s="92">
        <v>0</v>
      </c>
      <c r="H14" s="92">
        <v>0</v>
      </c>
      <c r="I14" s="92">
        <v>0</v>
      </c>
      <c r="J14" s="92">
        <v>0</v>
      </c>
      <c r="K14" s="92"/>
    </row>
    <row r="15" spans="1:11">
      <c r="A15" t="s">
        <v>191</v>
      </c>
      <c r="B15" t="s">
        <v>98</v>
      </c>
      <c r="C15" t="s">
        <v>146</v>
      </c>
      <c r="D15" t="s">
        <v>138</v>
      </c>
      <c r="E15" t="s">
        <v>88</v>
      </c>
      <c r="F15" s="92">
        <v>0</v>
      </c>
      <c r="G15" s="92">
        <v>0</v>
      </c>
      <c r="H15" s="92">
        <v>0</v>
      </c>
      <c r="I15" s="92">
        <v>0</v>
      </c>
      <c r="J15" s="92">
        <v>0</v>
      </c>
      <c r="K15" s="92"/>
    </row>
    <row r="16" spans="1:11">
      <c r="A16" t="s">
        <v>191</v>
      </c>
      <c r="B16" t="s">
        <v>99</v>
      </c>
      <c r="C16" t="s">
        <v>147</v>
      </c>
      <c r="D16" t="s">
        <v>138</v>
      </c>
      <c r="E16" t="s">
        <v>88</v>
      </c>
      <c r="F16" s="92">
        <v>80427</v>
      </c>
      <c r="G16" s="92">
        <v>87587</v>
      </c>
      <c r="H16" s="92">
        <v>90168</v>
      </c>
      <c r="I16" s="92">
        <v>94720</v>
      </c>
      <c r="J16" s="92">
        <v>100720</v>
      </c>
      <c r="K16" s="92"/>
    </row>
    <row r="17" spans="1:11">
      <c r="A17" t="s">
        <v>191</v>
      </c>
      <c r="B17" t="s">
        <v>100</v>
      </c>
      <c r="C17" t="s">
        <v>148</v>
      </c>
      <c r="D17" t="s">
        <v>138</v>
      </c>
      <c r="E17" t="s">
        <v>88</v>
      </c>
      <c r="F17" s="92">
        <v>0</v>
      </c>
      <c r="G17" s="92">
        <v>0</v>
      </c>
      <c r="H17" s="92">
        <v>0</v>
      </c>
      <c r="I17" s="92">
        <v>0</v>
      </c>
      <c r="J17" s="92">
        <v>0</v>
      </c>
      <c r="K17" s="92"/>
    </row>
    <row r="18" spans="1:11">
      <c r="A18" t="s">
        <v>191</v>
      </c>
      <c r="B18" t="s">
        <v>101</v>
      </c>
      <c r="C18" t="s">
        <v>149</v>
      </c>
      <c r="D18" t="s">
        <v>138</v>
      </c>
      <c r="E18" t="s">
        <v>88</v>
      </c>
      <c r="F18" s="92">
        <v>0</v>
      </c>
      <c r="G18" s="92">
        <v>0</v>
      </c>
      <c r="H18" s="92">
        <v>0</v>
      </c>
      <c r="I18" s="92">
        <v>0</v>
      </c>
      <c r="J18" s="92">
        <v>0</v>
      </c>
      <c r="K18" s="92"/>
    </row>
    <row r="19" spans="1:11">
      <c r="A19" t="s">
        <v>191</v>
      </c>
      <c r="B19" t="s">
        <v>102</v>
      </c>
      <c r="C19" t="s">
        <v>150</v>
      </c>
      <c r="D19" t="s">
        <v>138</v>
      </c>
      <c r="E19" t="s">
        <v>88</v>
      </c>
      <c r="F19" s="92">
        <v>210156</v>
      </c>
      <c r="G19" s="92">
        <v>207197</v>
      </c>
      <c r="H19" s="92">
        <v>204160</v>
      </c>
      <c r="I19" s="92">
        <v>201105</v>
      </c>
      <c r="J19" s="92">
        <v>197605</v>
      </c>
      <c r="K19" s="92"/>
    </row>
    <row r="20" spans="1:11">
      <c r="A20" t="s">
        <v>191</v>
      </c>
      <c r="B20" t="s">
        <v>103</v>
      </c>
      <c r="C20" t="s">
        <v>151</v>
      </c>
      <c r="D20" t="s">
        <v>138</v>
      </c>
      <c r="E20" t="s">
        <v>88</v>
      </c>
      <c r="F20" s="92">
        <v>0</v>
      </c>
      <c r="G20" s="92">
        <v>0</v>
      </c>
      <c r="H20" s="92">
        <v>0</v>
      </c>
      <c r="I20" s="92">
        <v>0</v>
      </c>
      <c r="J20" s="92">
        <v>0</v>
      </c>
      <c r="K20" s="92"/>
    </row>
    <row r="21" spans="1:11">
      <c r="A21" t="s">
        <v>191</v>
      </c>
      <c r="B21" t="s">
        <v>104</v>
      </c>
      <c r="C21" t="s">
        <v>152</v>
      </c>
      <c r="D21" t="s">
        <v>138</v>
      </c>
      <c r="E21" t="s">
        <v>88</v>
      </c>
      <c r="F21" s="92">
        <v>0</v>
      </c>
      <c r="G21" s="92">
        <v>0</v>
      </c>
      <c r="H21" s="92">
        <v>0</v>
      </c>
      <c r="I21" s="92">
        <v>0</v>
      </c>
      <c r="J21" s="92">
        <v>0</v>
      </c>
      <c r="K21" s="92"/>
    </row>
    <row r="22" spans="1:11">
      <c r="A22" t="s">
        <v>191</v>
      </c>
      <c r="B22" t="s">
        <v>105</v>
      </c>
      <c r="C22" t="s">
        <v>153</v>
      </c>
      <c r="D22" t="s">
        <v>138</v>
      </c>
      <c r="E22" t="s">
        <v>88</v>
      </c>
      <c r="F22" s="92">
        <v>78509</v>
      </c>
      <c r="G22" s="92">
        <v>84212</v>
      </c>
      <c r="H22" s="92">
        <v>89290</v>
      </c>
      <c r="I22" s="92">
        <v>94720</v>
      </c>
      <c r="J22" s="92">
        <v>100720</v>
      </c>
      <c r="K22" s="92"/>
    </row>
    <row r="23" spans="1:11">
      <c r="A23" t="s">
        <v>191</v>
      </c>
      <c r="B23" t="s">
        <v>106</v>
      </c>
      <c r="C23" t="s">
        <v>154</v>
      </c>
      <c r="D23" t="s">
        <v>138</v>
      </c>
      <c r="E23" t="s">
        <v>88</v>
      </c>
      <c r="F23" s="92">
        <v>0</v>
      </c>
      <c r="G23" s="92">
        <v>0</v>
      </c>
      <c r="H23" s="92">
        <v>0</v>
      </c>
      <c r="I23" s="92">
        <v>0</v>
      </c>
      <c r="J23" s="92">
        <v>0</v>
      </c>
      <c r="K23" s="92"/>
    </row>
    <row r="24" spans="1:11">
      <c r="A24" t="s">
        <v>191</v>
      </c>
      <c r="B24" t="s">
        <v>107</v>
      </c>
      <c r="C24" t="s">
        <v>155</v>
      </c>
      <c r="D24" t="s">
        <v>138</v>
      </c>
      <c r="E24" t="s">
        <v>88</v>
      </c>
      <c r="F24" s="92">
        <v>0</v>
      </c>
      <c r="G24" s="92">
        <v>0</v>
      </c>
      <c r="H24" s="92">
        <v>0</v>
      </c>
      <c r="I24" s="92">
        <v>0</v>
      </c>
      <c r="J24" s="92">
        <v>0</v>
      </c>
      <c r="K24" s="92"/>
    </row>
    <row r="25" spans="1:11">
      <c r="A25" t="s">
        <v>191</v>
      </c>
      <c r="B25" t="s">
        <v>108</v>
      </c>
      <c r="C25" t="s">
        <v>156</v>
      </c>
      <c r="D25" t="s">
        <v>49</v>
      </c>
      <c r="E25" t="s">
        <v>88</v>
      </c>
      <c r="F25" s="93">
        <v>3.0259999999999998</v>
      </c>
      <c r="G25" s="93">
        <v>3</v>
      </c>
      <c r="H25" s="93">
        <v>2.9710000000000001</v>
      </c>
      <c r="I25" s="93">
        <v>2.927</v>
      </c>
      <c r="J25" s="93">
        <v>2.8759999999999999</v>
      </c>
      <c r="K25" s="93"/>
    </row>
    <row r="26" spans="1:11">
      <c r="A26" t="s">
        <v>191</v>
      </c>
      <c r="B26" t="s">
        <v>109</v>
      </c>
      <c r="C26" t="s">
        <v>157</v>
      </c>
      <c r="D26" t="s">
        <v>49</v>
      </c>
      <c r="E26" t="s">
        <v>88</v>
      </c>
      <c r="F26" s="93">
        <v>0</v>
      </c>
      <c r="G26" s="93">
        <v>0</v>
      </c>
      <c r="H26" s="93">
        <v>0</v>
      </c>
      <c r="I26" s="93">
        <v>0</v>
      </c>
      <c r="J26" s="93">
        <v>0</v>
      </c>
      <c r="K26" s="93"/>
    </row>
    <row r="27" spans="1:11">
      <c r="A27" t="s">
        <v>191</v>
      </c>
      <c r="B27" t="s">
        <v>110</v>
      </c>
      <c r="C27" t="s">
        <v>158</v>
      </c>
      <c r="D27" t="s">
        <v>49</v>
      </c>
      <c r="E27" t="s">
        <v>88</v>
      </c>
      <c r="F27" s="93">
        <v>0</v>
      </c>
      <c r="G27" s="93">
        <v>0</v>
      </c>
      <c r="H27" s="93">
        <v>0</v>
      </c>
      <c r="I27" s="93">
        <v>0</v>
      </c>
      <c r="J27" s="93">
        <v>0</v>
      </c>
      <c r="K27" s="93"/>
    </row>
    <row r="28" spans="1:11">
      <c r="A28" t="s">
        <v>191</v>
      </c>
      <c r="B28" t="s">
        <v>111</v>
      </c>
      <c r="C28" t="s">
        <v>159</v>
      </c>
      <c r="D28" t="s">
        <v>49</v>
      </c>
      <c r="E28" t="s">
        <v>88</v>
      </c>
      <c r="F28" s="93">
        <v>1.496</v>
      </c>
      <c r="G28" s="93">
        <v>1.6160000000000001</v>
      </c>
      <c r="H28" s="93">
        <v>1.7310000000000001</v>
      </c>
      <c r="I28" s="93">
        <v>1.8169999999999999</v>
      </c>
      <c r="J28" s="93">
        <v>1.9370000000000001</v>
      </c>
      <c r="K28" s="93"/>
    </row>
    <row r="29" spans="1:11">
      <c r="A29" t="s">
        <v>191</v>
      </c>
      <c r="B29" t="s">
        <v>112</v>
      </c>
      <c r="C29" t="s">
        <v>160</v>
      </c>
      <c r="D29" t="s">
        <v>49</v>
      </c>
      <c r="E29" t="s">
        <v>88</v>
      </c>
      <c r="F29" s="93">
        <v>0</v>
      </c>
      <c r="G29" s="93">
        <v>0</v>
      </c>
      <c r="H29" s="93">
        <v>0</v>
      </c>
      <c r="I29" s="93">
        <v>0</v>
      </c>
      <c r="J29" s="93">
        <v>0</v>
      </c>
      <c r="K29" s="93"/>
    </row>
    <row r="30" spans="1:11">
      <c r="A30" t="s">
        <v>191</v>
      </c>
      <c r="B30" t="s">
        <v>113</v>
      </c>
      <c r="C30" t="s">
        <v>161</v>
      </c>
      <c r="D30" t="s">
        <v>49</v>
      </c>
      <c r="E30" t="s">
        <v>88</v>
      </c>
      <c r="F30" s="93">
        <v>0</v>
      </c>
      <c r="G30" s="93">
        <v>0</v>
      </c>
      <c r="H30" s="93">
        <v>0</v>
      </c>
      <c r="I30" s="93">
        <v>0</v>
      </c>
      <c r="J30" s="93">
        <v>0</v>
      </c>
      <c r="K30" s="93"/>
    </row>
    <row r="31" spans="1:11">
      <c r="A31" t="s">
        <v>191</v>
      </c>
      <c r="B31" t="s">
        <v>114</v>
      </c>
      <c r="C31" t="s">
        <v>162</v>
      </c>
      <c r="D31" t="s">
        <v>49</v>
      </c>
      <c r="E31" t="s">
        <v>88</v>
      </c>
      <c r="F31" s="93">
        <v>0</v>
      </c>
      <c r="G31" s="93">
        <v>0</v>
      </c>
      <c r="H31" s="93">
        <v>0</v>
      </c>
      <c r="I31" s="93">
        <v>0</v>
      </c>
      <c r="J31" s="93">
        <v>0</v>
      </c>
      <c r="K31" s="93"/>
    </row>
    <row r="32" spans="1:11">
      <c r="A32" t="s">
        <v>191</v>
      </c>
      <c r="B32" t="s">
        <v>115</v>
      </c>
      <c r="C32" t="s">
        <v>163</v>
      </c>
      <c r="D32" t="s">
        <v>49</v>
      </c>
      <c r="E32" t="s">
        <v>88</v>
      </c>
      <c r="F32" s="93">
        <v>0</v>
      </c>
      <c r="G32" s="93">
        <v>0</v>
      </c>
      <c r="H32" s="93">
        <v>0</v>
      </c>
      <c r="I32" s="93">
        <v>0</v>
      </c>
      <c r="J32" s="93">
        <v>0</v>
      </c>
      <c r="K32" s="93"/>
    </row>
    <row r="33" spans="1:11">
      <c r="A33" t="s">
        <v>191</v>
      </c>
      <c r="B33" t="s">
        <v>116</v>
      </c>
      <c r="C33" t="s">
        <v>164</v>
      </c>
      <c r="D33" t="s">
        <v>49</v>
      </c>
      <c r="E33" t="s">
        <v>88</v>
      </c>
      <c r="F33" s="93">
        <v>0</v>
      </c>
      <c r="G33" s="93">
        <v>0</v>
      </c>
      <c r="H33" s="93">
        <v>0</v>
      </c>
      <c r="I33" s="93">
        <v>0</v>
      </c>
      <c r="J33" s="93">
        <v>0</v>
      </c>
      <c r="K33" s="93"/>
    </row>
    <row r="34" spans="1:11">
      <c r="A34" t="s">
        <v>191</v>
      </c>
      <c r="B34" t="s">
        <v>117</v>
      </c>
      <c r="C34" t="s">
        <v>165</v>
      </c>
      <c r="D34" t="s">
        <v>49</v>
      </c>
      <c r="E34" t="s">
        <v>88</v>
      </c>
      <c r="F34" s="93">
        <v>0</v>
      </c>
      <c r="G34" s="93">
        <v>0</v>
      </c>
      <c r="H34" s="93">
        <v>0</v>
      </c>
      <c r="I34" s="93">
        <v>0</v>
      </c>
      <c r="J34" s="93">
        <v>0</v>
      </c>
      <c r="K34" s="93"/>
    </row>
    <row r="35" spans="1:11">
      <c r="A35" t="s">
        <v>191</v>
      </c>
      <c r="B35" t="s">
        <v>118</v>
      </c>
      <c r="C35" t="s">
        <v>166</v>
      </c>
      <c r="D35" t="s">
        <v>49</v>
      </c>
      <c r="E35" t="s">
        <v>88</v>
      </c>
      <c r="F35" s="93">
        <v>0</v>
      </c>
      <c r="G35" s="93">
        <v>0</v>
      </c>
      <c r="H35" s="93">
        <v>0</v>
      </c>
      <c r="I35" s="93">
        <v>0</v>
      </c>
      <c r="J35" s="93">
        <v>0</v>
      </c>
      <c r="K35" s="93"/>
    </row>
    <row r="36" spans="1:11">
      <c r="A36" t="s">
        <v>191</v>
      </c>
      <c r="B36" t="s">
        <v>119</v>
      </c>
      <c r="C36" t="s">
        <v>167</v>
      </c>
      <c r="D36" t="s">
        <v>49</v>
      </c>
      <c r="E36" t="s">
        <v>88</v>
      </c>
      <c r="F36" s="93">
        <v>0</v>
      </c>
      <c r="G36" s="93">
        <v>0</v>
      </c>
      <c r="H36" s="93">
        <v>0</v>
      </c>
      <c r="I36" s="93">
        <v>0</v>
      </c>
      <c r="J36" s="93">
        <v>0</v>
      </c>
      <c r="K36" s="93"/>
    </row>
    <row r="37" spans="1:11">
      <c r="A37" t="s">
        <v>191</v>
      </c>
      <c r="B37" t="s">
        <v>120</v>
      </c>
      <c r="C37" t="s">
        <v>168</v>
      </c>
      <c r="D37" t="s">
        <v>49</v>
      </c>
      <c r="E37" t="s">
        <v>88</v>
      </c>
      <c r="F37" s="93">
        <v>3.0259999999999998</v>
      </c>
      <c r="G37" s="93">
        <v>3</v>
      </c>
      <c r="H37" s="93">
        <v>2.9710000000000001</v>
      </c>
      <c r="I37" s="93">
        <v>2.927</v>
      </c>
      <c r="J37" s="93">
        <v>2.8759999999999999</v>
      </c>
      <c r="K37" s="93"/>
    </row>
    <row r="38" spans="1:11">
      <c r="A38" t="s">
        <v>191</v>
      </c>
      <c r="B38" t="s">
        <v>121</v>
      </c>
      <c r="C38" t="s">
        <v>169</v>
      </c>
      <c r="D38" t="s">
        <v>49</v>
      </c>
      <c r="E38" t="s">
        <v>88</v>
      </c>
      <c r="F38" s="93">
        <v>0</v>
      </c>
      <c r="G38" s="93">
        <v>0</v>
      </c>
      <c r="H38" s="93">
        <v>0</v>
      </c>
      <c r="I38" s="93">
        <v>0</v>
      </c>
      <c r="J38" s="93">
        <v>0</v>
      </c>
      <c r="K38" s="93"/>
    </row>
    <row r="39" spans="1:11">
      <c r="A39" t="s">
        <v>191</v>
      </c>
      <c r="B39" t="s">
        <v>122</v>
      </c>
      <c r="C39" t="s">
        <v>170</v>
      </c>
      <c r="D39" t="s">
        <v>49</v>
      </c>
      <c r="E39" t="s">
        <v>88</v>
      </c>
      <c r="F39" s="93">
        <v>0</v>
      </c>
      <c r="G39" s="93">
        <v>0</v>
      </c>
      <c r="H39" s="93">
        <v>0</v>
      </c>
      <c r="I39" s="93">
        <v>0</v>
      </c>
      <c r="J39" s="93">
        <v>0</v>
      </c>
      <c r="K39" s="93"/>
    </row>
    <row r="40" spans="1:11">
      <c r="A40" t="s">
        <v>191</v>
      </c>
      <c r="B40" t="s">
        <v>123</v>
      </c>
      <c r="C40" t="s">
        <v>171</v>
      </c>
      <c r="D40" t="s">
        <v>49</v>
      </c>
      <c r="E40" t="s">
        <v>88</v>
      </c>
      <c r="F40" s="93">
        <v>1.496</v>
      </c>
      <c r="G40" s="93">
        <v>1.6160000000000001</v>
      </c>
      <c r="H40" s="93">
        <v>1.7310000000000001</v>
      </c>
      <c r="I40" s="93">
        <v>1.8169999999999999</v>
      </c>
      <c r="J40" s="93">
        <v>1.9370000000000001</v>
      </c>
      <c r="K40" s="93"/>
    </row>
    <row r="41" spans="1:11">
      <c r="A41" t="s">
        <v>191</v>
      </c>
      <c r="B41" t="s">
        <v>124</v>
      </c>
      <c r="C41" t="s">
        <v>172</v>
      </c>
      <c r="D41" t="s">
        <v>49</v>
      </c>
      <c r="E41" t="s">
        <v>88</v>
      </c>
      <c r="F41" s="93">
        <v>0</v>
      </c>
      <c r="G41" s="93">
        <v>0</v>
      </c>
      <c r="H41" s="93">
        <v>0</v>
      </c>
      <c r="I41" s="93">
        <v>0</v>
      </c>
      <c r="J41" s="93">
        <v>0</v>
      </c>
      <c r="K41" s="93"/>
    </row>
    <row r="42" spans="1:11">
      <c r="A42" t="s">
        <v>191</v>
      </c>
      <c r="B42" t="s">
        <v>125</v>
      </c>
      <c r="C42" t="s">
        <v>173</v>
      </c>
      <c r="D42" t="s">
        <v>49</v>
      </c>
      <c r="E42" t="s">
        <v>88</v>
      </c>
      <c r="F42" s="93">
        <v>0</v>
      </c>
      <c r="G42" s="93">
        <v>0</v>
      </c>
      <c r="H42" s="93">
        <v>0</v>
      </c>
      <c r="I42" s="93">
        <v>0</v>
      </c>
      <c r="J42" s="93">
        <v>0</v>
      </c>
      <c r="K42" s="93"/>
    </row>
    <row r="43" spans="1:11">
      <c r="A43" t="s">
        <v>191</v>
      </c>
      <c r="B43" t="s">
        <v>126</v>
      </c>
      <c r="C43" t="s">
        <v>174</v>
      </c>
      <c r="D43" t="s">
        <v>175</v>
      </c>
      <c r="E43" t="s">
        <v>88</v>
      </c>
      <c r="F43" s="94">
        <v>14.4022454807942</v>
      </c>
      <c r="G43" s="94">
        <v>14.472402839707</v>
      </c>
      <c r="H43" s="94">
        <v>14.526757297381801</v>
      </c>
      <c r="I43" s="94">
        <v>14.562212904141299</v>
      </c>
      <c r="J43" s="94">
        <v>14.5961757378114</v>
      </c>
      <c r="K43" s="94"/>
    </row>
    <row r="44" spans="1:11">
      <c r="A44" t="s">
        <v>191</v>
      </c>
      <c r="B44" t="s">
        <v>127</v>
      </c>
      <c r="C44" t="s">
        <v>176</v>
      </c>
      <c r="D44" t="s">
        <v>175</v>
      </c>
      <c r="E44" t="s">
        <v>88</v>
      </c>
      <c r="F44" s="94">
        <v>14.4022454807942</v>
      </c>
      <c r="G44" s="94">
        <v>14.472402839707</v>
      </c>
      <c r="H44" s="94">
        <v>14.526757297381801</v>
      </c>
      <c r="I44" s="94">
        <v>14.562212904141299</v>
      </c>
      <c r="J44" s="94">
        <v>14.5961757378114</v>
      </c>
      <c r="K44" s="94"/>
    </row>
    <row r="45" spans="1:11">
      <c r="A45" t="s">
        <v>191</v>
      </c>
      <c r="B45" t="s">
        <v>128</v>
      </c>
      <c r="C45" t="s">
        <v>177</v>
      </c>
      <c r="D45" t="s">
        <v>175</v>
      </c>
      <c r="E45" t="s">
        <v>88</v>
      </c>
      <c r="F45" s="94">
        <v>18.722919125032501</v>
      </c>
      <c r="G45" s="94">
        <v>18.814123691619098</v>
      </c>
      <c r="H45" s="94">
        <v>18.884784486596299</v>
      </c>
      <c r="I45" s="94">
        <v>18.930876775383702</v>
      </c>
      <c r="J45" s="94">
        <v>18.9750284591548</v>
      </c>
      <c r="K45" s="94"/>
    </row>
    <row r="46" spans="1:11">
      <c r="A46" t="s">
        <v>191</v>
      </c>
      <c r="B46" t="s">
        <v>129</v>
      </c>
      <c r="C46" t="s">
        <v>178</v>
      </c>
      <c r="D46" t="s">
        <v>175</v>
      </c>
      <c r="E46" t="s">
        <v>88</v>
      </c>
      <c r="F46" s="94">
        <v>19.000964989119201</v>
      </c>
      <c r="G46" s="94">
        <v>19.089390891578901</v>
      </c>
      <c r="H46" s="94">
        <v>19.143703497771298</v>
      </c>
      <c r="I46" s="94">
        <v>19.189665633236999</v>
      </c>
      <c r="J46" s="94">
        <v>19.226056600023501</v>
      </c>
      <c r="K46" s="94"/>
    </row>
    <row r="47" spans="1:11">
      <c r="A47" t="s">
        <v>191</v>
      </c>
      <c r="B47" t="s">
        <v>130</v>
      </c>
      <c r="C47" t="s">
        <v>179</v>
      </c>
      <c r="D47" t="s">
        <v>175</v>
      </c>
      <c r="E47" t="s">
        <v>88</v>
      </c>
      <c r="F47" s="94">
        <v>14.4022454807942</v>
      </c>
      <c r="G47" s="94">
        <v>14.472402839707</v>
      </c>
      <c r="H47" s="94">
        <v>14.526757297381801</v>
      </c>
      <c r="I47" s="94">
        <v>14.562212904141299</v>
      </c>
      <c r="J47" s="94">
        <v>14.5961757378114</v>
      </c>
      <c r="K47" s="94"/>
    </row>
    <row r="48" spans="1:11">
      <c r="A48" t="s">
        <v>191</v>
      </c>
      <c r="B48" t="s">
        <v>131</v>
      </c>
      <c r="C48" t="s">
        <v>180</v>
      </c>
      <c r="D48" t="s">
        <v>175</v>
      </c>
      <c r="E48" t="s">
        <v>88</v>
      </c>
      <c r="F48" s="94">
        <v>18.722919125032501</v>
      </c>
      <c r="G48" s="94">
        <v>18.814123691619098</v>
      </c>
      <c r="H48" s="94">
        <v>18.884784486596299</v>
      </c>
      <c r="I48" s="94">
        <v>18.930876775383702</v>
      </c>
      <c r="J48" s="94">
        <v>18.9750284591548</v>
      </c>
      <c r="K48" s="94"/>
    </row>
    <row r="49" spans="1:11">
      <c r="A49" t="s">
        <v>191</v>
      </c>
      <c r="B49" t="s">
        <v>132</v>
      </c>
      <c r="C49" t="s">
        <v>181</v>
      </c>
      <c r="D49" t="s">
        <v>54</v>
      </c>
      <c r="E49" t="s">
        <v>88</v>
      </c>
      <c r="F49" s="95"/>
      <c r="G49" s="95"/>
      <c r="H49" s="95"/>
      <c r="I49" s="95"/>
      <c r="J49" s="95"/>
      <c r="K49" s="95">
        <v>0</v>
      </c>
    </row>
    <row r="50" spans="1:11">
      <c r="A50" t="s">
        <v>191</v>
      </c>
      <c r="B50" t="s">
        <v>133</v>
      </c>
      <c r="C50" t="s">
        <v>182</v>
      </c>
      <c r="D50" t="s">
        <v>54</v>
      </c>
      <c r="E50" t="s">
        <v>88</v>
      </c>
      <c r="F50" s="95"/>
      <c r="G50" s="95"/>
      <c r="H50" s="95"/>
      <c r="I50" s="95"/>
      <c r="J50" s="95"/>
      <c r="K50" s="95">
        <v>3.7600000000000001E-2</v>
      </c>
    </row>
    <row r="51" spans="1:11">
      <c r="A51" t="s">
        <v>191</v>
      </c>
      <c r="B51" t="s">
        <v>134</v>
      </c>
      <c r="C51" t="s">
        <v>136</v>
      </c>
      <c r="D51" t="s">
        <v>49</v>
      </c>
      <c r="E51" t="s">
        <v>88</v>
      </c>
      <c r="F51" s="93"/>
      <c r="G51" s="93"/>
      <c r="H51" s="93"/>
      <c r="I51" s="93"/>
      <c r="J51" s="93">
        <v>0.03</v>
      </c>
      <c r="K51" s="93"/>
    </row>
    <row r="52" spans="1:11">
      <c r="A52" t="s">
        <v>191</v>
      </c>
      <c r="B52" t="s">
        <v>135</v>
      </c>
      <c r="C52" t="s">
        <v>183</v>
      </c>
      <c r="D52" t="s">
        <v>49</v>
      </c>
      <c r="E52" t="s">
        <v>88</v>
      </c>
      <c r="F52" s="93"/>
      <c r="G52" s="93"/>
      <c r="H52" s="93"/>
      <c r="I52" s="93"/>
      <c r="J52" s="93">
        <v>2.9000000000000001E-2</v>
      </c>
      <c r="K52" s="93"/>
    </row>
  </sheetData>
  <pageMargins left="0.70866141732283472" right="0.70866141732283472" top="0.74803149606299213" bottom="0.74803149606299213" header="0.31496062992125984" footer="0.31496062992125984"/>
  <pageSetup paperSize="9" scale="98" fitToHeight="0" orientation="landscape" r:id="rId1"/>
  <headerFooter>
    <oddHeader>&amp;L&amp;F&amp;CSheet: &amp;A&amp;ROFFICIAL</oddHeader>
    <oddFooter>&amp;LPrinted on &amp;D at &amp;T&amp;CPage &amp;P of &amp;N&amp;ROfwat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52"/>
  <sheetViews>
    <sheetView zoomScale="75" zoomScaleNormal="75" workbookViewId="0"/>
  </sheetViews>
  <sheetFormatPr defaultColWidth="10.09765625" defaultRowHeight="13"/>
  <cols>
    <col min="1" max="1" width="4" customWidth="1"/>
    <col min="2" max="2" width="6" customWidth="1"/>
    <col min="3" max="3" width="54.09765625" customWidth="1"/>
    <col min="4" max="4" width="2.69921875" customWidth="1"/>
    <col min="5" max="5" width="15.8984375" customWidth="1"/>
    <col min="6" max="11" width="9.69921875" customWidth="1"/>
  </cols>
  <sheetData>
    <row r="1" spans="1:11">
      <c r="A1" t="s">
        <v>193</v>
      </c>
    </row>
    <row r="2" spans="1:11">
      <c r="A2" s="110" t="s">
        <v>194</v>
      </c>
    </row>
    <row r="3" spans="1:11">
      <c r="F3" t="s">
        <v>1</v>
      </c>
      <c r="G3" t="s">
        <v>2</v>
      </c>
      <c r="H3" t="s">
        <v>3</v>
      </c>
      <c r="I3" t="s">
        <v>4</v>
      </c>
      <c r="J3" t="s">
        <v>5</v>
      </c>
      <c r="K3" t="s">
        <v>61</v>
      </c>
    </row>
    <row r="4" spans="1:11">
      <c r="F4" t="s">
        <v>88</v>
      </c>
      <c r="G4" t="s">
        <v>88</v>
      </c>
      <c r="H4" t="s">
        <v>88</v>
      </c>
      <c r="I4" t="s">
        <v>88</v>
      </c>
      <c r="J4" t="s">
        <v>88</v>
      </c>
      <c r="K4" t="s">
        <v>88</v>
      </c>
    </row>
    <row r="5" spans="1:11">
      <c r="F5" t="s">
        <v>190</v>
      </c>
      <c r="G5" t="s">
        <v>190</v>
      </c>
      <c r="H5" t="s">
        <v>190</v>
      </c>
      <c r="I5" t="s">
        <v>190</v>
      </c>
      <c r="J5" t="s">
        <v>190</v>
      </c>
      <c r="K5" t="s">
        <v>190</v>
      </c>
    </row>
    <row r="6" spans="1:11">
      <c r="F6" t="s">
        <v>89</v>
      </c>
      <c r="G6" t="s">
        <v>89</v>
      </c>
      <c r="H6" t="s">
        <v>89</v>
      </c>
      <c r="I6" t="s">
        <v>89</v>
      </c>
      <c r="J6" t="s">
        <v>89</v>
      </c>
      <c r="K6" t="s">
        <v>89</v>
      </c>
    </row>
    <row r="7" spans="1:11">
      <c r="A7" t="s">
        <v>191</v>
      </c>
      <c r="B7" t="s">
        <v>90</v>
      </c>
      <c r="C7" t="s">
        <v>137</v>
      </c>
      <c r="D7" t="s">
        <v>138</v>
      </c>
      <c r="E7" t="s">
        <v>88</v>
      </c>
      <c r="F7" s="92">
        <v>207723</v>
      </c>
      <c r="G7" s="92">
        <v>202723</v>
      </c>
      <c r="H7" s="92">
        <v>197723</v>
      </c>
      <c r="I7" s="92">
        <v>192723</v>
      </c>
      <c r="J7" s="92">
        <v>187723</v>
      </c>
      <c r="K7" s="92"/>
    </row>
    <row r="8" spans="1:11">
      <c r="A8" t="s">
        <v>191</v>
      </c>
      <c r="B8" t="s">
        <v>91</v>
      </c>
      <c r="C8" t="s">
        <v>139</v>
      </c>
      <c r="D8" t="s">
        <v>138</v>
      </c>
      <c r="E8" t="s">
        <v>88</v>
      </c>
      <c r="F8" s="92">
        <v>0</v>
      </c>
      <c r="G8" s="92">
        <v>0</v>
      </c>
      <c r="H8" s="92">
        <v>0</v>
      </c>
      <c r="I8" s="92">
        <v>0</v>
      </c>
      <c r="J8" s="92">
        <v>0</v>
      </c>
      <c r="K8" s="92"/>
    </row>
    <row r="9" spans="1:11">
      <c r="A9" t="s">
        <v>191</v>
      </c>
      <c r="B9" t="s">
        <v>92</v>
      </c>
      <c r="C9" t="s">
        <v>140</v>
      </c>
      <c r="D9" t="s">
        <v>138</v>
      </c>
      <c r="E9" t="s">
        <v>88</v>
      </c>
      <c r="F9" s="92">
        <v>0</v>
      </c>
      <c r="G9" s="92">
        <v>0</v>
      </c>
      <c r="H9" s="92">
        <v>0</v>
      </c>
      <c r="I9" s="92">
        <v>0</v>
      </c>
      <c r="J9" s="92">
        <v>0</v>
      </c>
      <c r="K9" s="92"/>
    </row>
    <row r="10" spans="1:11">
      <c r="A10" t="s">
        <v>191</v>
      </c>
      <c r="B10" t="s">
        <v>93</v>
      </c>
      <c r="C10" t="s">
        <v>141</v>
      </c>
      <c r="D10" t="s">
        <v>138</v>
      </c>
      <c r="E10" t="s">
        <v>88</v>
      </c>
      <c r="F10" s="92">
        <v>80427</v>
      </c>
      <c r="G10" s="92">
        <v>87587</v>
      </c>
      <c r="H10" s="92">
        <v>95100</v>
      </c>
      <c r="I10" s="92">
        <v>103103</v>
      </c>
      <c r="J10" s="92">
        <v>111041</v>
      </c>
      <c r="K10" s="92"/>
    </row>
    <row r="11" spans="1:11">
      <c r="A11" t="s">
        <v>191</v>
      </c>
      <c r="B11" t="s">
        <v>94</v>
      </c>
      <c r="C11" t="s">
        <v>142</v>
      </c>
      <c r="D11" t="s">
        <v>138</v>
      </c>
      <c r="E11" t="s">
        <v>88</v>
      </c>
      <c r="F11" s="92">
        <v>0</v>
      </c>
      <c r="G11" s="92">
        <v>0</v>
      </c>
      <c r="H11" s="92">
        <v>0</v>
      </c>
      <c r="I11" s="92">
        <v>0</v>
      </c>
      <c r="J11" s="92">
        <v>0</v>
      </c>
      <c r="K11" s="92"/>
    </row>
    <row r="12" spans="1:11">
      <c r="A12" t="s">
        <v>191</v>
      </c>
      <c r="B12" t="s">
        <v>95</v>
      </c>
      <c r="C12" t="s">
        <v>143</v>
      </c>
      <c r="D12" t="s">
        <v>138</v>
      </c>
      <c r="E12" t="s">
        <v>88</v>
      </c>
      <c r="F12" s="92">
        <v>0</v>
      </c>
      <c r="G12" s="92">
        <v>0</v>
      </c>
      <c r="H12" s="92">
        <v>0</v>
      </c>
      <c r="I12" s="92">
        <v>0</v>
      </c>
      <c r="J12" s="92">
        <v>0</v>
      </c>
      <c r="K12" s="92"/>
    </row>
    <row r="13" spans="1:11">
      <c r="A13" t="s">
        <v>191</v>
      </c>
      <c r="B13" t="s">
        <v>96</v>
      </c>
      <c r="C13" t="s">
        <v>144</v>
      </c>
      <c r="D13" t="s">
        <v>138</v>
      </c>
      <c r="E13" t="s">
        <v>88</v>
      </c>
      <c r="F13" s="92">
        <v>207723</v>
      </c>
      <c r="G13" s="92">
        <v>202723</v>
      </c>
      <c r="H13" s="92">
        <v>202638</v>
      </c>
      <c r="I13" s="92">
        <v>201105</v>
      </c>
      <c r="J13" s="92">
        <v>197605</v>
      </c>
      <c r="K13" s="92"/>
    </row>
    <row r="14" spans="1:11">
      <c r="A14" t="s">
        <v>191</v>
      </c>
      <c r="B14" t="s">
        <v>97</v>
      </c>
      <c r="C14" t="s">
        <v>145</v>
      </c>
      <c r="D14" t="s">
        <v>138</v>
      </c>
      <c r="E14" t="s">
        <v>88</v>
      </c>
      <c r="F14" s="92">
        <v>0</v>
      </c>
      <c r="G14" s="92">
        <v>0</v>
      </c>
      <c r="H14" s="92">
        <v>0</v>
      </c>
      <c r="I14" s="92">
        <v>0</v>
      </c>
      <c r="J14" s="92">
        <v>0</v>
      </c>
      <c r="K14" s="92"/>
    </row>
    <row r="15" spans="1:11">
      <c r="A15" t="s">
        <v>191</v>
      </c>
      <c r="B15" t="s">
        <v>98</v>
      </c>
      <c r="C15" t="s">
        <v>146</v>
      </c>
      <c r="D15" t="s">
        <v>138</v>
      </c>
      <c r="E15" t="s">
        <v>88</v>
      </c>
      <c r="F15" s="92">
        <v>0</v>
      </c>
      <c r="G15" s="92">
        <v>0</v>
      </c>
      <c r="H15" s="92">
        <v>0</v>
      </c>
      <c r="I15" s="92">
        <v>0</v>
      </c>
      <c r="J15" s="92">
        <v>0</v>
      </c>
      <c r="K15" s="92"/>
    </row>
    <row r="16" spans="1:11">
      <c r="A16" t="s">
        <v>191</v>
      </c>
      <c r="B16" t="s">
        <v>99</v>
      </c>
      <c r="C16" t="s">
        <v>147</v>
      </c>
      <c r="D16" t="s">
        <v>138</v>
      </c>
      <c r="E16" t="s">
        <v>88</v>
      </c>
      <c r="F16" s="92">
        <v>80427</v>
      </c>
      <c r="G16" s="92">
        <v>87587</v>
      </c>
      <c r="H16" s="92">
        <v>90168</v>
      </c>
      <c r="I16" s="92">
        <v>94720</v>
      </c>
      <c r="J16" s="92">
        <v>100720</v>
      </c>
      <c r="K16" s="92"/>
    </row>
    <row r="17" spans="1:11">
      <c r="A17" t="s">
        <v>191</v>
      </c>
      <c r="B17" t="s">
        <v>100</v>
      </c>
      <c r="C17" t="s">
        <v>148</v>
      </c>
      <c r="D17" t="s">
        <v>138</v>
      </c>
      <c r="E17" t="s">
        <v>88</v>
      </c>
      <c r="F17" s="92">
        <v>0</v>
      </c>
      <c r="G17" s="92">
        <v>0</v>
      </c>
      <c r="H17" s="92">
        <v>0</v>
      </c>
      <c r="I17" s="92">
        <v>0</v>
      </c>
      <c r="J17" s="92">
        <v>0</v>
      </c>
      <c r="K17" s="92"/>
    </row>
    <row r="18" spans="1:11">
      <c r="A18" t="s">
        <v>191</v>
      </c>
      <c r="B18" t="s">
        <v>101</v>
      </c>
      <c r="C18" t="s">
        <v>149</v>
      </c>
      <c r="D18" t="s">
        <v>138</v>
      </c>
      <c r="E18" t="s">
        <v>88</v>
      </c>
      <c r="F18" s="92">
        <v>0</v>
      </c>
      <c r="G18" s="92">
        <v>0</v>
      </c>
      <c r="H18" s="92">
        <v>0</v>
      </c>
      <c r="I18" s="92">
        <v>0</v>
      </c>
      <c r="J18" s="92">
        <v>0</v>
      </c>
      <c r="K18" s="92"/>
    </row>
    <row r="19" spans="1:11">
      <c r="A19" t="s">
        <v>191</v>
      </c>
      <c r="B19" t="s">
        <v>102</v>
      </c>
      <c r="C19" t="s">
        <v>150</v>
      </c>
      <c r="D19" t="s">
        <v>138</v>
      </c>
      <c r="E19" t="s">
        <v>88</v>
      </c>
      <c r="F19" s="92">
        <v>210156</v>
      </c>
      <c r="G19" s="92">
        <v>207197</v>
      </c>
      <c r="H19" s="92">
        <v>204160</v>
      </c>
      <c r="I19" s="92">
        <v>201105</v>
      </c>
      <c r="J19" s="92">
        <v>197605</v>
      </c>
      <c r="K19" s="92"/>
    </row>
    <row r="20" spans="1:11">
      <c r="A20" t="s">
        <v>191</v>
      </c>
      <c r="B20" t="s">
        <v>103</v>
      </c>
      <c r="C20" t="s">
        <v>151</v>
      </c>
      <c r="D20" t="s">
        <v>138</v>
      </c>
      <c r="E20" t="s">
        <v>88</v>
      </c>
      <c r="F20" s="92">
        <v>0</v>
      </c>
      <c r="G20" s="92">
        <v>0</v>
      </c>
      <c r="H20" s="92">
        <v>0</v>
      </c>
      <c r="I20" s="92">
        <v>0</v>
      </c>
      <c r="J20" s="92">
        <v>0</v>
      </c>
      <c r="K20" s="92"/>
    </row>
    <row r="21" spans="1:11">
      <c r="A21" t="s">
        <v>191</v>
      </c>
      <c r="B21" t="s">
        <v>104</v>
      </c>
      <c r="C21" t="s">
        <v>152</v>
      </c>
      <c r="D21" t="s">
        <v>138</v>
      </c>
      <c r="E21" t="s">
        <v>88</v>
      </c>
      <c r="F21" s="92">
        <v>0</v>
      </c>
      <c r="G21" s="92">
        <v>0</v>
      </c>
      <c r="H21" s="92">
        <v>0</v>
      </c>
      <c r="I21" s="92">
        <v>0</v>
      </c>
      <c r="J21" s="92">
        <v>0</v>
      </c>
      <c r="K21" s="92"/>
    </row>
    <row r="22" spans="1:11">
      <c r="A22" t="s">
        <v>191</v>
      </c>
      <c r="B22" t="s">
        <v>105</v>
      </c>
      <c r="C22" t="s">
        <v>153</v>
      </c>
      <c r="D22" t="s">
        <v>138</v>
      </c>
      <c r="E22" t="s">
        <v>88</v>
      </c>
      <c r="F22" s="92">
        <v>78509</v>
      </c>
      <c r="G22" s="92">
        <v>84212</v>
      </c>
      <c r="H22" s="92">
        <v>89290</v>
      </c>
      <c r="I22" s="92">
        <v>94720</v>
      </c>
      <c r="J22" s="92">
        <v>100720</v>
      </c>
      <c r="K22" s="92"/>
    </row>
    <row r="23" spans="1:11">
      <c r="A23" t="s">
        <v>191</v>
      </c>
      <c r="B23" t="s">
        <v>106</v>
      </c>
      <c r="C23" t="s">
        <v>154</v>
      </c>
      <c r="D23" t="s">
        <v>138</v>
      </c>
      <c r="E23" t="s">
        <v>88</v>
      </c>
      <c r="F23" s="92">
        <v>0</v>
      </c>
      <c r="G23" s="92">
        <v>0</v>
      </c>
      <c r="H23" s="92">
        <v>0</v>
      </c>
      <c r="I23" s="92">
        <v>0</v>
      </c>
      <c r="J23" s="92">
        <v>0</v>
      </c>
      <c r="K23" s="92"/>
    </row>
    <row r="24" spans="1:11">
      <c r="A24" t="s">
        <v>191</v>
      </c>
      <c r="B24" t="s">
        <v>107</v>
      </c>
      <c r="C24" t="s">
        <v>155</v>
      </c>
      <c r="D24" t="s">
        <v>138</v>
      </c>
      <c r="E24" t="s">
        <v>88</v>
      </c>
      <c r="F24" s="92">
        <v>0</v>
      </c>
      <c r="G24" s="92">
        <v>0</v>
      </c>
      <c r="H24" s="92">
        <v>0</v>
      </c>
      <c r="I24" s="92">
        <v>0</v>
      </c>
      <c r="J24" s="92">
        <v>0</v>
      </c>
      <c r="K24" s="92"/>
    </row>
    <row r="25" spans="1:11">
      <c r="A25" t="s">
        <v>191</v>
      </c>
      <c r="B25" t="s">
        <v>108</v>
      </c>
      <c r="C25" t="s">
        <v>156</v>
      </c>
      <c r="D25" t="s">
        <v>49</v>
      </c>
      <c r="E25" t="s">
        <v>88</v>
      </c>
      <c r="F25" s="93">
        <v>3.0259999999999998</v>
      </c>
      <c r="G25" s="93">
        <v>3</v>
      </c>
      <c r="H25" s="93">
        <v>2.9710000000000001</v>
      </c>
      <c r="I25" s="93">
        <v>2.927</v>
      </c>
      <c r="J25" s="93">
        <v>2.8759999999999999</v>
      </c>
      <c r="K25" s="93"/>
    </row>
    <row r="26" spans="1:11">
      <c r="A26" t="s">
        <v>191</v>
      </c>
      <c r="B26" t="s">
        <v>109</v>
      </c>
      <c r="C26" t="s">
        <v>157</v>
      </c>
      <c r="D26" t="s">
        <v>49</v>
      </c>
      <c r="E26" t="s">
        <v>88</v>
      </c>
      <c r="F26" s="93">
        <v>0</v>
      </c>
      <c r="G26" s="93">
        <v>0</v>
      </c>
      <c r="H26" s="93">
        <v>0</v>
      </c>
      <c r="I26" s="93">
        <v>0</v>
      </c>
      <c r="J26" s="93">
        <v>0</v>
      </c>
      <c r="K26" s="93"/>
    </row>
    <row r="27" spans="1:11">
      <c r="A27" t="s">
        <v>191</v>
      </c>
      <c r="B27" t="s">
        <v>110</v>
      </c>
      <c r="C27" t="s">
        <v>158</v>
      </c>
      <c r="D27" t="s">
        <v>49</v>
      </c>
      <c r="E27" t="s">
        <v>88</v>
      </c>
      <c r="F27" s="93">
        <v>0</v>
      </c>
      <c r="G27" s="93">
        <v>0</v>
      </c>
      <c r="H27" s="93">
        <v>0</v>
      </c>
      <c r="I27" s="93">
        <v>0</v>
      </c>
      <c r="J27" s="93">
        <v>0</v>
      </c>
      <c r="K27" s="93"/>
    </row>
    <row r="28" spans="1:11">
      <c r="A28" t="s">
        <v>191</v>
      </c>
      <c r="B28" t="s">
        <v>111</v>
      </c>
      <c r="C28" t="s">
        <v>159</v>
      </c>
      <c r="D28" t="s">
        <v>49</v>
      </c>
      <c r="E28" t="s">
        <v>88</v>
      </c>
      <c r="F28" s="93">
        <v>1.496</v>
      </c>
      <c r="G28" s="93">
        <v>1.6160000000000001</v>
      </c>
      <c r="H28" s="93">
        <v>1.7310000000000001</v>
      </c>
      <c r="I28" s="93">
        <v>1.8169999999999999</v>
      </c>
      <c r="J28" s="93">
        <v>1.9370000000000001</v>
      </c>
      <c r="K28" s="93"/>
    </row>
    <row r="29" spans="1:11">
      <c r="A29" t="s">
        <v>191</v>
      </c>
      <c r="B29" t="s">
        <v>112</v>
      </c>
      <c r="C29" t="s">
        <v>160</v>
      </c>
      <c r="D29" t="s">
        <v>49</v>
      </c>
      <c r="E29" t="s">
        <v>88</v>
      </c>
      <c r="F29" s="93">
        <v>0</v>
      </c>
      <c r="G29" s="93">
        <v>0</v>
      </c>
      <c r="H29" s="93">
        <v>0</v>
      </c>
      <c r="I29" s="93">
        <v>0</v>
      </c>
      <c r="J29" s="93">
        <v>0</v>
      </c>
      <c r="K29" s="93"/>
    </row>
    <row r="30" spans="1:11">
      <c r="A30" t="s">
        <v>191</v>
      </c>
      <c r="B30" t="s">
        <v>113</v>
      </c>
      <c r="C30" t="s">
        <v>161</v>
      </c>
      <c r="D30" t="s">
        <v>49</v>
      </c>
      <c r="E30" t="s">
        <v>88</v>
      </c>
      <c r="F30" s="93">
        <v>0</v>
      </c>
      <c r="G30" s="93">
        <v>0</v>
      </c>
      <c r="H30" s="93">
        <v>0</v>
      </c>
      <c r="I30" s="93">
        <v>0</v>
      </c>
      <c r="J30" s="93">
        <v>0</v>
      </c>
      <c r="K30" s="93"/>
    </row>
    <row r="31" spans="1:11">
      <c r="A31" t="s">
        <v>191</v>
      </c>
      <c r="B31" t="s">
        <v>114</v>
      </c>
      <c r="C31" t="s">
        <v>162</v>
      </c>
      <c r="D31" t="s">
        <v>49</v>
      </c>
      <c r="E31" t="s">
        <v>88</v>
      </c>
      <c r="F31" s="93">
        <v>0</v>
      </c>
      <c r="G31" s="93">
        <v>0</v>
      </c>
      <c r="H31" s="93">
        <v>0</v>
      </c>
      <c r="I31" s="93">
        <v>0</v>
      </c>
      <c r="J31" s="93">
        <v>0</v>
      </c>
      <c r="K31" s="93"/>
    </row>
    <row r="32" spans="1:11">
      <c r="A32" t="s">
        <v>191</v>
      </c>
      <c r="B32" t="s">
        <v>115</v>
      </c>
      <c r="C32" t="s">
        <v>163</v>
      </c>
      <c r="D32" t="s">
        <v>49</v>
      </c>
      <c r="E32" t="s">
        <v>88</v>
      </c>
      <c r="F32" s="93">
        <v>0</v>
      </c>
      <c r="G32" s="93">
        <v>0</v>
      </c>
      <c r="H32" s="93">
        <v>0</v>
      </c>
      <c r="I32" s="93">
        <v>0</v>
      </c>
      <c r="J32" s="93">
        <v>0</v>
      </c>
      <c r="K32" s="93"/>
    </row>
    <row r="33" spans="1:11">
      <c r="A33" t="s">
        <v>191</v>
      </c>
      <c r="B33" t="s">
        <v>116</v>
      </c>
      <c r="C33" t="s">
        <v>164</v>
      </c>
      <c r="D33" t="s">
        <v>49</v>
      </c>
      <c r="E33" t="s">
        <v>88</v>
      </c>
      <c r="F33" s="93">
        <v>0</v>
      </c>
      <c r="G33" s="93">
        <v>0</v>
      </c>
      <c r="H33" s="93">
        <v>0</v>
      </c>
      <c r="I33" s="93">
        <v>0</v>
      </c>
      <c r="J33" s="93">
        <v>0</v>
      </c>
      <c r="K33" s="93"/>
    </row>
    <row r="34" spans="1:11">
      <c r="A34" t="s">
        <v>191</v>
      </c>
      <c r="B34" t="s">
        <v>117</v>
      </c>
      <c r="C34" t="s">
        <v>165</v>
      </c>
      <c r="D34" t="s">
        <v>49</v>
      </c>
      <c r="E34" t="s">
        <v>88</v>
      </c>
      <c r="F34" s="93">
        <v>0</v>
      </c>
      <c r="G34" s="93">
        <v>0</v>
      </c>
      <c r="H34" s="93">
        <v>0</v>
      </c>
      <c r="I34" s="93">
        <v>0</v>
      </c>
      <c r="J34" s="93">
        <v>0</v>
      </c>
      <c r="K34" s="93"/>
    </row>
    <row r="35" spans="1:11">
      <c r="A35" t="s">
        <v>191</v>
      </c>
      <c r="B35" t="s">
        <v>118</v>
      </c>
      <c r="C35" t="s">
        <v>166</v>
      </c>
      <c r="D35" t="s">
        <v>49</v>
      </c>
      <c r="E35" t="s">
        <v>88</v>
      </c>
      <c r="F35" s="93">
        <v>0</v>
      </c>
      <c r="G35" s="93">
        <v>0</v>
      </c>
      <c r="H35" s="93">
        <v>0</v>
      </c>
      <c r="I35" s="93">
        <v>0</v>
      </c>
      <c r="J35" s="93">
        <v>0</v>
      </c>
      <c r="K35" s="93"/>
    </row>
    <row r="36" spans="1:11">
      <c r="A36" t="s">
        <v>191</v>
      </c>
      <c r="B36" t="s">
        <v>119</v>
      </c>
      <c r="C36" t="s">
        <v>167</v>
      </c>
      <c r="D36" t="s">
        <v>49</v>
      </c>
      <c r="E36" t="s">
        <v>88</v>
      </c>
      <c r="F36" s="93">
        <v>0</v>
      </c>
      <c r="G36" s="93">
        <v>0</v>
      </c>
      <c r="H36" s="93">
        <v>0</v>
      </c>
      <c r="I36" s="93">
        <v>0</v>
      </c>
      <c r="J36" s="93">
        <v>0</v>
      </c>
      <c r="K36" s="93"/>
    </row>
    <row r="37" spans="1:11">
      <c r="A37" t="s">
        <v>191</v>
      </c>
      <c r="B37" t="s">
        <v>120</v>
      </c>
      <c r="C37" t="s">
        <v>168</v>
      </c>
      <c r="D37" t="s">
        <v>49</v>
      </c>
      <c r="E37" t="s">
        <v>88</v>
      </c>
      <c r="F37" s="93">
        <v>3.0259999999999998</v>
      </c>
      <c r="G37" s="93">
        <v>3</v>
      </c>
      <c r="H37" s="93">
        <v>2.9710000000000001</v>
      </c>
      <c r="I37" s="93">
        <v>2.927</v>
      </c>
      <c r="J37" s="93">
        <v>2.8759999999999999</v>
      </c>
      <c r="K37" s="93"/>
    </row>
    <row r="38" spans="1:11">
      <c r="A38" t="s">
        <v>191</v>
      </c>
      <c r="B38" t="s">
        <v>121</v>
      </c>
      <c r="C38" t="s">
        <v>169</v>
      </c>
      <c r="D38" t="s">
        <v>49</v>
      </c>
      <c r="E38" t="s">
        <v>88</v>
      </c>
      <c r="F38" s="93">
        <v>0</v>
      </c>
      <c r="G38" s="93">
        <v>0</v>
      </c>
      <c r="H38" s="93">
        <v>0</v>
      </c>
      <c r="I38" s="93">
        <v>0</v>
      </c>
      <c r="J38" s="93">
        <v>0</v>
      </c>
      <c r="K38" s="93"/>
    </row>
    <row r="39" spans="1:11">
      <c r="A39" t="s">
        <v>191</v>
      </c>
      <c r="B39" t="s">
        <v>122</v>
      </c>
      <c r="C39" t="s">
        <v>170</v>
      </c>
      <c r="D39" t="s">
        <v>49</v>
      </c>
      <c r="E39" t="s">
        <v>88</v>
      </c>
      <c r="F39" s="93">
        <v>0</v>
      </c>
      <c r="G39" s="93">
        <v>0</v>
      </c>
      <c r="H39" s="93">
        <v>0</v>
      </c>
      <c r="I39" s="93">
        <v>0</v>
      </c>
      <c r="J39" s="93">
        <v>0</v>
      </c>
      <c r="K39" s="93"/>
    </row>
    <row r="40" spans="1:11">
      <c r="A40" t="s">
        <v>191</v>
      </c>
      <c r="B40" t="s">
        <v>123</v>
      </c>
      <c r="C40" t="s">
        <v>171</v>
      </c>
      <c r="D40" t="s">
        <v>49</v>
      </c>
      <c r="E40" t="s">
        <v>88</v>
      </c>
      <c r="F40" s="93">
        <v>1.496</v>
      </c>
      <c r="G40" s="93">
        <v>1.6160000000000001</v>
      </c>
      <c r="H40" s="93">
        <v>1.7310000000000001</v>
      </c>
      <c r="I40" s="93">
        <v>1.8169999999999999</v>
      </c>
      <c r="J40" s="93">
        <v>1.9370000000000001</v>
      </c>
      <c r="K40" s="93"/>
    </row>
    <row r="41" spans="1:11">
      <c r="A41" t="s">
        <v>191</v>
      </c>
      <c r="B41" t="s">
        <v>124</v>
      </c>
      <c r="C41" t="s">
        <v>172</v>
      </c>
      <c r="D41" t="s">
        <v>49</v>
      </c>
      <c r="E41" t="s">
        <v>88</v>
      </c>
      <c r="F41" s="93">
        <v>0</v>
      </c>
      <c r="G41" s="93">
        <v>0</v>
      </c>
      <c r="H41" s="93">
        <v>0</v>
      </c>
      <c r="I41" s="93">
        <v>0</v>
      </c>
      <c r="J41" s="93">
        <v>0</v>
      </c>
      <c r="K41" s="93"/>
    </row>
    <row r="42" spans="1:11">
      <c r="A42" t="s">
        <v>191</v>
      </c>
      <c r="B42" t="s">
        <v>125</v>
      </c>
      <c r="C42" t="s">
        <v>173</v>
      </c>
      <c r="D42" t="s">
        <v>49</v>
      </c>
      <c r="E42" t="s">
        <v>88</v>
      </c>
      <c r="F42" s="93">
        <v>0</v>
      </c>
      <c r="G42" s="93">
        <v>0</v>
      </c>
      <c r="H42" s="93">
        <v>0</v>
      </c>
      <c r="I42" s="93">
        <v>0</v>
      </c>
      <c r="J42" s="93">
        <v>0</v>
      </c>
      <c r="K42" s="93"/>
    </row>
    <row r="43" spans="1:11">
      <c r="A43" t="s">
        <v>191</v>
      </c>
      <c r="B43" t="s">
        <v>126</v>
      </c>
      <c r="C43" t="s">
        <v>174</v>
      </c>
      <c r="D43" t="s">
        <v>175</v>
      </c>
      <c r="E43" t="s">
        <v>88</v>
      </c>
      <c r="F43" s="94">
        <v>14.4022454807942</v>
      </c>
      <c r="G43" s="94">
        <v>14.472402839707</v>
      </c>
      <c r="H43" s="94">
        <v>14.526757297381801</v>
      </c>
      <c r="I43" s="94">
        <v>14.562212904141299</v>
      </c>
      <c r="J43" s="94">
        <v>14.5961757378114</v>
      </c>
      <c r="K43" s="94"/>
    </row>
    <row r="44" spans="1:11">
      <c r="A44" t="s">
        <v>191</v>
      </c>
      <c r="B44" t="s">
        <v>127</v>
      </c>
      <c r="C44" t="s">
        <v>176</v>
      </c>
      <c r="D44" t="s">
        <v>175</v>
      </c>
      <c r="E44" t="s">
        <v>88</v>
      </c>
      <c r="F44" s="94">
        <v>14.4022454807942</v>
      </c>
      <c r="G44" s="94">
        <v>14.472402839707</v>
      </c>
      <c r="H44" s="94">
        <v>14.526757297381801</v>
      </c>
      <c r="I44" s="94">
        <v>14.562212904141299</v>
      </c>
      <c r="J44" s="94">
        <v>14.5961757378114</v>
      </c>
      <c r="K44" s="94"/>
    </row>
    <row r="45" spans="1:11">
      <c r="A45" t="s">
        <v>191</v>
      </c>
      <c r="B45" t="s">
        <v>128</v>
      </c>
      <c r="C45" t="s">
        <v>177</v>
      </c>
      <c r="D45" t="s">
        <v>175</v>
      </c>
      <c r="E45" t="s">
        <v>88</v>
      </c>
      <c r="F45" s="94">
        <v>18.722919125032501</v>
      </c>
      <c r="G45" s="94">
        <v>18.814123691619098</v>
      </c>
      <c r="H45" s="94">
        <v>18.884784486596299</v>
      </c>
      <c r="I45" s="94">
        <v>18.930876775383702</v>
      </c>
      <c r="J45" s="94">
        <v>18.9750284591548</v>
      </c>
      <c r="K45" s="94"/>
    </row>
    <row r="46" spans="1:11">
      <c r="A46" t="s">
        <v>191</v>
      </c>
      <c r="B46" t="s">
        <v>129</v>
      </c>
      <c r="C46" t="s">
        <v>178</v>
      </c>
      <c r="D46" t="s">
        <v>175</v>
      </c>
      <c r="E46" t="s">
        <v>88</v>
      </c>
      <c r="F46" s="94">
        <v>19.000964989119201</v>
      </c>
      <c r="G46" s="94">
        <v>19.089390891578901</v>
      </c>
      <c r="H46" s="94">
        <v>19.143703497771298</v>
      </c>
      <c r="I46" s="94">
        <v>19.189665633236999</v>
      </c>
      <c r="J46" s="94">
        <v>19.226056600023501</v>
      </c>
      <c r="K46" s="94"/>
    </row>
    <row r="47" spans="1:11">
      <c r="A47" t="s">
        <v>191</v>
      </c>
      <c r="B47" t="s">
        <v>130</v>
      </c>
      <c r="C47" t="s">
        <v>179</v>
      </c>
      <c r="D47" t="s">
        <v>175</v>
      </c>
      <c r="E47" t="s">
        <v>88</v>
      </c>
      <c r="F47" s="94">
        <v>14.4022454807942</v>
      </c>
      <c r="G47" s="94">
        <v>14.472402839707</v>
      </c>
      <c r="H47" s="94">
        <v>14.526757297381801</v>
      </c>
      <c r="I47" s="94">
        <v>14.562212904141299</v>
      </c>
      <c r="J47" s="94">
        <v>14.5961757378114</v>
      </c>
      <c r="K47" s="94"/>
    </row>
    <row r="48" spans="1:11">
      <c r="A48" t="s">
        <v>191</v>
      </c>
      <c r="B48" t="s">
        <v>131</v>
      </c>
      <c r="C48" t="s">
        <v>180</v>
      </c>
      <c r="D48" t="s">
        <v>175</v>
      </c>
      <c r="E48" t="s">
        <v>88</v>
      </c>
      <c r="F48" s="94">
        <v>18.722919125032501</v>
      </c>
      <c r="G48" s="94">
        <v>18.814123691619098</v>
      </c>
      <c r="H48" s="94">
        <v>18.884784486596299</v>
      </c>
      <c r="I48" s="94">
        <v>18.930876775383702</v>
      </c>
      <c r="J48" s="94">
        <v>18.9750284591548</v>
      </c>
      <c r="K48" s="94"/>
    </row>
    <row r="49" spans="1:11">
      <c r="A49" t="s">
        <v>191</v>
      </c>
      <c r="B49" t="s">
        <v>132</v>
      </c>
      <c r="C49" t="s">
        <v>181</v>
      </c>
      <c r="D49" t="s">
        <v>54</v>
      </c>
      <c r="E49" t="s">
        <v>88</v>
      </c>
      <c r="F49" s="95"/>
      <c r="G49" s="95"/>
      <c r="H49" s="95"/>
      <c r="I49" s="95"/>
      <c r="J49" s="95"/>
      <c r="K49" s="109">
        <v>0.02</v>
      </c>
    </row>
    <row r="50" spans="1:11">
      <c r="A50" t="s">
        <v>191</v>
      </c>
      <c r="B50" t="s">
        <v>133</v>
      </c>
      <c r="C50" t="s">
        <v>182</v>
      </c>
      <c r="D50" t="s">
        <v>54</v>
      </c>
      <c r="E50" t="s">
        <v>88</v>
      </c>
      <c r="F50" s="95"/>
      <c r="G50" s="95"/>
      <c r="H50" s="95"/>
      <c r="I50" s="95"/>
      <c r="J50" s="95"/>
      <c r="K50" s="95">
        <v>3.7600000000000001E-2</v>
      </c>
    </row>
    <row r="51" spans="1:11">
      <c r="A51" t="s">
        <v>191</v>
      </c>
      <c r="B51" t="s">
        <v>134</v>
      </c>
      <c r="C51" t="s">
        <v>136</v>
      </c>
      <c r="D51" t="s">
        <v>49</v>
      </c>
      <c r="E51" t="s">
        <v>88</v>
      </c>
      <c r="F51" s="93"/>
      <c r="G51" s="93"/>
      <c r="H51" s="93"/>
      <c r="I51" s="93"/>
      <c r="J51" s="93">
        <v>0.03</v>
      </c>
      <c r="K51" s="93"/>
    </row>
    <row r="52" spans="1:11">
      <c r="A52" t="s">
        <v>191</v>
      </c>
      <c r="B52" t="s">
        <v>135</v>
      </c>
      <c r="C52" t="s">
        <v>183</v>
      </c>
      <c r="D52" t="s">
        <v>49</v>
      </c>
      <c r="E52" t="s">
        <v>88</v>
      </c>
      <c r="F52" s="93"/>
      <c r="G52" s="93"/>
      <c r="H52" s="93"/>
      <c r="I52" s="93"/>
      <c r="J52" s="93">
        <v>2.9000000000000001E-2</v>
      </c>
      <c r="K52" s="93"/>
    </row>
  </sheetData>
  <pageMargins left="0.70866141732283472" right="0.70866141732283472" top="0.74803149606299213" bottom="0.74803149606299213" header="0.31496062992125984" footer="0.31496062992125984"/>
  <pageSetup paperSize="9" scale="63" fitToHeight="0"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X77"/>
  <sheetViews>
    <sheetView showGridLines="0" zoomScale="75" zoomScaleNormal="75" workbookViewId="0">
      <pane xSplit="8" ySplit="7" topLeftCell="I12" activePane="bottomRight" state="frozen"/>
      <selection activeCell="C66" sqref="C66"/>
      <selection pane="topRight" activeCell="C66" sqref="C66"/>
      <selection pane="bottomLeft" activeCell="C66" sqref="C66"/>
      <selection pane="bottomRight"/>
    </sheetView>
  </sheetViews>
  <sheetFormatPr defaultColWidth="0" defaultRowHeight="13" zeroHeight="1"/>
  <cols>
    <col min="1" max="3" width="2.69921875" customWidth="1"/>
    <col min="4" max="4" width="9.09765625" customWidth="1"/>
    <col min="5" max="5" width="58.59765625" bestFit="1" customWidth="1"/>
    <col min="6" max="6" width="17.69921875" style="57" bestFit="1" customWidth="1"/>
    <col min="7" max="8" width="2.69921875" customWidth="1"/>
    <col min="9" max="11" width="10" bestFit="1" customWidth="1"/>
    <col min="12" max="12" width="11.59765625" bestFit="1" customWidth="1"/>
    <col min="13" max="15" width="10" bestFit="1" customWidth="1"/>
    <col min="16" max="16" width="10.3984375" bestFit="1" customWidth="1"/>
    <col min="17" max="17" width="9.8984375" customWidth="1"/>
    <col min="18" max="18" width="10.3984375" bestFit="1" customWidth="1"/>
    <col min="19" max="21" width="10.8984375" bestFit="1" customWidth="1"/>
    <col min="22" max="22" width="2.8984375" customWidth="1"/>
    <col min="23" max="23" width="77.296875" bestFit="1" customWidth="1"/>
    <col min="24" max="24" width="9.09765625" customWidth="1"/>
    <col min="25" max="16384" width="9.09765625" hidden="1"/>
  </cols>
  <sheetData>
    <row r="1" spans="1:24" ht="32.5">
      <c r="A1" s="29"/>
      <c r="B1" s="29"/>
      <c r="C1" s="29"/>
      <c r="D1" s="29" t="s">
        <v>28</v>
      </c>
      <c r="E1" s="29"/>
      <c r="F1" s="56"/>
      <c r="G1" s="29"/>
      <c r="H1" s="29"/>
      <c r="I1" s="29"/>
      <c r="J1" s="29"/>
      <c r="K1" s="29"/>
      <c r="L1" s="29"/>
      <c r="M1" s="29"/>
      <c r="N1" s="29"/>
      <c r="O1" s="29"/>
      <c r="P1" s="29"/>
      <c r="Q1" s="29"/>
      <c r="R1" s="29"/>
      <c r="S1" s="29"/>
      <c r="T1" s="29"/>
      <c r="U1" s="29"/>
      <c r="V1" s="29"/>
      <c r="W1" s="29"/>
      <c r="X1" s="29"/>
    </row>
    <row r="2" spans="1:24" ht="14">
      <c r="A2" s="2"/>
      <c r="B2" s="2"/>
      <c r="C2" s="2"/>
      <c r="D2" s="2"/>
      <c r="E2" s="2"/>
      <c r="F2" s="19"/>
      <c r="G2" s="3"/>
      <c r="H2" s="2"/>
      <c r="I2" s="2"/>
      <c r="J2" s="2"/>
      <c r="K2" s="2"/>
      <c r="L2" s="2"/>
      <c r="M2" s="2"/>
      <c r="N2" s="2"/>
      <c r="O2" s="3"/>
      <c r="P2" s="3"/>
      <c r="Q2" s="2"/>
      <c r="R2" s="2"/>
      <c r="S2" s="2"/>
      <c r="T2" s="2"/>
      <c r="U2" s="2"/>
      <c r="V2" s="2"/>
      <c r="W2" s="2"/>
      <c r="X2" s="2"/>
    </row>
    <row r="3" spans="1:24">
      <c r="A3" s="3"/>
      <c r="B3" s="3"/>
      <c r="C3" s="3"/>
      <c r="D3" s="3"/>
      <c r="E3" s="3" t="s">
        <v>11</v>
      </c>
      <c r="F3" s="19"/>
      <c r="G3" s="3"/>
      <c r="H3" s="3"/>
      <c r="I3" s="4" t="str">
        <f t="shared" ref="I3:U3" si="0">AMP.Years</f>
        <v>2012-13</v>
      </c>
      <c r="J3" s="4" t="str">
        <f t="shared" si="0"/>
        <v>2013-14</v>
      </c>
      <c r="K3" s="4" t="str">
        <f t="shared" si="0"/>
        <v>2014-15</v>
      </c>
      <c r="L3" s="5" t="str">
        <f t="shared" si="0"/>
        <v>2015-16</v>
      </c>
      <c r="M3" s="5" t="str">
        <f t="shared" si="0"/>
        <v>2016-17</v>
      </c>
      <c r="N3" s="5" t="str">
        <f t="shared" si="0"/>
        <v>2017-18</v>
      </c>
      <c r="O3" s="5" t="str">
        <f t="shared" si="0"/>
        <v>2018-19</v>
      </c>
      <c r="P3" s="5" t="str">
        <f t="shared" si="0"/>
        <v>2019-20</v>
      </c>
      <c r="Q3" s="4" t="str">
        <f t="shared" si="0"/>
        <v>2020-21</v>
      </c>
      <c r="R3" s="4" t="str">
        <f t="shared" si="0"/>
        <v>2021-22</v>
      </c>
      <c r="S3" s="4" t="str">
        <f t="shared" si="0"/>
        <v>2022-23</v>
      </c>
      <c r="T3" s="4" t="str">
        <f t="shared" si="0"/>
        <v>2023-24</v>
      </c>
      <c r="U3" s="4" t="str">
        <f t="shared" si="0"/>
        <v>2024-25</v>
      </c>
      <c r="V3" s="25"/>
      <c r="W3" s="14" t="s">
        <v>43</v>
      </c>
      <c r="X3" s="3"/>
    </row>
    <row r="4" spans="1:24">
      <c r="A4" s="8">
        <v>1</v>
      </c>
      <c r="B4" s="3"/>
      <c r="C4" s="3"/>
      <c r="D4" s="3"/>
      <c r="E4" s="3"/>
      <c r="F4" s="19"/>
      <c r="G4" s="3"/>
      <c r="H4" s="3"/>
      <c r="I4" s="3"/>
      <c r="J4" s="3"/>
      <c r="K4" s="3"/>
      <c r="L4" s="3"/>
      <c r="M4" s="3"/>
      <c r="N4" s="3"/>
      <c r="O4" s="3"/>
      <c r="P4" s="3"/>
      <c r="Q4" s="3"/>
      <c r="R4" s="3"/>
      <c r="S4" s="3"/>
      <c r="T4" s="3"/>
      <c r="U4" s="3"/>
      <c r="V4" s="25"/>
      <c r="W4" s="3"/>
      <c r="X4" s="3"/>
    </row>
    <row r="5" spans="1:24">
      <c r="A5" s="3"/>
      <c r="B5" s="3"/>
      <c r="C5" s="3"/>
      <c r="D5" s="3"/>
      <c r="E5" s="28" t="s">
        <v>18</v>
      </c>
      <c r="F5" s="19"/>
      <c r="G5" s="3"/>
      <c r="H5" s="3"/>
      <c r="I5" s="27">
        <f t="shared" ref="I5:U5" si="1">Calendar.Years</f>
        <v>2012</v>
      </c>
      <c r="J5" s="27">
        <f t="shared" si="1"/>
        <v>2013</v>
      </c>
      <c r="K5" s="27">
        <f t="shared" si="1"/>
        <v>2014</v>
      </c>
      <c r="L5" s="27">
        <f t="shared" si="1"/>
        <v>2015</v>
      </c>
      <c r="M5" s="27">
        <f t="shared" si="1"/>
        <v>2016</v>
      </c>
      <c r="N5" s="27">
        <f t="shared" si="1"/>
        <v>2017</v>
      </c>
      <c r="O5" s="27">
        <f t="shared" si="1"/>
        <v>2018</v>
      </c>
      <c r="P5" s="27">
        <f t="shared" si="1"/>
        <v>2019</v>
      </c>
      <c r="Q5" s="27">
        <f t="shared" si="1"/>
        <v>2020</v>
      </c>
      <c r="R5" s="27">
        <f t="shared" si="1"/>
        <v>2021</v>
      </c>
      <c r="S5" s="27">
        <f t="shared" si="1"/>
        <v>2022</v>
      </c>
      <c r="T5" s="27">
        <f t="shared" si="1"/>
        <v>2023</v>
      </c>
      <c r="U5" s="27">
        <f t="shared" si="1"/>
        <v>2024</v>
      </c>
      <c r="V5" s="25"/>
      <c r="W5" s="3"/>
      <c r="X5" s="3"/>
    </row>
    <row r="6" spans="1:24">
      <c r="A6" s="3"/>
      <c r="B6" s="3"/>
      <c r="C6" s="3"/>
      <c r="D6" s="3"/>
      <c r="E6" s="3" t="s">
        <v>12</v>
      </c>
      <c r="F6" s="19"/>
      <c r="G6" s="3"/>
      <c r="H6" s="3"/>
      <c r="I6" s="3"/>
      <c r="J6" s="3"/>
      <c r="K6" s="7"/>
      <c r="L6" s="34">
        <v>1</v>
      </c>
      <c r="M6" s="8">
        <v>2</v>
      </c>
      <c r="N6" s="8">
        <v>3</v>
      </c>
      <c r="O6" s="8">
        <v>4</v>
      </c>
      <c r="P6" s="8">
        <v>5</v>
      </c>
      <c r="Q6" s="8">
        <v>6</v>
      </c>
      <c r="R6" s="8">
        <v>7</v>
      </c>
      <c r="S6" s="8">
        <v>8</v>
      </c>
      <c r="T6" s="8">
        <v>9</v>
      </c>
      <c r="U6" s="8">
        <v>10</v>
      </c>
      <c r="V6" s="3"/>
      <c r="W6" s="3"/>
      <c r="X6" s="3"/>
    </row>
    <row r="7" spans="1:24">
      <c r="A7" s="3"/>
      <c r="B7" s="3"/>
      <c r="C7" s="3"/>
      <c r="D7" s="3"/>
      <c r="E7" s="3"/>
      <c r="F7" s="19"/>
      <c r="G7" s="3"/>
      <c r="H7" s="3"/>
      <c r="I7" s="3"/>
      <c r="J7" s="3"/>
      <c r="K7" s="3"/>
      <c r="L7" s="3"/>
      <c r="M7" s="3"/>
      <c r="N7" s="3"/>
      <c r="O7" s="3"/>
      <c r="P7" s="3"/>
      <c r="Q7" s="3"/>
      <c r="R7" s="3"/>
      <c r="S7" s="3"/>
      <c r="T7" s="3"/>
      <c r="U7" s="3"/>
      <c r="V7" s="3"/>
      <c r="W7" s="3"/>
      <c r="X7" s="3"/>
    </row>
    <row r="8" spans="1:24" ht="14">
      <c r="A8" s="9"/>
      <c r="B8" s="13"/>
      <c r="C8" s="13"/>
      <c r="D8" s="32"/>
      <c r="E8" s="10" t="s">
        <v>24</v>
      </c>
      <c r="F8" s="58"/>
      <c r="G8" s="11"/>
      <c r="H8" s="11"/>
      <c r="I8" s="11"/>
      <c r="J8" s="11"/>
      <c r="K8" s="11"/>
      <c r="L8" s="40"/>
      <c r="M8" s="40"/>
      <c r="N8" s="40"/>
      <c r="O8" s="40"/>
      <c r="P8" s="40"/>
      <c r="Q8" s="11"/>
      <c r="R8" s="11"/>
      <c r="S8" s="11"/>
      <c r="T8" s="11"/>
      <c r="U8" s="11"/>
      <c r="V8" s="11"/>
      <c r="W8" s="11"/>
      <c r="X8" s="11"/>
    </row>
    <row r="9" spans="1:24">
      <c r="A9" s="18"/>
      <c r="B9" s="18"/>
      <c r="C9" s="18"/>
      <c r="D9" s="31"/>
      <c r="E9" s="18"/>
      <c r="F9" s="19"/>
      <c r="G9" s="18"/>
      <c r="H9" s="18"/>
      <c r="I9" s="18"/>
      <c r="J9" s="18"/>
      <c r="K9" s="22"/>
      <c r="L9" s="39"/>
      <c r="M9" s="39"/>
      <c r="N9" s="39"/>
      <c r="O9" s="39"/>
      <c r="P9" s="39"/>
      <c r="Q9" s="22"/>
      <c r="R9" s="22"/>
      <c r="S9" s="22"/>
      <c r="T9" s="18"/>
      <c r="U9" s="18"/>
      <c r="V9" s="25"/>
      <c r="W9" s="18"/>
      <c r="X9" s="18"/>
    </row>
    <row r="10" spans="1:24">
      <c r="A10" s="18"/>
      <c r="B10" s="18"/>
      <c r="C10" s="18"/>
      <c r="D10" s="31"/>
      <c r="E10" s="19" t="s">
        <v>21</v>
      </c>
      <c r="F10" s="19"/>
      <c r="G10" s="18"/>
      <c r="H10" s="18"/>
      <c r="I10" s="18"/>
      <c r="J10" s="18"/>
      <c r="K10" s="22"/>
      <c r="L10" s="39"/>
      <c r="M10" s="39"/>
      <c r="N10" s="39"/>
      <c r="O10" s="39"/>
      <c r="P10" s="39"/>
      <c r="Q10" s="22"/>
      <c r="R10" s="22"/>
      <c r="S10" s="22"/>
      <c r="T10" s="18"/>
      <c r="U10" s="18"/>
      <c r="V10" s="25"/>
      <c r="W10" s="18"/>
      <c r="X10" s="18"/>
    </row>
    <row r="11" spans="1:24">
      <c r="A11" s="18"/>
      <c r="B11" s="18"/>
      <c r="C11" s="18"/>
      <c r="D11" s="31"/>
      <c r="E11" s="36" t="s">
        <v>73</v>
      </c>
      <c r="F11" s="19"/>
      <c r="G11" s="18"/>
      <c r="H11" s="18"/>
      <c r="I11" s="18"/>
      <c r="J11" s="18"/>
      <c r="K11" s="22"/>
      <c r="L11" s="39"/>
      <c r="M11" s="39"/>
      <c r="N11" s="39"/>
      <c r="O11" s="39"/>
      <c r="P11" s="39"/>
      <c r="Q11" s="22"/>
      <c r="R11" s="22"/>
      <c r="S11" s="22"/>
      <c r="T11" s="18"/>
      <c r="U11" s="18"/>
      <c r="V11" s="25"/>
      <c r="W11" s="18"/>
      <c r="X11" s="18"/>
    </row>
    <row r="12" spans="1:24">
      <c r="A12" s="8">
        <v>1</v>
      </c>
      <c r="D12" s="54" t="s">
        <v>48</v>
      </c>
      <c r="E12" s="45" t="str">
        <f t="shared" ref="E12:E17" si="2">INDEX(Customer.List,A12)</f>
        <v>Unmetered water-only customer</v>
      </c>
      <c r="F12" s="19"/>
      <c r="G12" s="18"/>
      <c r="H12" s="18"/>
      <c r="I12" s="18"/>
      <c r="J12" s="18"/>
      <c r="K12" s="22"/>
      <c r="L12" s="72">
        <f xml:space="preserve"> F_Inputs!F7</f>
        <v>207723</v>
      </c>
      <c r="M12" s="72">
        <f xml:space="preserve"> F_Inputs!G7</f>
        <v>202723</v>
      </c>
      <c r="N12" s="72">
        <f xml:space="preserve"> F_Inputs!H7</f>
        <v>197723</v>
      </c>
      <c r="O12" s="72">
        <f xml:space="preserve"> F_Inputs!I7</f>
        <v>192723</v>
      </c>
      <c r="P12" s="72">
        <f xml:space="preserve"> F_Inputs!J7</f>
        <v>187723</v>
      </c>
      <c r="Q12" s="22"/>
      <c r="R12" s="22"/>
      <c r="S12" s="22"/>
      <c r="T12" s="18"/>
      <c r="U12" s="18"/>
      <c r="V12" s="25"/>
      <c r="W12" s="18"/>
      <c r="X12" s="18"/>
    </row>
    <row r="13" spans="1:24">
      <c r="A13" s="8">
        <v>2</v>
      </c>
      <c r="D13" s="54" t="s">
        <v>48</v>
      </c>
      <c r="E13" s="45" t="str">
        <f t="shared" si="2"/>
        <v>Unmetered wastewater-only customer</v>
      </c>
      <c r="F13" s="19"/>
      <c r="G13" s="18"/>
      <c r="H13" s="18"/>
      <c r="I13" s="18"/>
      <c r="J13" s="18"/>
      <c r="K13" s="22"/>
      <c r="L13" s="72">
        <f xml:space="preserve"> F_Inputs!F8</f>
        <v>0</v>
      </c>
      <c r="M13" s="72">
        <f xml:space="preserve"> F_Inputs!G8</f>
        <v>0</v>
      </c>
      <c r="N13" s="72">
        <f xml:space="preserve"> F_Inputs!H8</f>
        <v>0</v>
      </c>
      <c r="O13" s="72">
        <f xml:space="preserve"> F_Inputs!I8</f>
        <v>0</v>
      </c>
      <c r="P13" s="72">
        <f xml:space="preserve"> F_Inputs!J8</f>
        <v>0</v>
      </c>
      <c r="Q13" s="22"/>
      <c r="R13" s="22"/>
      <c r="S13" s="22"/>
      <c r="T13" s="18"/>
      <c r="U13" s="18"/>
      <c r="V13" s="25"/>
      <c r="W13" s="18"/>
      <c r="X13" s="18"/>
    </row>
    <row r="14" spans="1:24">
      <c r="A14" s="8">
        <v>3</v>
      </c>
      <c r="D14" s="54" t="s">
        <v>48</v>
      </c>
      <c r="E14" s="45" t="str">
        <f t="shared" si="2"/>
        <v>Unmetered water and wastewater customer</v>
      </c>
      <c r="F14" s="19"/>
      <c r="G14" s="18"/>
      <c r="H14" s="18"/>
      <c r="I14" s="18"/>
      <c r="J14" s="18"/>
      <c r="K14" s="22"/>
      <c r="L14" s="72">
        <f xml:space="preserve"> F_Inputs!F9</f>
        <v>0</v>
      </c>
      <c r="M14" s="72">
        <f xml:space="preserve"> F_Inputs!G9</f>
        <v>0</v>
      </c>
      <c r="N14" s="72">
        <f xml:space="preserve"> F_Inputs!H9</f>
        <v>0</v>
      </c>
      <c r="O14" s="72">
        <f xml:space="preserve"> F_Inputs!I9</f>
        <v>0</v>
      </c>
      <c r="P14" s="72">
        <f xml:space="preserve"> F_Inputs!J9</f>
        <v>0</v>
      </c>
      <c r="Q14" s="22"/>
      <c r="R14" s="22"/>
      <c r="S14" s="22"/>
      <c r="T14" s="18"/>
      <c r="U14" s="18"/>
      <c r="V14" s="25"/>
      <c r="W14" s="18"/>
      <c r="X14" s="18"/>
    </row>
    <row r="15" spans="1:24">
      <c r="A15" s="8">
        <v>4</v>
      </c>
      <c r="D15" s="54" t="s">
        <v>48</v>
      </c>
      <c r="E15" s="45" t="str">
        <f t="shared" si="2"/>
        <v>Metered water-only customer</v>
      </c>
      <c r="F15" s="19"/>
      <c r="G15" s="18"/>
      <c r="H15" s="18"/>
      <c r="I15" s="18"/>
      <c r="J15" s="18"/>
      <c r="K15" s="22"/>
      <c r="L15" s="72">
        <f xml:space="preserve"> F_Inputs!F10</f>
        <v>80427</v>
      </c>
      <c r="M15" s="72">
        <f xml:space="preserve"> F_Inputs!G10</f>
        <v>87587</v>
      </c>
      <c r="N15" s="72">
        <f xml:space="preserve"> F_Inputs!H10</f>
        <v>95100</v>
      </c>
      <c r="O15" s="72">
        <f xml:space="preserve"> F_Inputs!I10</f>
        <v>103103</v>
      </c>
      <c r="P15" s="72">
        <f xml:space="preserve"> F_Inputs!J10</f>
        <v>111041</v>
      </c>
      <c r="Q15" s="22"/>
      <c r="R15" s="22"/>
      <c r="S15" s="22"/>
      <c r="T15" s="18"/>
      <c r="U15" s="18"/>
      <c r="V15" s="25"/>
      <c r="W15" s="18"/>
      <c r="X15" s="18"/>
    </row>
    <row r="16" spans="1:24">
      <c r="A16" s="8">
        <v>5</v>
      </c>
      <c r="D16" s="54" t="s">
        <v>48</v>
      </c>
      <c r="E16" s="45" t="str">
        <f t="shared" si="2"/>
        <v>Metered wastewater-only customer</v>
      </c>
      <c r="F16" s="19"/>
      <c r="G16" s="18"/>
      <c r="H16" s="18"/>
      <c r="I16" s="18"/>
      <c r="J16" s="18"/>
      <c r="K16" s="22"/>
      <c r="L16" s="72">
        <f xml:space="preserve"> F_Inputs!F11</f>
        <v>0</v>
      </c>
      <c r="M16" s="72">
        <f xml:space="preserve"> F_Inputs!G11</f>
        <v>0</v>
      </c>
      <c r="N16" s="72">
        <f xml:space="preserve"> F_Inputs!H11</f>
        <v>0</v>
      </c>
      <c r="O16" s="72">
        <f xml:space="preserve"> F_Inputs!I11</f>
        <v>0</v>
      </c>
      <c r="P16" s="72">
        <f xml:space="preserve"> F_Inputs!J11</f>
        <v>0</v>
      </c>
      <c r="Q16" s="22"/>
      <c r="R16" s="22"/>
      <c r="S16" s="22"/>
      <c r="T16" s="18"/>
      <c r="U16" s="18"/>
      <c r="V16" s="25"/>
      <c r="W16" s="18"/>
      <c r="X16" s="18"/>
    </row>
    <row r="17" spans="1:24">
      <c r="A17" s="8">
        <v>6</v>
      </c>
      <c r="D17" s="54" t="s">
        <v>48</v>
      </c>
      <c r="E17" s="45" t="str">
        <f t="shared" si="2"/>
        <v>Metered water and wastewater customer</v>
      </c>
      <c r="F17" s="19"/>
      <c r="G17" s="18"/>
      <c r="H17" s="18"/>
      <c r="I17" s="18"/>
      <c r="J17" s="18"/>
      <c r="K17" s="22"/>
      <c r="L17" s="72">
        <f xml:space="preserve"> F_Inputs!F12</f>
        <v>0</v>
      </c>
      <c r="M17" s="72">
        <f xml:space="preserve"> F_Inputs!G12</f>
        <v>0</v>
      </c>
      <c r="N17" s="72">
        <f xml:space="preserve"> F_Inputs!H12</f>
        <v>0</v>
      </c>
      <c r="O17" s="72">
        <f xml:space="preserve"> F_Inputs!I12</f>
        <v>0</v>
      </c>
      <c r="P17" s="72">
        <f xml:space="preserve"> F_Inputs!J12</f>
        <v>0</v>
      </c>
      <c r="Q17" s="22"/>
      <c r="R17" s="22"/>
      <c r="S17" s="22"/>
      <c r="T17" s="18"/>
      <c r="U17" s="18"/>
      <c r="V17" s="25"/>
      <c r="W17" s="18"/>
      <c r="X17" s="18"/>
    </row>
    <row r="18" spans="1:24">
      <c r="A18" s="18"/>
      <c r="B18" s="18"/>
      <c r="C18" s="18"/>
      <c r="D18" s="31"/>
      <c r="E18" s="19"/>
      <c r="F18" s="19"/>
      <c r="G18" s="18"/>
      <c r="H18" s="18"/>
      <c r="I18" s="18"/>
      <c r="J18" s="18"/>
      <c r="K18" s="22"/>
      <c r="L18" s="39"/>
      <c r="M18" s="39"/>
      <c r="N18" s="39"/>
      <c r="O18" s="39"/>
      <c r="P18" s="39"/>
      <c r="Q18" s="25" t="s">
        <v>74</v>
      </c>
      <c r="R18" s="22"/>
      <c r="S18" s="22"/>
      <c r="T18" s="18"/>
      <c r="U18" s="18"/>
      <c r="V18" s="25"/>
      <c r="W18" s="18"/>
      <c r="X18" s="18"/>
    </row>
    <row r="19" spans="1:24">
      <c r="A19" s="18"/>
      <c r="B19" s="18"/>
      <c r="C19" s="18"/>
      <c r="D19" s="31"/>
      <c r="E19" s="36" t="s">
        <v>39</v>
      </c>
      <c r="F19" s="19"/>
      <c r="G19" s="18"/>
      <c r="H19" s="18"/>
      <c r="I19" s="18"/>
      <c r="J19" s="18"/>
      <c r="K19" s="22"/>
      <c r="L19" s="39"/>
      <c r="M19" s="39"/>
      <c r="N19" s="39"/>
      <c r="O19" s="39"/>
      <c r="P19" s="39"/>
      <c r="Q19" s="22"/>
      <c r="R19" s="22"/>
      <c r="S19" s="22"/>
      <c r="T19" s="18"/>
      <c r="U19" s="18"/>
      <c r="V19" s="25"/>
      <c r="W19" s="18"/>
      <c r="X19" s="18"/>
    </row>
    <row r="20" spans="1:24">
      <c r="A20" s="8">
        <v>1</v>
      </c>
      <c r="B20" s="18"/>
      <c r="C20" s="18"/>
      <c r="D20" s="54" t="s">
        <v>48</v>
      </c>
      <c r="E20" s="45" t="str">
        <f t="shared" ref="E20:E25" si="3">INDEX(Customer.List,A20)</f>
        <v>Unmetered water-only customer</v>
      </c>
      <c r="F20" s="19"/>
      <c r="G20" s="18"/>
      <c r="H20" s="18"/>
      <c r="I20" s="18"/>
      <c r="J20" s="18"/>
      <c r="K20" s="22"/>
      <c r="L20" s="72">
        <f xml:space="preserve"> F_Inputs!F13</f>
        <v>207723</v>
      </c>
      <c r="M20" s="72">
        <f xml:space="preserve"> F_Inputs!G13</f>
        <v>202723</v>
      </c>
      <c r="N20" s="72">
        <f xml:space="preserve"> F_Inputs!H13</f>
        <v>202638</v>
      </c>
      <c r="O20" s="72">
        <f xml:space="preserve"> F_Inputs!I13</f>
        <v>201105</v>
      </c>
      <c r="P20" s="72">
        <f xml:space="preserve"> F_Inputs!J13</f>
        <v>197605</v>
      </c>
      <c r="Q20" s="22"/>
      <c r="R20" s="22"/>
      <c r="S20" s="22"/>
      <c r="T20" s="18"/>
      <c r="U20" s="18"/>
      <c r="V20" s="25"/>
      <c r="W20" s="18"/>
      <c r="X20" s="18"/>
    </row>
    <row r="21" spans="1:24">
      <c r="A21" s="8">
        <v>2</v>
      </c>
      <c r="B21" s="18"/>
      <c r="C21" s="18"/>
      <c r="D21" s="54" t="s">
        <v>48</v>
      </c>
      <c r="E21" s="45" t="str">
        <f t="shared" si="3"/>
        <v>Unmetered wastewater-only customer</v>
      </c>
      <c r="F21" s="19"/>
      <c r="G21" s="18"/>
      <c r="H21" s="18"/>
      <c r="I21" s="18"/>
      <c r="J21" s="18"/>
      <c r="K21" s="22"/>
      <c r="L21" s="72">
        <f xml:space="preserve"> F_Inputs!F14</f>
        <v>0</v>
      </c>
      <c r="M21" s="72">
        <f xml:space="preserve"> F_Inputs!G14</f>
        <v>0</v>
      </c>
      <c r="N21" s="72">
        <f xml:space="preserve"> F_Inputs!H14</f>
        <v>0</v>
      </c>
      <c r="O21" s="72">
        <f xml:space="preserve"> F_Inputs!I14</f>
        <v>0</v>
      </c>
      <c r="P21" s="72">
        <f xml:space="preserve"> F_Inputs!J14</f>
        <v>0</v>
      </c>
      <c r="Q21" s="22"/>
      <c r="R21" s="22"/>
      <c r="S21" s="22"/>
      <c r="T21" s="18"/>
      <c r="U21" s="18"/>
      <c r="V21" s="25"/>
      <c r="W21" s="18"/>
      <c r="X21" s="18"/>
    </row>
    <row r="22" spans="1:24">
      <c r="A22" s="8">
        <v>3</v>
      </c>
      <c r="B22" s="18"/>
      <c r="C22" s="18"/>
      <c r="D22" s="54" t="s">
        <v>48</v>
      </c>
      <c r="E22" s="45" t="str">
        <f t="shared" si="3"/>
        <v>Unmetered water and wastewater customer</v>
      </c>
      <c r="F22" s="19"/>
      <c r="G22" s="18"/>
      <c r="H22" s="18"/>
      <c r="I22" s="18"/>
      <c r="J22" s="18"/>
      <c r="K22" s="22"/>
      <c r="L22" s="72">
        <f xml:space="preserve"> F_Inputs!F15</f>
        <v>0</v>
      </c>
      <c r="M22" s="72">
        <f xml:space="preserve"> F_Inputs!G15</f>
        <v>0</v>
      </c>
      <c r="N22" s="72">
        <f xml:space="preserve"> F_Inputs!H15</f>
        <v>0</v>
      </c>
      <c r="O22" s="72">
        <f xml:space="preserve"> F_Inputs!I15</f>
        <v>0</v>
      </c>
      <c r="P22" s="72">
        <f xml:space="preserve"> F_Inputs!J15</f>
        <v>0</v>
      </c>
      <c r="Q22" s="22"/>
      <c r="R22" s="22"/>
      <c r="S22" s="22"/>
      <c r="T22" s="18"/>
      <c r="U22" s="18"/>
      <c r="V22" s="25"/>
      <c r="W22" s="18"/>
      <c r="X22" s="18"/>
    </row>
    <row r="23" spans="1:24">
      <c r="A23" s="8">
        <v>4</v>
      </c>
      <c r="B23" s="18"/>
      <c r="C23" s="18"/>
      <c r="D23" s="54" t="s">
        <v>48</v>
      </c>
      <c r="E23" s="45" t="str">
        <f t="shared" si="3"/>
        <v>Metered water-only customer</v>
      </c>
      <c r="F23" s="19"/>
      <c r="G23" s="18"/>
      <c r="H23" s="18"/>
      <c r="I23" s="18"/>
      <c r="J23" s="18"/>
      <c r="K23" s="22"/>
      <c r="L23" s="72">
        <f xml:space="preserve"> F_Inputs!F16</f>
        <v>80427</v>
      </c>
      <c r="M23" s="72">
        <f xml:space="preserve"> F_Inputs!G16</f>
        <v>87587</v>
      </c>
      <c r="N23" s="72">
        <f xml:space="preserve"> F_Inputs!H16</f>
        <v>90168</v>
      </c>
      <c r="O23" s="72">
        <f xml:space="preserve"> F_Inputs!I16</f>
        <v>94720</v>
      </c>
      <c r="P23" s="72">
        <f xml:space="preserve"> F_Inputs!J16</f>
        <v>100720</v>
      </c>
      <c r="Q23" s="22"/>
      <c r="R23" s="22"/>
      <c r="S23" s="22"/>
      <c r="T23" s="18"/>
      <c r="U23" s="18"/>
      <c r="V23" s="25"/>
      <c r="W23" s="18"/>
      <c r="X23" s="18"/>
    </row>
    <row r="24" spans="1:24">
      <c r="A24" s="8">
        <v>5</v>
      </c>
      <c r="B24" s="18"/>
      <c r="C24" s="18"/>
      <c r="D24" s="54" t="s">
        <v>48</v>
      </c>
      <c r="E24" s="45" t="str">
        <f t="shared" si="3"/>
        <v>Metered wastewater-only customer</v>
      </c>
      <c r="F24" s="19"/>
      <c r="G24" s="18"/>
      <c r="H24" s="18"/>
      <c r="I24" s="18"/>
      <c r="J24" s="18"/>
      <c r="K24" s="22"/>
      <c r="L24" s="72">
        <f xml:space="preserve"> F_Inputs!F17</f>
        <v>0</v>
      </c>
      <c r="M24" s="72">
        <f xml:space="preserve"> F_Inputs!G17</f>
        <v>0</v>
      </c>
      <c r="N24" s="72">
        <f xml:space="preserve"> F_Inputs!H17</f>
        <v>0</v>
      </c>
      <c r="O24" s="72">
        <f xml:space="preserve"> F_Inputs!I17</f>
        <v>0</v>
      </c>
      <c r="P24" s="72">
        <f xml:space="preserve"> F_Inputs!J17</f>
        <v>0</v>
      </c>
      <c r="Q24" s="22"/>
      <c r="R24" s="22"/>
      <c r="S24" s="22"/>
      <c r="T24" s="18"/>
      <c r="U24" s="18"/>
      <c r="V24" s="25"/>
      <c r="W24" s="18"/>
      <c r="X24" s="18"/>
    </row>
    <row r="25" spans="1:24">
      <c r="A25" s="8">
        <v>6</v>
      </c>
      <c r="B25" s="18"/>
      <c r="C25" s="18"/>
      <c r="D25" s="54" t="s">
        <v>48</v>
      </c>
      <c r="E25" s="45" t="str">
        <f t="shared" si="3"/>
        <v>Metered water and wastewater customer</v>
      </c>
      <c r="F25" s="19"/>
      <c r="G25" s="18"/>
      <c r="H25" s="18"/>
      <c r="I25" s="18"/>
      <c r="J25" s="18"/>
      <c r="K25" s="22"/>
      <c r="L25" s="72">
        <f xml:space="preserve"> F_Inputs!F18</f>
        <v>0</v>
      </c>
      <c r="M25" s="72">
        <f xml:space="preserve"> F_Inputs!G18</f>
        <v>0</v>
      </c>
      <c r="N25" s="72">
        <f xml:space="preserve"> F_Inputs!H18</f>
        <v>0</v>
      </c>
      <c r="O25" s="72">
        <f xml:space="preserve"> F_Inputs!I18</f>
        <v>0</v>
      </c>
      <c r="P25" s="72">
        <f xml:space="preserve"> F_Inputs!J18</f>
        <v>0</v>
      </c>
      <c r="Q25" s="22"/>
      <c r="R25" s="22"/>
      <c r="S25" s="22"/>
      <c r="T25" s="18"/>
      <c r="U25" s="18"/>
      <c r="V25" s="25"/>
      <c r="W25" s="18"/>
      <c r="X25" s="18"/>
    </row>
    <row r="26" spans="1:24">
      <c r="A26" s="18"/>
      <c r="B26" s="18"/>
      <c r="C26" s="18"/>
      <c r="D26" s="31"/>
      <c r="E26" s="19"/>
      <c r="F26" s="19"/>
      <c r="G26" s="18"/>
      <c r="H26" s="18"/>
      <c r="I26" s="18"/>
      <c r="J26" s="18"/>
      <c r="K26" s="22"/>
      <c r="L26" s="39"/>
      <c r="M26" s="39"/>
      <c r="N26" s="39"/>
      <c r="O26" s="39"/>
      <c r="P26" s="39"/>
      <c r="Q26" s="25" t="s">
        <v>40</v>
      </c>
      <c r="R26" s="22"/>
      <c r="S26" s="22"/>
      <c r="T26" s="18"/>
      <c r="U26" s="18"/>
      <c r="V26" s="25"/>
      <c r="W26" s="18"/>
      <c r="X26" s="18"/>
    </row>
    <row r="27" spans="1:24">
      <c r="A27" s="18"/>
      <c r="B27" s="18"/>
      <c r="C27" s="18"/>
      <c r="D27" s="18"/>
      <c r="E27" s="36" t="s">
        <v>26</v>
      </c>
      <c r="F27" s="19"/>
      <c r="G27" s="18"/>
      <c r="H27" s="18"/>
      <c r="I27" s="18"/>
      <c r="J27" s="18"/>
      <c r="K27" s="18"/>
      <c r="L27" s="38"/>
      <c r="M27" s="38"/>
      <c r="N27" s="38"/>
      <c r="O27" s="38"/>
      <c r="P27" s="38"/>
      <c r="Q27" s="18"/>
      <c r="R27" s="18"/>
      <c r="S27" s="18"/>
      <c r="T27" s="18"/>
      <c r="U27" s="18"/>
      <c r="V27" s="18"/>
      <c r="W27" s="18"/>
      <c r="X27" s="18"/>
    </row>
    <row r="28" spans="1:24">
      <c r="A28" s="8">
        <v>1</v>
      </c>
      <c r="B28" s="18"/>
      <c r="C28" s="18"/>
      <c r="D28" s="54" t="s">
        <v>48</v>
      </c>
      <c r="E28" s="45" t="str">
        <f t="shared" ref="E28:E33" si="4">INDEX(Customer.List,A28)</f>
        <v>Unmetered water-only customer</v>
      </c>
      <c r="F28" s="19"/>
      <c r="G28" s="18"/>
      <c r="H28" s="18"/>
      <c r="I28" s="18"/>
      <c r="J28" s="18"/>
      <c r="K28" s="18"/>
      <c r="L28" s="74">
        <f xml:space="preserve"> F_Inputs!F19</f>
        <v>210156</v>
      </c>
      <c r="M28" s="74">
        <f xml:space="preserve"> F_Inputs!G19</f>
        <v>207197</v>
      </c>
      <c r="N28" s="74">
        <f xml:space="preserve"> F_Inputs!H19</f>
        <v>204160</v>
      </c>
      <c r="O28" s="74">
        <f xml:space="preserve"> F_Inputs!I19</f>
        <v>201105</v>
      </c>
      <c r="P28" s="74">
        <f xml:space="preserve"> F_Inputs!J19</f>
        <v>197605</v>
      </c>
      <c r="Q28" s="18"/>
      <c r="R28" s="18"/>
      <c r="S28" s="18"/>
      <c r="T28" s="18"/>
      <c r="U28" s="18"/>
      <c r="V28" s="18"/>
      <c r="W28" s="18"/>
      <c r="X28" s="18"/>
    </row>
    <row r="29" spans="1:24">
      <c r="A29" s="8">
        <v>2</v>
      </c>
      <c r="B29" s="18"/>
      <c r="C29" s="18"/>
      <c r="D29" s="54" t="s">
        <v>48</v>
      </c>
      <c r="E29" s="45" t="str">
        <f t="shared" si="4"/>
        <v>Unmetered wastewater-only customer</v>
      </c>
      <c r="F29" s="19"/>
      <c r="G29" s="18"/>
      <c r="H29" s="18"/>
      <c r="I29" s="18"/>
      <c r="J29" s="18"/>
      <c r="K29" s="18"/>
      <c r="L29" s="74">
        <f xml:space="preserve"> F_Inputs!F20</f>
        <v>0</v>
      </c>
      <c r="M29" s="74">
        <f xml:space="preserve"> F_Inputs!G20</f>
        <v>0</v>
      </c>
      <c r="N29" s="74">
        <f xml:space="preserve"> F_Inputs!H20</f>
        <v>0</v>
      </c>
      <c r="O29" s="74">
        <f xml:space="preserve"> F_Inputs!I20</f>
        <v>0</v>
      </c>
      <c r="P29" s="74">
        <f xml:space="preserve"> F_Inputs!J20</f>
        <v>0</v>
      </c>
      <c r="Q29" s="18"/>
      <c r="R29" s="18"/>
      <c r="S29" s="18"/>
      <c r="T29" s="18"/>
      <c r="U29" s="18"/>
      <c r="V29" s="18"/>
      <c r="W29" s="18"/>
      <c r="X29" s="18"/>
    </row>
    <row r="30" spans="1:24">
      <c r="A30" s="8">
        <v>3</v>
      </c>
      <c r="B30" s="18"/>
      <c r="C30" s="18"/>
      <c r="D30" s="54" t="s">
        <v>48</v>
      </c>
      <c r="E30" s="45" t="str">
        <f t="shared" si="4"/>
        <v>Unmetered water and wastewater customer</v>
      </c>
      <c r="F30" s="19"/>
      <c r="G30" s="18"/>
      <c r="H30" s="18"/>
      <c r="I30" s="18"/>
      <c r="J30" s="18"/>
      <c r="K30" s="18"/>
      <c r="L30" s="74">
        <f xml:space="preserve"> F_Inputs!F21</f>
        <v>0</v>
      </c>
      <c r="M30" s="74">
        <f xml:space="preserve"> F_Inputs!G21</f>
        <v>0</v>
      </c>
      <c r="N30" s="74">
        <f xml:space="preserve"> F_Inputs!H21</f>
        <v>0</v>
      </c>
      <c r="O30" s="74">
        <f xml:space="preserve"> F_Inputs!I21</f>
        <v>0</v>
      </c>
      <c r="P30" s="74">
        <f xml:space="preserve"> F_Inputs!J21</f>
        <v>0</v>
      </c>
      <c r="Q30" s="18"/>
      <c r="R30" s="18"/>
      <c r="S30" s="18"/>
      <c r="T30" s="18"/>
      <c r="U30" s="18"/>
      <c r="V30" s="18"/>
      <c r="W30" s="18"/>
      <c r="X30" s="18"/>
    </row>
    <row r="31" spans="1:24">
      <c r="A31" s="8">
        <v>4</v>
      </c>
      <c r="B31" s="18"/>
      <c r="C31" s="18"/>
      <c r="D31" s="54" t="s">
        <v>48</v>
      </c>
      <c r="E31" s="45" t="str">
        <f t="shared" si="4"/>
        <v>Metered water-only customer</v>
      </c>
      <c r="F31" s="19"/>
      <c r="G31" s="18"/>
      <c r="H31" s="18"/>
      <c r="I31" s="18"/>
      <c r="K31" s="18"/>
      <c r="L31" s="74">
        <f xml:space="preserve"> F_Inputs!F22</f>
        <v>78509</v>
      </c>
      <c r="M31" s="74">
        <f xml:space="preserve"> F_Inputs!G22</f>
        <v>84212</v>
      </c>
      <c r="N31" s="74">
        <f xml:space="preserve"> F_Inputs!H22</f>
        <v>89290</v>
      </c>
      <c r="O31" s="74">
        <f xml:space="preserve"> F_Inputs!I22</f>
        <v>94720</v>
      </c>
      <c r="P31" s="74">
        <f xml:space="preserve"> F_Inputs!J22</f>
        <v>100720</v>
      </c>
      <c r="Q31" s="18"/>
      <c r="R31" s="18"/>
      <c r="S31" s="18"/>
      <c r="T31" s="18"/>
      <c r="U31" s="18"/>
      <c r="V31" s="18"/>
      <c r="W31" s="18"/>
      <c r="X31" s="18"/>
    </row>
    <row r="32" spans="1:24">
      <c r="A32" s="8">
        <v>5</v>
      </c>
      <c r="B32" s="18"/>
      <c r="C32" s="18"/>
      <c r="D32" s="54" t="s">
        <v>48</v>
      </c>
      <c r="E32" s="45" t="str">
        <f t="shared" si="4"/>
        <v>Metered wastewater-only customer</v>
      </c>
      <c r="F32" s="19"/>
      <c r="G32" s="18"/>
      <c r="H32" s="18"/>
      <c r="I32" s="18"/>
      <c r="J32" s="18"/>
      <c r="K32" s="18"/>
      <c r="L32" s="74">
        <f xml:space="preserve"> F_Inputs!F23</f>
        <v>0</v>
      </c>
      <c r="M32" s="74">
        <f xml:space="preserve"> F_Inputs!G23</f>
        <v>0</v>
      </c>
      <c r="N32" s="74">
        <f xml:space="preserve"> F_Inputs!H23</f>
        <v>0</v>
      </c>
      <c r="O32" s="74">
        <f xml:space="preserve"> F_Inputs!I23</f>
        <v>0</v>
      </c>
      <c r="P32" s="74">
        <f xml:space="preserve"> F_Inputs!J23</f>
        <v>0</v>
      </c>
      <c r="Q32" s="18"/>
      <c r="R32" s="18"/>
      <c r="S32" s="18"/>
      <c r="T32" s="18"/>
      <c r="U32" s="18"/>
      <c r="V32" s="18"/>
      <c r="W32" s="18"/>
      <c r="X32" s="18"/>
    </row>
    <row r="33" spans="1:24">
      <c r="A33" s="8">
        <v>6</v>
      </c>
      <c r="B33" s="18"/>
      <c r="C33" s="18"/>
      <c r="D33" s="54" t="s">
        <v>48</v>
      </c>
      <c r="E33" s="45" t="str">
        <f t="shared" si="4"/>
        <v>Metered water and wastewater customer</v>
      </c>
      <c r="F33" s="19"/>
      <c r="G33" s="18"/>
      <c r="H33" s="18"/>
      <c r="I33" s="18"/>
      <c r="J33" s="18"/>
      <c r="K33" s="18"/>
      <c r="L33" s="74">
        <f xml:space="preserve"> F_Inputs!F24</f>
        <v>0</v>
      </c>
      <c r="M33" s="74">
        <f xml:space="preserve"> F_Inputs!G24</f>
        <v>0</v>
      </c>
      <c r="N33" s="74">
        <f xml:space="preserve"> F_Inputs!H24</f>
        <v>0</v>
      </c>
      <c r="O33" s="74">
        <f xml:space="preserve"> F_Inputs!I24</f>
        <v>0</v>
      </c>
      <c r="P33" s="74">
        <f xml:space="preserve"> F_Inputs!J24</f>
        <v>0</v>
      </c>
      <c r="Q33" s="18"/>
      <c r="R33" s="18"/>
      <c r="S33" s="18"/>
      <c r="T33" s="18"/>
      <c r="U33" s="18"/>
      <c r="V33" s="18"/>
      <c r="W33" s="18"/>
      <c r="X33" s="18"/>
    </row>
    <row r="34" spans="1:24">
      <c r="A34" s="18"/>
      <c r="B34" s="18"/>
      <c r="C34" s="18"/>
      <c r="D34" s="18"/>
      <c r="F34" s="19"/>
      <c r="G34" s="18"/>
      <c r="H34" s="18"/>
      <c r="I34" s="18"/>
      <c r="J34" s="18"/>
      <c r="Q34" s="25" t="s">
        <v>30</v>
      </c>
      <c r="R34" s="18"/>
      <c r="S34" s="18"/>
      <c r="T34" s="18"/>
      <c r="U34" s="18"/>
      <c r="V34" s="18"/>
      <c r="W34" s="18"/>
      <c r="X34" s="18"/>
    </row>
    <row r="35" spans="1:24">
      <c r="A35" s="18"/>
      <c r="B35" s="18"/>
      <c r="C35" s="86"/>
      <c r="D35" s="18"/>
      <c r="E35" s="36" t="s">
        <v>38</v>
      </c>
      <c r="F35" s="19"/>
      <c r="G35" s="18"/>
      <c r="H35" s="18"/>
      <c r="I35" s="18"/>
      <c r="J35" s="18"/>
      <c r="K35" s="18"/>
      <c r="L35" s="38"/>
      <c r="M35" s="38"/>
      <c r="N35" s="38"/>
      <c r="O35" s="38"/>
      <c r="P35" s="38"/>
      <c r="Q35" s="18"/>
      <c r="R35" s="18"/>
      <c r="S35" s="18"/>
      <c r="T35" s="18"/>
      <c r="U35" s="18"/>
      <c r="V35" s="18"/>
      <c r="W35" s="18"/>
      <c r="X35" s="18"/>
    </row>
    <row r="36" spans="1:24">
      <c r="A36" s="8">
        <v>1</v>
      </c>
      <c r="B36" s="18"/>
      <c r="C36" s="86"/>
      <c r="D36" s="54" t="s">
        <v>49</v>
      </c>
      <c r="E36" s="45" t="str">
        <f t="shared" ref="E36:E41" si="5">INDEX(Customer.List,A36)</f>
        <v>Unmetered water-only customer</v>
      </c>
      <c r="F36" s="59" t="s">
        <v>44</v>
      </c>
      <c r="G36" s="18"/>
      <c r="H36" s="18"/>
      <c r="I36" s="18"/>
      <c r="J36" s="18"/>
      <c r="K36" s="18"/>
      <c r="L36" s="74">
        <f xml:space="preserve"> F_Inputs!F25</f>
        <v>3.0259999999999998</v>
      </c>
      <c r="M36" s="74">
        <f xml:space="preserve"> F_Inputs!G25</f>
        <v>3</v>
      </c>
      <c r="N36" s="74">
        <f xml:space="preserve"> F_Inputs!H25</f>
        <v>2.9710000000000001</v>
      </c>
      <c r="O36" s="74">
        <f xml:space="preserve"> F_Inputs!I25</f>
        <v>2.927</v>
      </c>
      <c r="P36" s="74">
        <f xml:space="preserve"> F_Inputs!J25</f>
        <v>2.8759999999999999</v>
      </c>
      <c r="Q36" s="18"/>
      <c r="R36" s="18"/>
      <c r="S36" s="18"/>
      <c r="T36" s="18"/>
      <c r="U36" s="18"/>
      <c r="V36" s="18"/>
      <c r="W36" s="18"/>
      <c r="X36" s="18"/>
    </row>
    <row r="37" spans="1:24">
      <c r="A37" s="8">
        <v>2</v>
      </c>
      <c r="B37" s="18"/>
      <c r="C37" s="86"/>
      <c r="D37" s="54" t="s">
        <v>49</v>
      </c>
      <c r="E37" s="45" t="str">
        <f t="shared" si="5"/>
        <v>Unmetered wastewater-only customer</v>
      </c>
      <c r="F37" s="59" t="s">
        <v>44</v>
      </c>
      <c r="G37" s="18"/>
      <c r="H37" s="18"/>
      <c r="I37" s="18"/>
      <c r="J37" s="18"/>
      <c r="K37" s="18"/>
      <c r="L37" s="74">
        <f xml:space="preserve"> F_Inputs!F26</f>
        <v>0</v>
      </c>
      <c r="M37" s="74">
        <f xml:space="preserve"> F_Inputs!G26</f>
        <v>0</v>
      </c>
      <c r="N37" s="74">
        <f xml:space="preserve"> F_Inputs!H26</f>
        <v>0</v>
      </c>
      <c r="O37" s="74">
        <f xml:space="preserve"> F_Inputs!I26</f>
        <v>0</v>
      </c>
      <c r="P37" s="74">
        <f xml:space="preserve"> F_Inputs!J26</f>
        <v>0</v>
      </c>
      <c r="Q37" s="18"/>
      <c r="R37" s="18"/>
      <c r="S37" s="18"/>
      <c r="T37" s="18"/>
      <c r="U37" s="18"/>
      <c r="V37" s="18"/>
      <c r="W37" s="18"/>
      <c r="X37" s="18"/>
    </row>
    <row r="38" spans="1:24">
      <c r="A38" s="8">
        <v>3</v>
      </c>
      <c r="B38" s="18"/>
      <c r="C38" s="86"/>
      <c r="D38" s="54" t="s">
        <v>49</v>
      </c>
      <c r="E38" s="45" t="str">
        <f t="shared" si="5"/>
        <v>Unmetered water and wastewater customer</v>
      </c>
      <c r="F38" s="59" t="s">
        <v>44</v>
      </c>
      <c r="G38" s="18"/>
      <c r="H38" s="18"/>
      <c r="I38" s="18"/>
      <c r="J38" s="18"/>
      <c r="K38" s="18"/>
      <c r="L38" s="74">
        <f xml:space="preserve"> F_Inputs!F27</f>
        <v>0</v>
      </c>
      <c r="M38" s="74">
        <f xml:space="preserve"> F_Inputs!G27</f>
        <v>0</v>
      </c>
      <c r="N38" s="74">
        <f xml:space="preserve"> F_Inputs!H27</f>
        <v>0</v>
      </c>
      <c r="O38" s="74">
        <f xml:space="preserve"> F_Inputs!I27</f>
        <v>0</v>
      </c>
      <c r="P38" s="74">
        <f xml:space="preserve"> F_Inputs!J27</f>
        <v>0</v>
      </c>
      <c r="Q38" s="18"/>
      <c r="R38" s="18"/>
      <c r="S38" s="18"/>
      <c r="T38" s="18"/>
      <c r="U38" s="18"/>
      <c r="V38" s="18"/>
      <c r="W38" s="18"/>
      <c r="X38" s="18"/>
    </row>
    <row r="39" spans="1:24">
      <c r="A39" s="8">
        <v>4</v>
      </c>
      <c r="B39" s="18"/>
      <c r="C39" s="86"/>
      <c r="D39" s="54" t="s">
        <v>49</v>
      </c>
      <c r="E39" s="45" t="str">
        <f t="shared" si="5"/>
        <v>Metered water-only customer</v>
      </c>
      <c r="F39" s="59" t="s">
        <v>44</v>
      </c>
      <c r="G39" s="18"/>
      <c r="H39" s="18"/>
      <c r="I39" s="18"/>
      <c r="K39" s="18"/>
      <c r="L39" s="74">
        <f xml:space="preserve"> F_Inputs!F28</f>
        <v>1.496</v>
      </c>
      <c r="M39" s="74">
        <f xml:space="preserve"> F_Inputs!G28</f>
        <v>1.6160000000000001</v>
      </c>
      <c r="N39" s="74">
        <f xml:space="preserve"> F_Inputs!H28</f>
        <v>1.7310000000000001</v>
      </c>
      <c r="O39" s="74">
        <f xml:space="preserve"> F_Inputs!I28</f>
        <v>1.8169999999999999</v>
      </c>
      <c r="P39" s="74">
        <f xml:space="preserve"> F_Inputs!J28</f>
        <v>1.9370000000000001</v>
      </c>
      <c r="Q39" s="18"/>
      <c r="R39" s="18"/>
      <c r="S39" s="18"/>
      <c r="T39" s="18"/>
      <c r="U39" s="18"/>
      <c r="V39" s="18"/>
      <c r="W39" s="18"/>
      <c r="X39" s="18"/>
    </row>
    <row r="40" spans="1:24">
      <c r="A40" s="8">
        <v>5</v>
      </c>
      <c r="B40" s="18"/>
      <c r="C40" s="86"/>
      <c r="D40" s="54" t="s">
        <v>49</v>
      </c>
      <c r="E40" s="45" t="str">
        <f t="shared" si="5"/>
        <v>Metered wastewater-only customer</v>
      </c>
      <c r="F40" s="59" t="s">
        <v>44</v>
      </c>
      <c r="G40" s="18"/>
      <c r="H40" s="18"/>
      <c r="I40" s="18"/>
      <c r="J40" s="18"/>
      <c r="K40" s="18"/>
      <c r="L40" s="74">
        <f xml:space="preserve"> F_Inputs!F29</f>
        <v>0</v>
      </c>
      <c r="M40" s="74">
        <f xml:space="preserve"> F_Inputs!G29</f>
        <v>0</v>
      </c>
      <c r="N40" s="74">
        <f xml:space="preserve"> F_Inputs!H29</f>
        <v>0</v>
      </c>
      <c r="O40" s="74">
        <f xml:space="preserve"> F_Inputs!I29</f>
        <v>0</v>
      </c>
      <c r="P40" s="74">
        <f xml:space="preserve"> F_Inputs!J29</f>
        <v>0</v>
      </c>
      <c r="Q40" s="18"/>
      <c r="R40" s="18"/>
      <c r="S40" s="18"/>
      <c r="T40" s="18"/>
      <c r="U40" s="18"/>
      <c r="V40" s="18"/>
      <c r="W40" s="18"/>
      <c r="X40" s="18"/>
    </row>
    <row r="41" spans="1:24">
      <c r="A41" s="8">
        <v>6</v>
      </c>
      <c r="B41" s="18"/>
      <c r="C41" s="86"/>
      <c r="D41" s="54" t="s">
        <v>49</v>
      </c>
      <c r="E41" s="45" t="str">
        <f t="shared" si="5"/>
        <v>Metered water and wastewater customer</v>
      </c>
      <c r="F41" s="59" t="s">
        <v>44</v>
      </c>
      <c r="G41" s="18"/>
      <c r="H41" s="18"/>
      <c r="I41" s="18"/>
      <c r="J41" s="18"/>
      <c r="K41" s="18"/>
      <c r="L41" s="74">
        <f xml:space="preserve"> F_Inputs!F30</f>
        <v>0</v>
      </c>
      <c r="M41" s="74">
        <f xml:space="preserve"> F_Inputs!G30</f>
        <v>0</v>
      </c>
      <c r="N41" s="74">
        <f xml:space="preserve"> F_Inputs!H30</f>
        <v>0</v>
      </c>
      <c r="O41" s="74">
        <f xml:space="preserve"> F_Inputs!I30</f>
        <v>0</v>
      </c>
      <c r="P41" s="74">
        <f xml:space="preserve"> F_Inputs!J30</f>
        <v>0</v>
      </c>
      <c r="Q41" s="18"/>
      <c r="R41" s="18"/>
      <c r="S41" s="18"/>
      <c r="T41" s="18"/>
      <c r="U41" s="18"/>
      <c r="V41" s="18"/>
      <c r="W41" s="18"/>
      <c r="X41" s="18"/>
    </row>
    <row r="42" spans="1:24">
      <c r="A42" s="18"/>
      <c r="B42" s="18"/>
      <c r="C42" s="86"/>
      <c r="D42" s="18"/>
      <c r="F42" s="19"/>
      <c r="G42" s="18"/>
      <c r="H42" s="18"/>
      <c r="I42" s="18"/>
      <c r="J42" s="18"/>
      <c r="K42" s="18"/>
      <c r="L42" s="39"/>
      <c r="M42" s="39"/>
      <c r="N42" s="39"/>
      <c r="O42" s="39"/>
      <c r="P42" s="39"/>
      <c r="Q42" s="25" t="s">
        <v>32</v>
      </c>
      <c r="R42" s="18"/>
      <c r="S42" s="18"/>
      <c r="T42" s="18"/>
      <c r="U42" s="18"/>
      <c r="V42" s="18"/>
      <c r="W42" s="18"/>
      <c r="X42" s="18"/>
    </row>
    <row r="43" spans="1:24">
      <c r="A43" s="18"/>
      <c r="B43" s="18"/>
      <c r="C43" s="86"/>
      <c r="D43" s="18"/>
      <c r="E43" s="36" t="s">
        <v>79</v>
      </c>
      <c r="F43" s="19"/>
      <c r="G43" s="18"/>
      <c r="H43" s="18"/>
      <c r="I43" s="18"/>
      <c r="J43" s="18"/>
      <c r="K43" s="18"/>
      <c r="L43" s="38"/>
      <c r="M43" s="38"/>
      <c r="N43" s="38"/>
      <c r="O43" s="38"/>
      <c r="P43" s="38"/>
      <c r="Q43" s="18"/>
      <c r="R43" s="18"/>
      <c r="S43" s="18"/>
      <c r="T43" s="18"/>
      <c r="U43" s="18"/>
      <c r="V43" s="18"/>
      <c r="W43" s="18"/>
      <c r="X43" s="18"/>
    </row>
    <row r="44" spans="1:24">
      <c r="A44" s="8">
        <v>1</v>
      </c>
      <c r="B44" s="18"/>
      <c r="C44" s="86"/>
      <c r="D44" s="54" t="s">
        <v>49</v>
      </c>
      <c r="E44" s="45" t="str">
        <f t="shared" ref="E44:E49" si="6">INDEX(Customer.List,A44)</f>
        <v>Unmetered water-only customer</v>
      </c>
      <c r="F44" s="59" t="s">
        <v>44</v>
      </c>
      <c r="G44" s="18"/>
      <c r="H44" s="18"/>
      <c r="I44" s="18"/>
      <c r="J44" s="18"/>
      <c r="K44" s="18"/>
      <c r="L44" s="74">
        <f xml:space="preserve"> F_Inputs!F31</f>
        <v>0</v>
      </c>
      <c r="M44" s="74">
        <f xml:space="preserve"> F_Inputs!G31</f>
        <v>0</v>
      </c>
      <c r="N44" s="74">
        <f xml:space="preserve"> F_Inputs!H31</f>
        <v>0</v>
      </c>
      <c r="O44" s="74">
        <f xml:space="preserve"> F_Inputs!I31</f>
        <v>0</v>
      </c>
      <c r="P44" s="74">
        <f xml:space="preserve"> F_Inputs!J31</f>
        <v>0</v>
      </c>
      <c r="Q44" s="18"/>
      <c r="R44" s="18"/>
      <c r="S44" s="18"/>
      <c r="T44" s="18"/>
      <c r="U44" s="18"/>
      <c r="V44" s="18"/>
      <c r="W44" s="18"/>
      <c r="X44" s="18"/>
    </row>
    <row r="45" spans="1:24">
      <c r="A45" s="8">
        <v>2</v>
      </c>
      <c r="B45" s="18"/>
      <c r="C45" s="86"/>
      <c r="D45" s="54" t="s">
        <v>49</v>
      </c>
      <c r="E45" s="45" t="str">
        <f t="shared" si="6"/>
        <v>Unmetered wastewater-only customer</v>
      </c>
      <c r="F45" s="59" t="s">
        <v>44</v>
      </c>
      <c r="G45" s="18"/>
      <c r="H45" s="18"/>
      <c r="I45" s="18"/>
      <c r="J45" s="18"/>
      <c r="K45" s="18"/>
      <c r="L45" s="74">
        <f xml:space="preserve"> F_Inputs!F32</f>
        <v>0</v>
      </c>
      <c r="M45" s="74">
        <f xml:space="preserve"> F_Inputs!G32</f>
        <v>0</v>
      </c>
      <c r="N45" s="74">
        <f xml:space="preserve"> F_Inputs!H32</f>
        <v>0</v>
      </c>
      <c r="O45" s="74">
        <f xml:space="preserve"> F_Inputs!I32</f>
        <v>0</v>
      </c>
      <c r="P45" s="74">
        <f xml:space="preserve"> F_Inputs!J32</f>
        <v>0</v>
      </c>
      <c r="Q45" s="18"/>
      <c r="R45" s="18"/>
      <c r="S45" s="18"/>
      <c r="T45" s="18"/>
      <c r="U45" s="18"/>
      <c r="V45" s="18"/>
      <c r="W45" s="18"/>
      <c r="X45" s="18"/>
    </row>
    <row r="46" spans="1:24">
      <c r="A46" s="8">
        <v>3</v>
      </c>
      <c r="B46" s="18"/>
      <c r="C46" s="86"/>
      <c r="D46" s="54" t="s">
        <v>49</v>
      </c>
      <c r="E46" s="45" t="str">
        <f t="shared" si="6"/>
        <v>Unmetered water and wastewater customer</v>
      </c>
      <c r="F46" s="59" t="s">
        <v>44</v>
      </c>
      <c r="G46" s="18"/>
      <c r="H46" s="18"/>
      <c r="I46" s="18"/>
      <c r="J46" s="18"/>
      <c r="K46" s="18"/>
      <c r="L46" s="74">
        <f xml:space="preserve"> F_Inputs!F33</f>
        <v>0</v>
      </c>
      <c r="M46" s="74">
        <f xml:space="preserve"> F_Inputs!G33</f>
        <v>0</v>
      </c>
      <c r="N46" s="74">
        <f xml:space="preserve"> F_Inputs!H33</f>
        <v>0</v>
      </c>
      <c r="O46" s="74">
        <f xml:space="preserve"> F_Inputs!I33</f>
        <v>0</v>
      </c>
      <c r="P46" s="74">
        <f xml:space="preserve"> F_Inputs!J33</f>
        <v>0</v>
      </c>
      <c r="Q46" s="18"/>
      <c r="R46" s="18"/>
      <c r="S46" s="18"/>
      <c r="T46" s="18"/>
      <c r="U46" s="18"/>
      <c r="V46" s="18"/>
      <c r="W46" s="18"/>
      <c r="X46" s="18"/>
    </row>
    <row r="47" spans="1:24">
      <c r="A47" s="8">
        <v>4</v>
      </c>
      <c r="B47" s="18"/>
      <c r="C47" s="86"/>
      <c r="D47" s="54" t="s">
        <v>49</v>
      </c>
      <c r="E47" s="45" t="str">
        <f t="shared" si="6"/>
        <v>Metered water-only customer</v>
      </c>
      <c r="F47" s="59" t="s">
        <v>44</v>
      </c>
      <c r="G47" s="18"/>
      <c r="H47" s="18"/>
      <c r="I47" s="18"/>
      <c r="K47" s="18"/>
      <c r="L47" s="74">
        <f xml:space="preserve"> F_Inputs!F34</f>
        <v>0</v>
      </c>
      <c r="M47" s="74">
        <f xml:space="preserve"> F_Inputs!G34</f>
        <v>0</v>
      </c>
      <c r="N47" s="74">
        <f xml:space="preserve"> F_Inputs!H34</f>
        <v>0</v>
      </c>
      <c r="O47" s="74">
        <f xml:space="preserve"> F_Inputs!I34</f>
        <v>0</v>
      </c>
      <c r="P47" s="74">
        <f xml:space="preserve"> F_Inputs!J34</f>
        <v>0</v>
      </c>
      <c r="Q47" s="18"/>
      <c r="R47" s="18"/>
      <c r="S47" s="18"/>
      <c r="T47" s="18"/>
      <c r="U47" s="18"/>
      <c r="V47" s="18"/>
      <c r="W47" s="18"/>
      <c r="X47" s="18"/>
    </row>
    <row r="48" spans="1:24">
      <c r="A48" s="8">
        <v>5</v>
      </c>
      <c r="B48" s="18"/>
      <c r="C48" s="86"/>
      <c r="D48" s="54" t="s">
        <v>49</v>
      </c>
      <c r="E48" s="45" t="str">
        <f t="shared" si="6"/>
        <v>Metered wastewater-only customer</v>
      </c>
      <c r="F48" s="59" t="s">
        <v>44</v>
      </c>
      <c r="G48" s="18"/>
      <c r="H48" s="18"/>
      <c r="I48" s="18"/>
      <c r="J48" s="18"/>
      <c r="K48" s="18"/>
      <c r="L48" s="74">
        <f xml:space="preserve"> F_Inputs!F35</f>
        <v>0</v>
      </c>
      <c r="M48" s="74">
        <f xml:space="preserve"> F_Inputs!G35</f>
        <v>0</v>
      </c>
      <c r="N48" s="74">
        <f xml:space="preserve"> F_Inputs!H35</f>
        <v>0</v>
      </c>
      <c r="O48" s="74">
        <f xml:space="preserve"> F_Inputs!I35</f>
        <v>0</v>
      </c>
      <c r="P48" s="74">
        <f xml:space="preserve"> F_Inputs!J35</f>
        <v>0</v>
      </c>
      <c r="Q48" s="18"/>
      <c r="R48" s="18"/>
      <c r="S48" s="18"/>
      <c r="T48" s="18"/>
      <c r="U48" s="18"/>
      <c r="V48" s="18"/>
      <c r="W48" s="18"/>
      <c r="X48" s="18"/>
    </row>
    <row r="49" spans="1:24">
      <c r="A49" s="8">
        <v>6</v>
      </c>
      <c r="B49" s="18"/>
      <c r="C49" s="86"/>
      <c r="D49" s="54" t="s">
        <v>49</v>
      </c>
      <c r="E49" s="45" t="str">
        <f t="shared" si="6"/>
        <v>Metered water and wastewater customer</v>
      </c>
      <c r="F49" s="59" t="s">
        <v>44</v>
      </c>
      <c r="G49" s="18"/>
      <c r="H49" s="18"/>
      <c r="I49" s="18"/>
      <c r="J49" s="18"/>
      <c r="K49" s="18"/>
      <c r="L49" s="74">
        <f xml:space="preserve"> F_Inputs!F36</f>
        <v>0</v>
      </c>
      <c r="M49" s="74">
        <f xml:space="preserve"> F_Inputs!G36</f>
        <v>0</v>
      </c>
      <c r="N49" s="74">
        <f xml:space="preserve"> F_Inputs!H36</f>
        <v>0</v>
      </c>
      <c r="O49" s="74">
        <f xml:space="preserve"> F_Inputs!I36</f>
        <v>0</v>
      </c>
      <c r="P49" s="74">
        <f xml:space="preserve"> F_Inputs!J36</f>
        <v>0</v>
      </c>
      <c r="Q49" s="18"/>
      <c r="R49" s="18"/>
      <c r="S49" s="18"/>
      <c r="T49" s="18"/>
      <c r="U49" s="18"/>
      <c r="V49" s="18"/>
      <c r="W49" s="18"/>
      <c r="X49" s="18"/>
    </row>
    <row r="50" spans="1:24">
      <c r="A50" s="18"/>
      <c r="B50" s="18"/>
      <c r="C50" s="18"/>
      <c r="D50" s="18"/>
      <c r="F50" s="19"/>
      <c r="G50" s="18"/>
      <c r="H50" s="18"/>
      <c r="I50" s="18"/>
      <c r="J50" s="18"/>
      <c r="Q50" s="25" t="s">
        <v>80</v>
      </c>
      <c r="R50" s="18"/>
      <c r="S50" s="18"/>
      <c r="T50" s="18"/>
      <c r="U50" s="18"/>
      <c r="V50" s="18"/>
      <c r="W50" s="18"/>
      <c r="X50" s="18"/>
    </row>
    <row r="51" spans="1:24">
      <c r="A51" s="18"/>
      <c r="B51" s="18"/>
      <c r="C51" s="18"/>
      <c r="D51" s="18"/>
      <c r="E51" s="36" t="s">
        <v>82</v>
      </c>
      <c r="F51" s="19"/>
      <c r="G51" s="18"/>
      <c r="H51" s="18"/>
      <c r="I51" s="18"/>
      <c r="J51" s="18"/>
      <c r="K51" s="18"/>
      <c r="L51" s="38"/>
      <c r="M51" s="38"/>
      <c r="N51" s="38"/>
      <c r="O51" s="38"/>
      <c r="P51" s="38"/>
      <c r="Q51" s="18"/>
      <c r="R51" s="18"/>
      <c r="S51" s="18"/>
      <c r="T51" s="18"/>
      <c r="U51" s="18"/>
      <c r="V51" s="18"/>
      <c r="W51" s="18"/>
      <c r="X51" s="18"/>
    </row>
    <row r="52" spans="1:24">
      <c r="A52" s="8">
        <v>1</v>
      </c>
      <c r="B52" s="18"/>
      <c r="C52" s="18"/>
      <c r="D52" s="54" t="s">
        <v>49</v>
      </c>
      <c r="E52" s="45" t="str">
        <f t="shared" ref="E52:E57" si="7">INDEX(Customer.List,A52)</f>
        <v>Unmetered water-only customer</v>
      </c>
      <c r="F52" s="59" t="s">
        <v>44</v>
      </c>
      <c r="G52" s="18"/>
      <c r="H52" s="18"/>
      <c r="I52" s="18"/>
      <c r="J52" s="18"/>
      <c r="K52" s="18"/>
      <c r="L52" s="85">
        <f>L36+L44</f>
        <v>3.0259999999999998</v>
      </c>
      <c r="M52" s="85">
        <f t="shared" ref="M52:P52" si="8">M36+M44</f>
        <v>3</v>
      </c>
      <c r="N52" s="85">
        <f t="shared" si="8"/>
        <v>2.9710000000000001</v>
      </c>
      <c r="O52" s="85">
        <f t="shared" si="8"/>
        <v>2.927</v>
      </c>
      <c r="P52" s="85">
        <f t="shared" si="8"/>
        <v>2.8759999999999999</v>
      </c>
      <c r="Q52" s="18"/>
      <c r="R52" s="18"/>
      <c r="S52" s="18"/>
      <c r="T52" s="18"/>
      <c r="U52" s="18"/>
      <c r="V52" s="18"/>
      <c r="W52" s="18"/>
      <c r="X52" s="18"/>
    </row>
    <row r="53" spans="1:24">
      <c r="A53" s="8">
        <v>2</v>
      </c>
      <c r="B53" s="18"/>
      <c r="C53" s="18"/>
      <c r="D53" s="54" t="s">
        <v>49</v>
      </c>
      <c r="E53" s="45" t="str">
        <f t="shared" si="7"/>
        <v>Unmetered wastewater-only customer</v>
      </c>
      <c r="F53" s="59" t="s">
        <v>44</v>
      </c>
      <c r="G53" s="18"/>
      <c r="H53" s="18"/>
      <c r="I53" s="18"/>
      <c r="J53" s="18"/>
      <c r="K53" s="18"/>
      <c r="L53" s="85">
        <f t="shared" ref="L53:P57" si="9">L37+L45</f>
        <v>0</v>
      </c>
      <c r="M53" s="85">
        <f t="shared" si="9"/>
        <v>0</v>
      </c>
      <c r="N53" s="85">
        <f t="shared" si="9"/>
        <v>0</v>
      </c>
      <c r="O53" s="85">
        <f t="shared" si="9"/>
        <v>0</v>
      </c>
      <c r="P53" s="85">
        <f t="shared" si="9"/>
        <v>0</v>
      </c>
      <c r="Q53" s="18"/>
      <c r="R53" s="18"/>
      <c r="S53" s="18"/>
      <c r="T53" s="18"/>
      <c r="U53" s="18"/>
      <c r="V53" s="18"/>
      <c r="W53" s="18"/>
      <c r="X53" s="18"/>
    </row>
    <row r="54" spans="1:24">
      <c r="A54" s="8">
        <v>3</v>
      </c>
      <c r="B54" s="18"/>
      <c r="C54" s="18"/>
      <c r="D54" s="54" t="s">
        <v>49</v>
      </c>
      <c r="E54" s="45" t="str">
        <f t="shared" si="7"/>
        <v>Unmetered water and wastewater customer</v>
      </c>
      <c r="F54" s="59" t="s">
        <v>44</v>
      </c>
      <c r="G54" s="18"/>
      <c r="H54" s="18"/>
      <c r="I54" s="18"/>
      <c r="J54" s="18"/>
      <c r="K54" s="18"/>
      <c r="L54" s="85">
        <f t="shared" si="9"/>
        <v>0</v>
      </c>
      <c r="M54" s="85">
        <f t="shared" si="9"/>
        <v>0</v>
      </c>
      <c r="N54" s="85">
        <f t="shared" si="9"/>
        <v>0</v>
      </c>
      <c r="O54" s="85">
        <f t="shared" si="9"/>
        <v>0</v>
      </c>
      <c r="P54" s="85">
        <f t="shared" si="9"/>
        <v>0</v>
      </c>
      <c r="Q54" s="18"/>
      <c r="R54" s="18"/>
      <c r="S54" s="18"/>
      <c r="T54" s="18"/>
      <c r="U54" s="18"/>
      <c r="V54" s="18"/>
      <c r="W54" s="18"/>
      <c r="X54" s="18"/>
    </row>
    <row r="55" spans="1:24">
      <c r="A55" s="8">
        <v>4</v>
      </c>
      <c r="B55" s="18"/>
      <c r="C55" s="18"/>
      <c r="D55" s="54" t="s">
        <v>49</v>
      </c>
      <c r="E55" s="45" t="str">
        <f t="shared" si="7"/>
        <v>Metered water-only customer</v>
      </c>
      <c r="F55" s="59" t="s">
        <v>44</v>
      </c>
      <c r="G55" s="18"/>
      <c r="H55" s="18"/>
      <c r="I55" s="18"/>
      <c r="K55" s="18"/>
      <c r="L55" s="85">
        <f t="shared" si="9"/>
        <v>1.496</v>
      </c>
      <c r="M55" s="85">
        <f t="shared" si="9"/>
        <v>1.6160000000000001</v>
      </c>
      <c r="N55" s="85">
        <f t="shared" si="9"/>
        <v>1.7310000000000001</v>
      </c>
      <c r="O55" s="85">
        <f t="shared" si="9"/>
        <v>1.8169999999999999</v>
      </c>
      <c r="P55" s="85">
        <f t="shared" si="9"/>
        <v>1.9370000000000001</v>
      </c>
      <c r="Q55" s="18"/>
      <c r="R55" s="18"/>
      <c r="S55" s="18"/>
      <c r="T55" s="18"/>
      <c r="U55" s="18"/>
      <c r="V55" s="18"/>
      <c r="W55" s="18"/>
      <c r="X55" s="18"/>
    </row>
    <row r="56" spans="1:24">
      <c r="A56" s="8">
        <v>5</v>
      </c>
      <c r="B56" s="18"/>
      <c r="C56" s="18"/>
      <c r="D56" s="54" t="s">
        <v>49</v>
      </c>
      <c r="E56" s="45" t="str">
        <f t="shared" si="7"/>
        <v>Metered wastewater-only customer</v>
      </c>
      <c r="F56" s="59" t="s">
        <v>44</v>
      </c>
      <c r="G56" s="18"/>
      <c r="H56" s="18"/>
      <c r="I56" s="18"/>
      <c r="J56" s="18"/>
      <c r="K56" s="18"/>
      <c r="L56" s="85">
        <f t="shared" si="9"/>
        <v>0</v>
      </c>
      <c r="M56" s="85">
        <f t="shared" si="9"/>
        <v>0</v>
      </c>
      <c r="N56" s="85">
        <f t="shared" si="9"/>
        <v>0</v>
      </c>
      <c r="O56" s="85">
        <f t="shared" si="9"/>
        <v>0</v>
      </c>
      <c r="P56" s="85">
        <f t="shared" si="9"/>
        <v>0</v>
      </c>
      <c r="Q56" s="18"/>
      <c r="R56" s="18"/>
      <c r="S56" s="18"/>
      <c r="T56" s="18"/>
      <c r="U56" s="18"/>
      <c r="V56" s="18"/>
      <c r="W56" s="18"/>
      <c r="X56" s="18"/>
    </row>
    <row r="57" spans="1:24">
      <c r="A57" s="8">
        <v>6</v>
      </c>
      <c r="B57" s="18"/>
      <c r="C57" s="18"/>
      <c r="D57" s="54" t="s">
        <v>49</v>
      </c>
      <c r="E57" s="45" t="str">
        <f t="shared" si="7"/>
        <v>Metered water and wastewater customer</v>
      </c>
      <c r="F57" s="59" t="s">
        <v>44</v>
      </c>
      <c r="G57" s="18"/>
      <c r="H57" s="18"/>
      <c r="I57" s="18"/>
      <c r="J57" s="18"/>
      <c r="K57" s="18"/>
      <c r="L57" s="85">
        <f t="shared" si="9"/>
        <v>0</v>
      </c>
      <c r="M57" s="85">
        <f t="shared" si="9"/>
        <v>0</v>
      </c>
      <c r="N57" s="85">
        <f t="shared" si="9"/>
        <v>0</v>
      </c>
      <c r="O57" s="85">
        <f t="shared" si="9"/>
        <v>0</v>
      </c>
      <c r="P57" s="85">
        <f t="shared" si="9"/>
        <v>0</v>
      </c>
      <c r="Q57" s="18"/>
      <c r="R57" s="18"/>
      <c r="S57" s="18"/>
      <c r="T57" s="18"/>
      <c r="U57" s="18"/>
      <c r="V57" s="18"/>
      <c r="W57" s="18"/>
      <c r="X57" s="18"/>
    </row>
    <row r="58" spans="1:24">
      <c r="A58" s="18"/>
      <c r="B58" s="18"/>
      <c r="C58" s="18"/>
      <c r="D58" s="18"/>
      <c r="F58" s="19"/>
      <c r="G58" s="18"/>
      <c r="H58" s="18"/>
      <c r="I58" s="18"/>
      <c r="J58" s="18"/>
      <c r="K58" s="18"/>
      <c r="L58" s="39"/>
      <c r="M58" s="39"/>
      <c r="N58" s="39"/>
      <c r="O58" s="39"/>
      <c r="P58" s="39"/>
      <c r="Q58" s="25" t="s">
        <v>81</v>
      </c>
      <c r="R58" s="18"/>
      <c r="S58" s="18"/>
      <c r="T58" s="18"/>
      <c r="U58" s="18"/>
      <c r="V58" s="18"/>
      <c r="W58" s="18"/>
      <c r="X58" s="18"/>
    </row>
    <row r="59" spans="1:24">
      <c r="A59" s="18"/>
      <c r="B59" s="18"/>
      <c r="C59" s="18"/>
      <c r="D59" s="18"/>
      <c r="F59" s="19"/>
      <c r="G59" s="18"/>
      <c r="H59" s="18"/>
      <c r="I59" s="18"/>
      <c r="J59" s="18"/>
      <c r="K59" s="18"/>
      <c r="Q59" s="25"/>
      <c r="R59" s="18"/>
      <c r="S59" s="18"/>
      <c r="T59" s="18"/>
      <c r="U59" s="18"/>
      <c r="V59" s="18"/>
      <c r="W59" s="18"/>
      <c r="X59" s="18"/>
    </row>
    <row r="60" spans="1:24" ht="14">
      <c r="A60" s="9"/>
      <c r="B60" s="13"/>
      <c r="C60" s="13"/>
      <c r="D60" s="32"/>
      <c r="E60" s="10" t="s">
        <v>29</v>
      </c>
      <c r="F60" s="58"/>
      <c r="G60" s="11"/>
      <c r="H60" s="11"/>
      <c r="I60" s="11"/>
      <c r="J60" s="11"/>
      <c r="K60" s="11"/>
      <c r="L60" s="11"/>
      <c r="M60" s="11"/>
      <c r="N60" s="11"/>
      <c r="O60" s="11"/>
      <c r="P60" s="11"/>
      <c r="Q60" s="11"/>
      <c r="R60" s="11"/>
      <c r="S60" s="11"/>
      <c r="T60" s="11"/>
      <c r="U60" s="11"/>
      <c r="V60" s="11"/>
      <c r="W60" s="11"/>
      <c r="X60" s="11"/>
    </row>
    <row r="61" spans="1:24">
      <c r="A61" s="3"/>
      <c r="B61" s="3"/>
      <c r="C61" s="3"/>
      <c r="D61" s="31"/>
      <c r="E61" s="3"/>
      <c r="F61" s="19"/>
      <c r="G61" s="3"/>
      <c r="H61" s="3"/>
      <c r="I61" s="3"/>
      <c r="J61" s="3"/>
      <c r="K61" s="22"/>
      <c r="L61" s="22"/>
      <c r="M61" s="22"/>
      <c r="N61" s="22"/>
      <c r="O61" s="22"/>
      <c r="P61" s="22"/>
      <c r="Q61" s="22"/>
      <c r="R61" s="22"/>
      <c r="S61" s="22"/>
      <c r="T61" s="3"/>
      <c r="U61" s="3"/>
      <c r="V61" s="25"/>
      <c r="W61" s="3"/>
      <c r="X61" s="3"/>
    </row>
    <row r="62" spans="1:24">
      <c r="A62" s="3"/>
      <c r="B62" s="3"/>
      <c r="C62" s="3"/>
      <c r="D62" s="31"/>
      <c r="E62" s="19" t="s">
        <v>21</v>
      </c>
      <c r="F62" s="19"/>
      <c r="G62" s="3"/>
      <c r="H62" s="3"/>
      <c r="I62" s="3"/>
      <c r="J62" s="3"/>
      <c r="K62" s="22"/>
      <c r="L62" s="22"/>
      <c r="M62" s="22"/>
      <c r="N62" s="22"/>
      <c r="O62" s="22"/>
      <c r="P62" s="22"/>
      <c r="Q62" s="22"/>
      <c r="R62" s="22"/>
      <c r="S62" s="22"/>
      <c r="T62" s="3"/>
      <c r="U62" s="3"/>
      <c r="V62" s="25"/>
      <c r="W62" s="3"/>
      <c r="X62" s="3"/>
    </row>
    <row r="63" spans="1:24">
      <c r="A63" s="8">
        <v>1</v>
      </c>
      <c r="B63" s="18"/>
      <c r="C63" s="18"/>
      <c r="D63" t="s">
        <v>71</v>
      </c>
      <c r="E63" s="45" t="str">
        <f t="shared" ref="E63:E68" si="10">INDEX(Customer.List,A63)</f>
        <v>Unmetered water-only customer</v>
      </c>
      <c r="F63" s="19"/>
      <c r="G63" s="18"/>
      <c r="H63" s="18"/>
      <c r="I63" s="18"/>
      <c r="J63" s="18"/>
      <c r="K63" s="22"/>
      <c r="L63" s="73">
        <f xml:space="preserve"> F_Inputs!F43</f>
        <v>14.4022454807942</v>
      </c>
      <c r="M63" s="73">
        <f xml:space="preserve"> F_Inputs!G43</f>
        <v>14.472402839707</v>
      </c>
      <c r="N63" s="73">
        <f xml:space="preserve"> F_Inputs!H43</f>
        <v>14.526757297381801</v>
      </c>
      <c r="O63" s="73">
        <f xml:space="preserve"> F_Inputs!I43</f>
        <v>14.562212904141299</v>
      </c>
      <c r="P63" s="73">
        <f xml:space="preserve"> F_Inputs!J43</f>
        <v>14.5961757378114</v>
      </c>
      <c r="Q63" s="25"/>
      <c r="R63" s="22"/>
      <c r="S63" s="22"/>
      <c r="T63" s="18"/>
      <c r="U63" s="18"/>
      <c r="V63" s="25"/>
      <c r="W63" s="18"/>
      <c r="X63" s="18"/>
    </row>
    <row r="64" spans="1:24">
      <c r="A64" s="8">
        <v>2</v>
      </c>
      <c r="B64" s="18"/>
      <c r="C64" s="18"/>
      <c r="D64" t="s">
        <v>71</v>
      </c>
      <c r="E64" s="45" t="str">
        <f t="shared" si="10"/>
        <v>Unmetered wastewater-only customer</v>
      </c>
      <c r="F64" s="19"/>
      <c r="G64" s="18"/>
      <c r="H64" s="18"/>
      <c r="I64" s="18"/>
      <c r="J64" s="18"/>
      <c r="K64" s="22"/>
      <c r="L64" s="73">
        <f xml:space="preserve"> F_Inputs!F44</f>
        <v>14.4022454807942</v>
      </c>
      <c r="M64" s="73">
        <f xml:space="preserve"> F_Inputs!G44</f>
        <v>14.472402839707</v>
      </c>
      <c r="N64" s="73">
        <f xml:space="preserve"> F_Inputs!H44</f>
        <v>14.526757297381801</v>
      </c>
      <c r="O64" s="73">
        <f xml:space="preserve"> F_Inputs!I44</f>
        <v>14.562212904141299</v>
      </c>
      <c r="P64" s="73">
        <f xml:space="preserve"> F_Inputs!J44</f>
        <v>14.5961757378114</v>
      </c>
      <c r="Q64" s="25"/>
      <c r="R64" s="22"/>
      <c r="S64" s="22"/>
      <c r="T64" s="18"/>
      <c r="U64" s="18"/>
      <c r="V64" s="25"/>
      <c r="W64" s="18"/>
      <c r="X64" s="18"/>
    </row>
    <row r="65" spans="1:24">
      <c r="A65" s="8">
        <v>3</v>
      </c>
      <c r="B65" s="18"/>
      <c r="C65" s="18"/>
      <c r="D65" t="s">
        <v>71</v>
      </c>
      <c r="E65" s="45" t="str">
        <f t="shared" si="10"/>
        <v>Unmetered water and wastewater customer</v>
      </c>
      <c r="F65" s="19"/>
      <c r="G65" s="18"/>
      <c r="H65" s="18"/>
      <c r="I65" s="18"/>
      <c r="J65" s="18"/>
      <c r="K65" s="22"/>
      <c r="L65" s="73">
        <f xml:space="preserve"> F_Inputs!F45</f>
        <v>18.722919125032501</v>
      </c>
      <c r="M65" s="73">
        <f xml:space="preserve"> F_Inputs!G45</f>
        <v>18.814123691619098</v>
      </c>
      <c r="N65" s="73">
        <f xml:space="preserve"> F_Inputs!H45</f>
        <v>18.884784486596299</v>
      </c>
      <c r="O65" s="73">
        <f xml:space="preserve"> F_Inputs!I45</f>
        <v>18.930876775383702</v>
      </c>
      <c r="P65" s="73">
        <f xml:space="preserve"> F_Inputs!J45</f>
        <v>18.9750284591548</v>
      </c>
      <c r="Q65" s="25"/>
      <c r="R65" s="22"/>
      <c r="S65" s="22"/>
      <c r="T65" s="18"/>
      <c r="U65" s="18"/>
      <c r="V65" s="25"/>
      <c r="W65" s="18"/>
      <c r="X65" s="18"/>
    </row>
    <row r="66" spans="1:24">
      <c r="A66" s="8">
        <v>4</v>
      </c>
      <c r="B66" s="18"/>
      <c r="C66" s="18"/>
      <c r="D66" t="s">
        <v>71</v>
      </c>
      <c r="E66" s="45" t="str">
        <f t="shared" si="10"/>
        <v>Metered water-only customer</v>
      </c>
      <c r="F66" s="62"/>
      <c r="G66" s="18"/>
      <c r="H66" s="18"/>
      <c r="I66" s="18"/>
      <c r="J66" s="18"/>
      <c r="K66" s="22"/>
      <c r="L66" s="73">
        <f xml:space="preserve"> F_Inputs!F46</f>
        <v>19.000964989119201</v>
      </c>
      <c r="M66" s="73">
        <f xml:space="preserve"> F_Inputs!G46</f>
        <v>19.089390891578901</v>
      </c>
      <c r="N66" s="73">
        <f xml:space="preserve"> F_Inputs!H46</f>
        <v>19.143703497771298</v>
      </c>
      <c r="O66" s="73">
        <f xml:space="preserve"> F_Inputs!I46</f>
        <v>19.189665633236999</v>
      </c>
      <c r="P66" s="73">
        <f xml:space="preserve"> F_Inputs!J46</f>
        <v>19.226056600023501</v>
      </c>
      <c r="Q66" s="25"/>
      <c r="R66" s="22"/>
      <c r="S66" s="22"/>
      <c r="T66" s="18"/>
      <c r="U66" s="18"/>
      <c r="V66" s="25"/>
      <c r="W66" s="18"/>
      <c r="X66" s="18"/>
    </row>
    <row r="67" spans="1:24">
      <c r="A67" s="8">
        <v>5</v>
      </c>
      <c r="B67" s="18"/>
      <c r="C67" s="18"/>
      <c r="D67" t="s">
        <v>71</v>
      </c>
      <c r="E67" s="45" t="str">
        <f t="shared" si="10"/>
        <v>Metered wastewater-only customer</v>
      </c>
      <c r="F67" s="19"/>
      <c r="G67" s="18"/>
      <c r="H67" s="18"/>
      <c r="I67" s="18"/>
      <c r="J67" s="18"/>
      <c r="K67" s="22"/>
      <c r="L67" s="73">
        <f xml:space="preserve"> F_Inputs!F47</f>
        <v>14.4022454807942</v>
      </c>
      <c r="M67" s="73">
        <f xml:space="preserve"> F_Inputs!G47</f>
        <v>14.472402839707</v>
      </c>
      <c r="N67" s="73">
        <f xml:space="preserve"> F_Inputs!H47</f>
        <v>14.526757297381801</v>
      </c>
      <c r="O67" s="73">
        <f xml:space="preserve"> F_Inputs!I47</f>
        <v>14.562212904141299</v>
      </c>
      <c r="P67" s="73">
        <f xml:space="preserve"> F_Inputs!J47</f>
        <v>14.5961757378114</v>
      </c>
      <c r="Q67" s="25"/>
      <c r="R67" s="22"/>
      <c r="S67" s="22"/>
      <c r="T67" s="18"/>
      <c r="U67" s="18"/>
      <c r="V67" s="25"/>
      <c r="W67" s="18"/>
      <c r="X67" s="18"/>
    </row>
    <row r="68" spans="1:24">
      <c r="A68" s="8">
        <v>6</v>
      </c>
      <c r="B68" s="18"/>
      <c r="C68" s="18"/>
      <c r="D68" t="s">
        <v>71</v>
      </c>
      <c r="E68" s="45" t="str">
        <f t="shared" si="10"/>
        <v>Metered water and wastewater customer</v>
      </c>
      <c r="F68" s="19"/>
      <c r="G68" s="18"/>
      <c r="H68" s="18"/>
      <c r="I68" s="18"/>
      <c r="J68" s="18"/>
      <c r="K68" s="22"/>
      <c r="L68" s="73">
        <f xml:space="preserve"> F_Inputs!F48</f>
        <v>18.722919125032501</v>
      </c>
      <c r="M68" s="73">
        <f xml:space="preserve"> F_Inputs!G48</f>
        <v>18.814123691619098</v>
      </c>
      <c r="N68" s="73">
        <f xml:space="preserve"> F_Inputs!H48</f>
        <v>18.884784486596299</v>
      </c>
      <c r="O68" s="73">
        <f xml:space="preserve"> F_Inputs!I48</f>
        <v>18.930876775383702</v>
      </c>
      <c r="P68" s="73">
        <f xml:space="preserve"> F_Inputs!J48</f>
        <v>18.9750284591548</v>
      </c>
      <c r="Q68" s="25"/>
      <c r="R68" s="22"/>
      <c r="S68" s="22"/>
      <c r="T68" s="18"/>
      <c r="U68" s="18"/>
      <c r="V68" s="25"/>
      <c r="W68" s="18"/>
      <c r="X68" s="18"/>
    </row>
    <row r="69" spans="1:24">
      <c r="A69" s="18"/>
      <c r="B69" s="18"/>
      <c r="C69" s="18"/>
      <c r="D69" s="35"/>
      <c r="F69" s="19"/>
      <c r="G69" s="18"/>
      <c r="H69" s="18"/>
      <c r="I69" s="18"/>
      <c r="J69" s="18"/>
      <c r="K69" s="22"/>
      <c r="L69" s="18"/>
      <c r="M69" s="18"/>
      <c r="N69" s="18"/>
      <c r="O69" s="18"/>
      <c r="P69" s="18"/>
      <c r="Q69" s="25" t="s">
        <v>31</v>
      </c>
      <c r="R69" s="22"/>
      <c r="S69" s="22"/>
      <c r="T69" s="18"/>
      <c r="U69" s="18"/>
      <c r="V69" s="18"/>
      <c r="W69" s="18"/>
      <c r="X69" s="18"/>
    </row>
    <row r="70" spans="1:24" ht="14">
      <c r="A70" s="9"/>
      <c r="B70" s="13"/>
      <c r="C70" s="13"/>
      <c r="D70" s="32"/>
      <c r="E70" s="10" t="s">
        <v>68</v>
      </c>
      <c r="F70" s="58"/>
      <c r="G70" s="11"/>
      <c r="H70" s="11"/>
      <c r="I70" s="11"/>
      <c r="J70" s="11"/>
      <c r="K70" s="11"/>
      <c r="L70" s="11"/>
      <c r="M70" s="11"/>
      <c r="N70" s="11"/>
      <c r="O70" s="11"/>
      <c r="P70" s="11"/>
      <c r="Q70" s="11"/>
      <c r="R70" s="11"/>
      <c r="S70" s="11"/>
      <c r="T70" s="11"/>
      <c r="U70" s="11"/>
      <c r="V70" s="11"/>
      <c r="W70" s="11"/>
      <c r="X70" s="11"/>
    </row>
    <row r="71" spans="1:24">
      <c r="A71" s="18"/>
      <c r="B71" s="18"/>
      <c r="C71" s="18"/>
      <c r="D71" s="35"/>
      <c r="F71" s="19"/>
      <c r="G71" s="18"/>
      <c r="H71" s="18"/>
      <c r="I71" s="18"/>
      <c r="J71" s="18"/>
      <c r="K71" s="22"/>
      <c r="L71" s="18"/>
      <c r="M71" s="18"/>
      <c r="N71" s="18"/>
      <c r="O71" s="18"/>
      <c r="P71" s="18"/>
      <c r="Q71" s="25"/>
      <c r="R71" s="22"/>
      <c r="S71" s="22"/>
      <c r="T71" s="18"/>
      <c r="U71" s="18"/>
      <c r="V71" s="18"/>
      <c r="W71" s="18"/>
      <c r="X71" s="18"/>
    </row>
    <row r="72" spans="1:24">
      <c r="D72" s="54" t="s">
        <v>54</v>
      </c>
      <c r="E72" t="s">
        <v>55</v>
      </c>
      <c r="F72" s="19"/>
      <c r="G72" s="18"/>
      <c r="H72" s="18"/>
      <c r="I72" s="108">
        <f xml:space="preserve"> Override!K49</f>
        <v>0.02</v>
      </c>
      <c r="J72" s="25" t="s">
        <v>56</v>
      </c>
      <c r="K72" s="22"/>
      <c r="L72" s="18"/>
      <c r="M72" s="18"/>
      <c r="N72" s="18"/>
      <c r="O72" s="18"/>
      <c r="P72" s="18"/>
      <c r="Q72" s="25"/>
      <c r="R72" s="22"/>
      <c r="S72" s="22"/>
      <c r="T72" s="18"/>
      <c r="U72" s="18"/>
      <c r="V72" s="18"/>
      <c r="W72" s="18"/>
      <c r="X72" s="18"/>
    </row>
    <row r="73" spans="1:24">
      <c r="D73" s="54" t="s">
        <v>54</v>
      </c>
      <c r="E73" t="s">
        <v>70</v>
      </c>
      <c r="F73" s="19"/>
      <c r="G73" s="18"/>
      <c r="H73" s="18"/>
      <c r="I73" s="70">
        <f xml:space="preserve"> F_Inputs!K50</f>
        <v>3.7600000000000001E-2</v>
      </c>
      <c r="J73" s="25" t="s">
        <v>69</v>
      </c>
      <c r="K73" s="22"/>
      <c r="L73" s="18"/>
      <c r="M73" s="18"/>
      <c r="N73" s="18"/>
      <c r="O73" s="18"/>
      <c r="P73" s="18"/>
      <c r="Q73" s="25"/>
      <c r="R73" s="22"/>
      <c r="S73" s="22"/>
      <c r="T73" s="18"/>
      <c r="U73" s="18"/>
      <c r="V73" s="18"/>
      <c r="W73" s="18"/>
      <c r="X73" s="18"/>
    </row>
    <row r="74" spans="1:24" ht="13.5" thickBot="1">
      <c r="A74" s="3"/>
      <c r="B74" s="3"/>
      <c r="C74" s="3"/>
      <c r="D74" s="3"/>
      <c r="E74" s="3"/>
      <c r="F74" s="19"/>
      <c r="G74" s="3"/>
      <c r="H74" s="3"/>
      <c r="I74" s="3"/>
      <c r="J74" s="3"/>
      <c r="K74" s="3"/>
      <c r="L74" s="3"/>
      <c r="M74" s="3"/>
      <c r="N74" s="3"/>
      <c r="O74" s="3"/>
      <c r="P74" s="3"/>
      <c r="Q74" s="3"/>
      <c r="R74" s="3"/>
      <c r="S74" s="3"/>
      <c r="T74" s="3"/>
      <c r="U74" s="3"/>
      <c r="V74" s="25"/>
      <c r="W74" s="3"/>
      <c r="X74" s="3"/>
    </row>
    <row r="75" spans="1:24" ht="13.5" thickBot="1">
      <c r="A75" s="20" t="s">
        <v>19</v>
      </c>
      <c r="B75" s="21"/>
      <c r="C75" s="21"/>
      <c r="D75" s="21"/>
      <c r="E75" s="21"/>
      <c r="F75" s="61"/>
      <c r="G75" s="21"/>
      <c r="H75" s="21"/>
      <c r="I75" s="21"/>
      <c r="J75" s="21"/>
      <c r="K75" s="21"/>
      <c r="L75" s="21"/>
      <c r="M75" s="21"/>
      <c r="N75" s="21"/>
      <c r="O75" s="21"/>
      <c r="P75" s="21"/>
      <c r="Q75" s="21"/>
      <c r="R75" s="21"/>
      <c r="S75" s="21"/>
      <c r="T75" s="21"/>
      <c r="U75" s="21"/>
      <c r="V75" s="21"/>
      <c r="W75" s="21"/>
      <c r="X75" s="21"/>
    </row>
    <row r="76" spans="1:24"/>
    <row r="77" spans="1:24"/>
  </sheetData>
  <pageMargins left="0.70866141732283472" right="0.70866141732283472" top="0.74803149606299213" bottom="0.74803149606299213" header="0.31496062992125984" footer="0.31496062992125984"/>
  <pageSetup paperSize="9" scale="45" fitToHeight="0" orientation="landscape" r:id="rId1"/>
  <headerFooter>
    <oddHeader>&amp;L&amp;F&amp;CSheet: &amp;A&amp;ROFFICIAL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X192"/>
  <sheetViews>
    <sheetView showGridLines="0" zoomScale="75" zoomScaleNormal="75" workbookViewId="0">
      <pane xSplit="8" ySplit="7" topLeftCell="I8" activePane="bottomRight" state="frozen"/>
      <selection activeCell="C66" sqref="C66"/>
      <selection pane="topRight" activeCell="C66" sqref="C66"/>
      <selection pane="bottomLeft" activeCell="C66" sqref="C66"/>
      <selection pane="bottomRight"/>
    </sheetView>
  </sheetViews>
  <sheetFormatPr defaultColWidth="0" defaultRowHeight="13" zeroHeight="1"/>
  <cols>
    <col min="1" max="3" width="2.69921875" customWidth="1"/>
    <col min="4" max="4" width="7.59765625" customWidth="1"/>
    <col min="5" max="5" width="44.8984375" customWidth="1"/>
    <col min="6" max="6" width="17.69921875" style="57" bestFit="1" customWidth="1"/>
    <col min="7" max="8" width="2.69921875" customWidth="1"/>
    <col min="9" max="9" width="10" bestFit="1" customWidth="1"/>
    <col min="10" max="10" width="10" customWidth="1"/>
    <col min="11" max="11" width="10" bestFit="1" customWidth="1"/>
    <col min="12" max="16" width="10.59765625" customWidth="1"/>
    <col min="17" max="18" width="10.3984375" bestFit="1" customWidth="1"/>
    <col min="19" max="21" width="10.8984375" bestFit="1" customWidth="1"/>
    <col min="22" max="22" width="4.69921875" customWidth="1"/>
    <col min="23" max="23" width="10.8984375" bestFit="1" customWidth="1"/>
    <col min="24" max="24" width="4.69921875" customWidth="1"/>
    <col min="25" max="16384" width="9.09765625" hidden="1"/>
  </cols>
  <sheetData>
    <row r="1" spans="1:24" s="2" customFormat="1" ht="32.5">
      <c r="A1" s="29"/>
      <c r="B1" s="29"/>
      <c r="C1" s="29"/>
      <c r="D1" s="29" t="s">
        <v>27</v>
      </c>
      <c r="E1" s="29"/>
      <c r="F1" s="56"/>
      <c r="G1" s="29"/>
      <c r="H1" s="29"/>
      <c r="I1" s="29"/>
      <c r="J1" s="29"/>
      <c r="K1" s="29"/>
      <c r="L1" s="29"/>
      <c r="M1" s="29"/>
      <c r="N1" s="29"/>
      <c r="O1" s="29"/>
      <c r="P1" s="29"/>
      <c r="Q1" s="29"/>
      <c r="R1" s="29"/>
      <c r="S1" s="29"/>
      <c r="T1" s="29"/>
      <c r="U1" s="29"/>
      <c r="V1" s="29"/>
      <c r="W1" s="79"/>
      <c r="X1" s="29"/>
    </row>
    <row r="2" spans="1:24" s="2" customFormat="1" ht="14">
      <c r="F2" s="19"/>
      <c r="G2" s="18"/>
      <c r="O2" s="18"/>
      <c r="P2" s="18"/>
      <c r="W2"/>
    </row>
    <row r="3" spans="1:24" s="18" customFormat="1">
      <c r="E3" s="18" t="s">
        <v>11</v>
      </c>
      <c r="F3" s="19"/>
      <c r="I3" s="4" t="str">
        <f t="shared" ref="I3:U3" si="0">AMP.Years</f>
        <v>2012-13</v>
      </c>
      <c r="J3" s="4" t="str">
        <f t="shared" si="0"/>
        <v>2013-14</v>
      </c>
      <c r="K3" s="4" t="str">
        <f t="shared" si="0"/>
        <v>2014-15</v>
      </c>
      <c r="L3" s="5" t="str">
        <f t="shared" si="0"/>
        <v>2015-16</v>
      </c>
      <c r="M3" s="5" t="str">
        <f t="shared" si="0"/>
        <v>2016-17</v>
      </c>
      <c r="N3" s="5" t="str">
        <f t="shared" si="0"/>
        <v>2017-18</v>
      </c>
      <c r="O3" s="5" t="str">
        <f t="shared" si="0"/>
        <v>2018-19</v>
      </c>
      <c r="P3" s="5" t="str">
        <f t="shared" si="0"/>
        <v>2019-20</v>
      </c>
      <c r="Q3" s="4" t="str">
        <f t="shared" si="0"/>
        <v>2020-21</v>
      </c>
      <c r="R3" s="4" t="str">
        <f t="shared" si="0"/>
        <v>2021-22</v>
      </c>
      <c r="S3" s="4" t="str">
        <f t="shared" si="0"/>
        <v>2022-23</v>
      </c>
      <c r="T3" s="4" t="str">
        <f t="shared" si="0"/>
        <v>2023-24</v>
      </c>
      <c r="U3" s="4" t="str">
        <f t="shared" si="0"/>
        <v>2024-25</v>
      </c>
      <c r="V3" s="25"/>
      <c r="W3" s="5" t="s">
        <v>61</v>
      </c>
      <c r="X3" s="25"/>
    </row>
    <row r="4" spans="1:24" s="18" customFormat="1">
      <c r="A4" s="8">
        <v>1</v>
      </c>
      <c r="F4" s="19"/>
      <c r="V4" s="25"/>
      <c r="X4" s="25"/>
    </row>
    <row r="5" spans="1:24" s="18" customFormat="1">
      <c r="E5" s="28" t="s">
        <v>18</v>
      </c>
      <c r="F5" s="19"/>
      <c r="I5" s="27">
        <f t="shared" ref="I5:U5" si="1">Calendar.Years</f>
        <v>2012</v>
      </c>
      <c r="J5" s="27">
        <f t="shared" si="1"/>
        <v>2013</v>
      </c>
      <c r="K5" s="27">
        <f t="shared" si="1"/>
        <v>2014</v>
      </c>
      <c r="L5" s="27">
        <f t="shared" si="1"/>
        <v>2015</v>
      </c>
      <c r="M5" s="27">
        <f t="shared" si="1"/>
        <v>2016</v>
      </c>
      <c r="N5" s="27">
        <f t="shared" si="1"/>
        <v>2017</v>
      </c>
      <c r="O5" s="27">
        <f t="shared" si="1"/>
        <v>2018</v>
      </c>
      <c r="P5" s="27">
        <f t="shared" si="1"/>
        <v>2019</v>
      </c>
      <c r="Q5" s="27">
        <f t="shared" si="1"/>
        <v>2020</v>
      </c>
      <c r="R5" s="27">
        <f t="shared" si="1"/>
        <v>2021</v>
      </c>
      <c r="S5" s="27">
        <f t="shared" si="1"/>
        <v>2022</v>
      </c>
      <c r="T5" s="27">
        <f t="shared" si="1"/>
        <v>2023</v>
      </c>
      <c r="U5" s="27">
        <f t="shared" si="1"/>
        <v>2024</v>
      </c>
      <c r="V5" s="25"/>
      <c r="W5" s="27"/>
      <c r="X5" s="25"/>
    </row>
    <row r="6" spans="1:24" s="18" customFormat="1">
      <c r="E6" s="18" t="s">
        <v>12</v>
      </c>
      <c r="F6" s="19"/>
      <c r="K6" s="7"/>
      <c r="L6" s="8">
        <v>1</v>
      </c>
      <c r="M6" s="8">
        <v>2</v>
      </c>
      <c r="N6" s="8">
        <v>3</v>
      </c>
      <c r="O6" s="8">
        <v>4</v>
      </c>
      <c r="P6" s="8">
        <v>5</v>
      </c>
      <c r="Q6" s="8">
        <v>6</v>
      </c>
      <c r="R6" s="8">
        <v>7</v>
      </c>
      <c r="S6" s="8">
        <v>8</v>
      </c>
      <c r="T6" s="8">
        <v>9</v>
      </c>
      <c r="U6" s="8">
        <v>10</v>
      </c>
      <c r="W6" s="75" t="s">
        <v>62</v>
      </c>
    </row>
    <row r="7" spans="1:24"/>
    <row r="8" spans="1:24" s="12" customFormat="1" ht="14">
      <c r="A8" s="9"/>
      <c r="B8" s="13"/>
      <c r="C8" s="13"/>
      <c r="D8" s="32"/>
      <c r="E8" s="10" t="s">
        <v>42</v>
      </c>
      <c r="F8" s="58"/>
      <c r="G8" s="11"/>
      <c r="H8" s="11"/>
      <c r="I8" s="11"/>
      <c r="J8" s="11"/>
      <c r="K8" s="11"/>
      <c r="L8" s="23"/>
      <c r="M8" s="23"/>
      <c r="N8" s="23"/>
      <c r="O8" s="23"/>
      <c r="P8" s="23"/>
      <c r="Q8" s="23"/>
      <c r="R8" s="23"/>
      <c r="S8" s="23"/>
      <c r="T8" s="23"/>
      <c r="U8" s="23"/>
      <c r="V8" s="11"/>
      <c r="W8" s="23"/>
      <c r="X8" s="11"/>
    </row>
    <row r="9" spans="1:24" s="18" customFormat="1" ht="12.5">
      <c r="D9" s="31"/>
      <c r="F9" s="19"/>
      <c r="L9" s="22"/>
      <c r="M9" s="22"/>
      <c r="N9" s="22"/>
      <c r="O9" s="22"/>
      <c r="P9" s="22"/>
      <c r="Q9" s="22"/>
      <c r="R9" s="22"/>
      <c r="S9" s="22"/>
      <c r="T9" s="22"/>
      <c r="U9" s="22"/>
      <c r="W9" s="22"/>
    </row>
    <row r="10" spans="1:24" s="18" customFormat="1">
      <c r="B10"/>
      <c r="C10"/>
      <c r="D10" s="49"/>
      <c r="E10" s="14" t="s">
        <v>75</v>
      </c>
      <c r="F10" s="19"/>
      <c r="L10" s="22"/>
      <c r="M10" s="22"/>
      <c r="N10" s="22"/>
      <c r="O10" s="22"/>
      <c r="P10" s="22"/>
      <c r="Q10" s="22"/>
      <c r="R10" s="22"/>
      <c r="S10" s="22"/>
      <c r="T10" s="22"/>
      <c r="U10" s="22"/>
      <c r="W10" s="22"/>
    </row>
    <row r="11" spans="1:24" s="18" customFormat="1">
      <c r="A11" s="8">
        <v>1</v>
      </c>
      <c r="B11"/>
      <c r="C11"/>
      <c r="D11" s="54" t="s">
        <v>48</v>
      </c>
      <c r="E11" s="45" t="str">
        <f t="shared" ref="E11:E16" si="2">INDEX(Customer.List,A11)</f>
        <v>Unmetered water-only customer</v>
      </c>
      <c r="F11" s="19"/>
      <c r="L11" s="43">
        <f t="shared" ref="L11:P16" si="3">INDEX(Actual.Customer.Numbers,$A11,L$6)-INDEX(Forecast.Customer.Numbers,$A11,L$6)</f>
        <v>2433</v>
      </c>
      <c r="M11" s="43">
        <f t="shared" si="3"/>
        <v>4474</v>
      </c>
      <c r="N11" s="43">
        <f t="shared" si="3"/>
        <v>6437</v>
      </c>
      <c r="O11" s="43">
        <f t="shared" si="3"/>
        <v>8382</v>
      </c>
      <c r="P11" s="43">
        <f t="shared" si="3"/>
        <v>9882</v>
      </c>
    </row>
    <row r="12" spans="1:24" s="18" customFormat="1">
      <c r="A12" s="8">
        <v>2</v>
      </c>
      <c r="B12"/>
      <c r="C12"/>
      <c r="D12" s="54" t="s">
        <v>48</v>
      </c>
      <c r="E12" s="45" t="str">
        <f t="shared" si="2"/>
        <v>Unmetered wastewater-only customer</v>
      </c>
      <c r="F12" s="19"/>
      <c r="L12" s="43">
        <f t="shared" si="3"/>
        <v>0</v>
      </c>
      <c r="M12" s="43">
        <f t="shared" si="3"/>
        <v>0</v>
      </c>
      <c r="N12" s="43">
        <f t="shared" si="3"/>
        <v>0</v>
      </c>
      <c r="O12" s="43">
        <f t="shared" si="3"/>
        <v>0</v>
      </c>
      <c r="P12" s="43">
        <f t="shared" si="3"/>
        <v>0</v>
      </c>
    </row>
    <row r="13" spans="1:24" s="18" customFormat="1">
      <c r="A13" s="8">
        <v>3</v>
      </c>
      <c r="B13"/>
      <c r="C13"/>
      <c r="D13" s="54" t="s">
        <v>48</v>
      </c>
      <c r="E13" s="45" t="str">
        <f t="shared" si="2"/>
        <v>Unmetered water and wastewater customer</v>
      </c>
      <c r="F13" s="19"/>
      <c r="L13" s="43">
        <f t="shared" si="3"/>
        <v>0</v>
      </c>
      <c r="M13" s="43">
        <f t="shared" si="3"/>
        <v>0</v>
      </c>
      <c r="N13" s="43">
        <f t="shared" si="3"/>
        <v>0</v>
      </c>
      <c r="O13" s="43">
        <f t="shared" si="3"/>
        <v>0</v>
      </c>
      <c r="P13" s="43">
        <f t="shared" si="3"/>
        <v>0</v>
      </c>
    </row>
    <row r="14" spans="1:24" s="18" customFormat="1">
      <c r="A14" s="8">
        <v>4</v>
      </c>
      <c r="B14"/>
      <c r="C14"/>
      <c r="D14" s="54" t="s">
        <v>48</v>
      </c>
      <c r="E14" s="45" t="str">
        <f t="shared" si="2"/>
        <v>Metered water-only customer</v>
      </c>
      <c r="F14" s="19"/>
      <c r="L14" s="43">
        <f t="shared" si="3"/>
        <v>-1918</v>
      </c>
      <c r="M14" s="43">
        <f t="shared" si="3"/>
        <v>-3375</v>
      </c>
      <c r="N14" s="43">
        <f t="shared" si="3"/>
        <v>-5810</v>
      </c>
      <c r="O14" s="43">
        <f t="shared" si="3"/>
        <v>-8383</v>
      </c>
      <c r="P14" s="43">
        <f t="shared" si="3"/>
        <v>-10321</v>
      </c>
    </row>
    <row r="15" spans="1:24" s="18" customFormat="1">
      <c r="A15" s="8">
        <v>5</v>
      </c>
      <c r="B15"/>
      <c r="C15"/>
      <c r="D15" s="54" t="s">
        <v>48</v>
      </c>
      <c r="E15" s="45" t="str">
        <f t="shared" si="2"/>
        <v>Metered wastewater-only customer</v>
      </c>
      <c r="F15" s="19"/>
      <c r="L15" s="43">
        <f t="shared" si="3"/>
        <v>0</v>
      </c>
      <c r="M15" s="43">
        <f t="shared" si="3"/>
        <v>0</v>
      </c>
      <c r="N15" s="43">
        <f t="shared" si="3"/>
        <v>0</v>
      </c>
      <c r="O15" s="43">
        <f t="shared" si="3"/>
        <v>0</v>
      </c>
      <c r="P15" s="43">
        <f t="shared" si="3"/>
        <v>0</v>
      </c>
    </row>
    <row r="16" spans="1:24" s="18" customFormat="1">
      <c r="A16" s="8">
        <v>6</v>
      </c>
      <c r="B16"/>
      <c r="C16"/>
      <c r="D16" s="54" t="s">
        <v>48</v>
      </c>
      <c r="E16" s="45" t="str">
        <f t="shared" si="2"/>
        <v>Metered water and wastewater customer</v>
      </c>
      <c r="F16" s="19"/>
      <c r="L16" s="43">
        <f t="shared" si="3"/>
        <v>0</v>
      </c>
      <c r="M16" s="43">
        <f t="shared" si="3"/>
        <v>0</v>
      </c>
      <c r="N16" s="43">
        <f t="shared" si="3"/>
        <v>0</v>
      </c>
      <c r="O16" s="43">
        <f t="shared" si="3"/>
        <v>0</v>
      </c>
      <c r="P16" s="43">
        <f t="shared" si="3"/>
        <v>0</v>
      </c>
    </row>
    <row r="17" spans="1:24" s="18" customFormat="1">
      <c r="B17"/>
      <c r="C17"/>
      <c r="D17" s="33"/>
      <c r="E17" s="14" t="s">
        <v>22</v>
      </c>
      <c r="F17" s="19"/>
      <c r="L17" s="46">
        <f>SUM(L11:L16)</f>
        <v>515</v>
      </c>
      <c r="M17" s="46">
        <f t="shared" ref="M17:P17" si="4">SUM(M11:M16)</f>
        <v>1099</v>
      </c>
      <c r="N17" s="46">
        <f t="shared" si="4"/>
        <v>627</v>
      </c>
      <c r="O17" s="46">
        <f t="shared" si="4"/>
        <v>-1</v>
      </c>
      <c r="P17" s="46">
        <f t="shared" si="4"/>
        <v>-439</v>
      </c>
      <c r="W17" s="22"/>
    </row>
    <row r="18" spans="1:24" s="18" customFormat="1">
      <c r="B18"/>
      <c r="C18"/>
      <c r="D18" s="31"/>
      <c r="E18" s="14"/>
      <c r="F18" s="19"/>
      <c r="L18" s="39"/>
      <c r="M18" s="39"/>
      <c r="N18" s="39"/>
      <c r="O18" s="39"/>
      <c r="P18" s="39"/>
      <c r="W18" s="22"/>
    </row>
    <row r="19" spans="1:24" s="3" customFormat="1">
      <c r="B19"/>
      <c r="C19"/>
      <c r="D19" s="49"/>
      <c r="E19" s="6" t="s">
        <v>76</v>
      </c>
      <c r="F19" s="19"/>
      <c r="L19" s="22"/>
      <c r="M19" s="22"/>
      <c r="N19" s="22"/>
      <c r="O19" s="22"/>
      <c r="P19" s="22"/>
      <c r="Q19" s="18"/>
      <c r="R19" s="18"/>
      <c r="S19" s="18"/>
      <c r="T19" s="18"/>
      <c r="U19" s="18"/>
      <c r="W19" s="22"/>
      <c r="X19" s="18"/>
    </row>
    <row r="20" spans="1:24" s="18" customFormat="1">
      <c r="A20" s="8">
        <v>1</v>
      </c>
      <c r="B20"/>
      <c r="C20"/>
      <c r="D20" s="54" t="s">
        <v>48</v>
      </c>
      <c r="E20" s="45" t="str">
        <f t="shared" ref="E20:E25" si="5">INDEX(Customer.List,A20)</f>
        <v>Unmetered water-only customer</v>
      </c>
      <c r="F20" s="19"/>
      <c r="L20" s="43">
        <f t="shared" ref="L20:P25" si="6">INDEX(Reforecast.Customer.Numbers,$A20,L$6)-INDEX(Forecast.Customer.Numbers,$A20,L$6)</f>
        <v>0</v>
      </c>
      <c r="M20" s="43">
        <f t="shared" si="6"/>
        <v>0</v>
      </c>
      <c r="N20" s="43">
        <f t="shared" si="6"/>
        <v>4915</v>
      </c>
      <c r="O20" s="43">
        <f t="shared" si="6"/>
        <v>8382</v>
      </c>
      <c r="P20" s="43">
        <f t="shared" si="6"/>
        <v>9882</v>
      </c>
    </row>
    <row r="21" spans="1:24" s="18" customFormat="1">
      <c r="A21" s="8">
        <v>2</v>
      </c>
      <c r="B21"/>
      <c r="C21"/>
      <c r="D21" s="54" t="s">
        <v>48</v>
      </c>
      <c r="E21" s="45" t="str">
        <f t="shared" si="5"/>
        <v>Unmetered wastewater-only customer</v>
      </c>
      <c r="F21" s="19"/>
      <c r="L21" s="43">
        <f t="shared" si="6"/>
        <v>0</v>
      </c>
      <c r="M21" s="43">
        <f t="shared" si="6"/>
        <v>0</v>
      </c>
      <c r="N21" s="43">
        <f t="shared" si="6"/>
        <v>0</v>
      </c>
      <c r="O21" s="43">
        <f t="shared" si="6"/>
        <v>0</v>
      </c>
      <c r="P21" s="43">
        <f t="shared" si="6"/>
        <v>0</v>
      </c>
    </row>
    <row r="22" spans="1:24" s="18" customFormat="1">
      <c r="A22" s="8">
        <v>3</v>
      </c>
      <c r="B22"/>
      <c r="C22"/>
      <c r="D22" s="54" t="s">
        <v>48</v>
      </c>
      <c r="E22" s="45" t="str">
        <f t="shared" si="5"/>
        <v>Unmetered water and wastewater customer</v>
      </c>
      <c r="F22" s="19"/>
      <c r="L22" s="43">
        <f t="shared" si="6"/>
        <v>0</v>
      </c>
      <c r="M22" s="43">
        <f t="shared" si="6"/>
        <v>0</v>
      </c>
      <c r="N22" s="43">
        <f t="shared" si="6"/>
        <v>0</v>
      </c>
      <c r="O22" s="43">
        <f t="shared" si="6"/>
        <v>0</v>
      </c>
      <c r="P22" s="43">
        <f t="shared" si="6"/>
        <v>0</v>
      </c>
    </row>
    <row r="23" spans="1:24" s="18" customFormat="1">
      <c r="A23" s="8">
        <v>4</v>
      </c>
      <c r="B23"/>
      <c r="C23"/>
      <c r="D23" s="54" t="s">
        <v>48</v>
      </c>
      <c r="E23" s="45" t="str">
        <f t="shared" si="5"/>
        <v>Metered water-only customer</v>
      </c>
      <c r="F23" s="19"/>
      <c r="L23" s="43">
        <f t="shared" si="6"/>
        <v>0</v>
      </c>
      <c r="M23" s="43">
        <f t="shared" si="6"/>
        <v>0</v>
      </c>
      <c r="N23" s="43">
        <f t="shared" si="6"/>
        <v>-4932</v>
      </c>
      <c r="O23" s="43">
        <f t="shared" si="6"/>
        <v>-8383</v>
      </c>
      <c r="P23" s="43">
        <f t="shared" si="6"/>
        <v>-10321</v>
      </c>
    </row>
    <row r="24" spans="1:24" s="18" customFormat="1">
      <c r="A24" s="8">
        <v>5</v>
      </c>
      <c r="B24"/>
      <c r="C24"/>
      <c r="D24" s="54" t="s">
        <v>48</v>
      </c>
      <c r="E24" s="45" t="str">
        <f t="shared" si="5"/>
        <v>Metered wastewater-only customer</v>
      </c>
      <c r="F24" s="19"/>
      <c r="L24" s="43">
        <f t="shared" si="6"/>
        <v>0</v>
      </c>
      <c r="M24" s="43">
        <f t="shared" si="6"/>
        <v>0</v>
      </c>
      <c r="N24" s="43">
        <f t="shared" si="6"/>
        <v>0</v>
      </c>
      <c r="O24" s="43">
        <f t="shared" si="6"/>
        <v>0</v>
      </c>
      <c r="P24" s="43">
        <f t="shared" si="6"/>
        <v>0</v>
      </c>
    </row>
    <row r="25" spans="1:24" s="18" customFormat="1">
      <c r="A25" s="8">
        <v>6</v>
      </c>
      <c r="B25"/>
      <c r="C25"/>
      <c r="D25" s="54" t="s">
        <v>48</v>
      </c>
      <c r="E25" s="45" t="str">
        <f t="shared" si="5"/>
        <v>Metered water and wastewater customer</v>
      </c>
      <c r="F25" s="19"/>
      <c r="L25" s="43">
        <f t="shared" si="6"/>
        <v>0</v>
      </c>
      <c r="M25" s="43">
        <f t="shared" si="6"/>
        <v>0</v>
      </c>
      <c r="N25" s="43">
        <f t="shared" si="6"/>
        <v>0</v>
      </c>
      <c r="O25" s="43">
        <f t="shared" si="6"/>
        <v>0</v>
      </c>
      <c r="P25" s="43">
        <f t="shared" si="6"/>
        <v>0</v>
      </c>
    </row>
    <row r="26" spans="1:24" s="3" customFormat="1">
      <c r="B26"/>
      <c r="C26"/>
      <c r="D26" s="33"/>
      <c r="E26" s="6" t="s">
        <v>22</v>
      </c>
      <c r="F26" s="19"/>
      <c r="J26" s="18"/>
      <c r="L26" s="46">
        <f>SUM(L20:L25)</f>
        <v>0</v>
      </c>
      <c r="M26" s="46">
        <f t="shared" ref="M26:P26" si="7">SUM(M20:M25)</f>
        <v>0</v>
      </c>
      <c r="N26" s="46">
        <f t="shared" si="7"/>
        <v>-17</v>
      </c>
      <c r="O26" s="46">
        <f t="shared" si="7"/>
        <v>-1</v>
      </c>
      <c r="P26" s="46">
        <f t="shared" si="7"/>
        <v>-439</v>
      </c>
      <c r="Q26" s="18"/>
      <c r="R26" s="18"/>
      <c r="S26" s="18"/>
      <c r="T26" s="18"/>
      <c r="U26" s="18"/>
      <c r="W26" s="22"/>
      <c r="X26" s="18"/>
    </row>
    <row r="27" spans="1:24" s="18" customFormat="1">
      <c r="B27"/>
      <c r="C27"/>
      <c r="D27" s="31"/>
      <c r="E27" s="14"/>
      <c r="F27" s="19"/>
      <c r="L27" s="39"/>
      <c r="M27" s="39"/>
      <c r="N27" s="39"/>
      <c r="O27" s="39"/>
      <c r="P27" s="39"/>
      <c r="W27" s="22"/>
    </row>
    <row r="28" spans="1:24" s="18" customFormat="1">
      <c r="A28"/>
      <c r="B28"/>
      <c r="C28"/>
      <c r="D28" s="49"/>
      <c r="E28" s="14" t="s">
        <v>72</v>
      </c>
      <c r="F28" s="19"/>
      <c r="L28" s="42"/>
      <c r="M28" s="42"/>
      <c r="N28" s="42"/>
      <c r="O28" s="42"/>
      <c r="P28" s="42"/>
      <c r="W28" s="37"/>
    </row>
    <row r="29" spans="1:24" s="18" customFormat="1">
      <c r="A29" s="8">
        <v>1</v>
      </c>
      <c r="B29"/>
      <c r="C29"/>
      <c r="D29" s="54" t="s">
        <v>49</v>
      </c>
      <c r="E29" s="45" t="str">
        <f t="shared" ref="E29:E34" si="8">INDEX(Customer.List,A29)</f>
        <v>Unmetered water-only customer</v>
      </c>
      <c r="F29" s="59" t="s">
        <v>44</v>
      </c>
      <c r="L29" s="97">
        <f t="shared" ref="L29:P34" si="9">(L11-L20)*INDEX(Modification.Factor,$A29,L$6)/1000000</f>
        <v>3.5040663254772293E-2</v>
      </c>
      <c r="M29" s="97">
        <f t="shared" si="9"/>
        <v>6.4749530304849118E-2</v>
      </c>
      <c r="N29" s="97">
        <f t="shared" si="9"/>
        <v>2.2109724606615103E-2</v>
      </c>
      <c r="O29" s="97">
        <f t="shared" si="9"/>
        <v>0</v>
      </c>
      <c r="P29" s="97">
        <f t="shared" si="9"/>
        <v>0</v>
      </c>
    </row>
    <row r="30" spans="1:24" s="18" customFormat="1">
      <c r="A30" s="8">
        <v>2</v>
      </c>
      <c r="B30"/>
      <c r="C30"/>
      <c r="D30" s="54" t="s">
        <v>49</v>
      </c>
      <c r="E30" s="45" t="str">
        <f t="shared" si="8"/>
        <v>Unmetered wastewater-only customer</v>
      </c>
      <c r="F30" s="59" t="s">
        <v>44</v>
      </c>
      <c r="L30" s="97">
        <f t="shared" si="9"/>
        <v>0</v>
      </c>
      <c r="M30" s="97">
        <f t="shared" si="9"/>
        <v>0</v>
      </c>
      <c r="N30" s="97">
        <f t="shared" si="9"/>
        <v>0</v>
      </c>
      <c r="O30" s="97">
        <f t="shared" si="9"/>
        <v>0</v>
      </c>
      <c r="P30" s="97">
        <f t="shared" si="9"/>
        <v>0</v>
      </c>
    </row>
    <row r="31" spans="1:24" s="18" customFormat="1">
      <c r="A31" s="8">
        <v>3</v>
      </c>
      <c r="D31" s="54" t="s">
        <v>49</v>
      </c>
      <c r="E31" s="45" t="str">
        <f t="shared" si="8"/>
        <v>Unmetered water and wastewater customer</v>
      </c>
      <c r="F31" s="59" t="s">
        <v>44</v>
      </c>
      <c r="L31" s="97">
        <f t="shared" si="9"/>
        <v>0</v>
      </c>
      <c r="M31" s="97">
        <f t="shared" si="9"/>
        <v>0</v>
      </c>
      <c r="N31" s="97">
        <f t="shared" si="9"/>
        <v>0</v>
      </c>
      <c r="O31" s="97">
        <f t="shared" si="9"/>
        <v>0</v>
      </c>
      <c r="P31" s="97">
        <f t="shared" si="9"/>
        <v>0</v>
      </c>
    </row>
    <row r="32" spans="1:24" s="18" customFormat="1">
      <c r="A32" s="8">
        <v>4</v>
      </c>
      <c r="D32" s="54" t="s">
        <v>49</v>
      </c>
      <c r="E32" s="45" t="str">
        <f t="shared" si="8"/>
        <v>Metered water-only customer</v>
      </c>
      <c r="F32" s="59" t="s">
        <v>44</v>
      </c>
      <c r="L32" s="97">
        <f t="shared" si="9"/>
        <v>-3.6443850849130627E-2</v>
      </c>
      <c r="M32" s="97">
        <f t="shared" si="9"/>
        <v>-6.4426694259078793E-2</v>
      </c>
      <c r="N32" s="97">
        <f t="shared" si="9"/>
        <v>-1.68081716710432E-2</v>
      </c>
      <c r="O32" s="97">
        <f t="shared" si="9"/>
        <v>0</v>
      </c>
      <c r="P32" s="97">
        <f t="shared" si="9"/>
        <v>0</v>
      </c>
    </row>
    <row r="33" spans="1:24" s="18" customFormat="1">
      <c r="A33" s="8">
        <v>5</v>
      </c>
      <c r="D33" s="54" t="s">
        <v>49</v>
      </c>
      <c r="E33" s="45" t="str">
        <f t="shared" si="8"/>
        <v>Metered wastewater-only customer</v>
      </c>
      <c r="F33" s="59" t="s">
        <v>44</v>
      </c>
      <c r="L33" s="97">
        <f t="shared" si="9"/>
        <v>0</v>
      </c>
      <c r="M33" s="97">
        <f t="shared" si="9"/>
        <v>0</v>
      </c>
      <c r="N33" s="97">
        <f t="shared" si="9"/>
        <v>0</v>
      </c>
      <c r="O33" s="97">
        <f t="shared" si="9"/>
        <v>0</v>
      </c>
      <c r="P33" s="97">
        <f t="shared" si="9"/>
        <v>0</v>
      </c>
    </row>
    <row r="34" spans="1:24" s="18" customFormat="1">
      <c r="A34" s="8">
        <v>6</v>
      </c>
      <c r="D34" s="54" t="s">
        <v>49</v>
      </c>
      <c r="E34" s="45" t="str">
        <f t="shared" si="8"/>
        <v>Metered water and wastewater customer</v>
      </c>
      <c r="F34" s="59" t="s">
        <v>44</v>
      </c>
      <c r="L34" s="97">
        <f t="shared" si="9"/>
        <v>0</v>
      </c>
      <c r="M34" s="97">
        <f t="shared" si="9"/>
        <v>0</v>
      </c>
      <c r="N34" s="97">
        <f t="shared" si="9"/>
        <v>0</v>
      </c>
      <c r="O34" s="97">
        <f t="shared" si="9"/>
        <v>0</v>
      </c>
      <c r="P34" s="97">
        <f t="shared" si="9"/>
        <v>0</v>
      </c>
    </row>
    <row r="35" spans="1:24" s="18" customFormat="1">
      <c r="D35" s="54" t="s">
        <v>49</v>
      </c>
      <c r="E35" s="14" t="s">
        <v>22</v>
      </c>
      <c r="F35" s="19"/>
      <c r="L35" s="98">
        <f>SUM(L29:L34)</f>
        <v>-1.4031875943583336E-3</v>
      </c>
      <c r="M35" s="98">
        <f t="shared" ref="M35:P35" si="10">SUM(M29:M34)</f>
        <v>3.2283604577032499E-4</v>
      </c>
      <c r="N35" s="98">
        <f t="shared" si="10"/>
        <v>5.3015529355719022E-3</v>
      </c>
      <c r="O35" s="98">
        <f t="shared" si="10"/>
        <v>0</v>
      </c>
      <c r="P35" s="98">
        <f t="shared" si="10"/>
        <v>0</v>
      </c>
      <c r="W35" s="41">
        <f>SUM(L35:P35)</f>
        <v>4.2212013869838937E-3</v>
      </c>
    </row>
    <row r="36" spans="1:24" s="3" customFormat="1" ht="12.5">
      <c r="B36" s="18"/>
      <c r="D36" s="33"/>
      <c r="E36" s="15"/>
      <c r="F36" s="19"/>
      <c r="J36" s="18"/>
      <c r="L36" s="41"/>
      <c r="M36" s="41"/>
      <c r="N36" s="41"/>
      <c r="O36" s="41"/>
      <c r="P36" s="41"/>
      <c r="Q36" s="18"/>
      <c r="R36" s="18"/>
      <c r="S36" s="18"/>
      <c r="T36" s="18"/>
      <c r="U36" s="18"/>
      <c r="W36" s="22"/>
      <c r="X36" s="18"/>
    </row>
    <row r="37" spans="1:24" s="18" customFormat="1">
      <c r="D37" s="54" t="s">
        <v>49</v>
      </c>
      <c r="E37" s="14" t="s">
        <v>59</v>
      </c>
      <c r="F37" s="19"/>
      <c r="L37" s="41"/>
      <c r="M37" s="41"/>
      <c r="N37" s="41"/>
      <c r="O37" s="41"/>
      <c r="P37" s="80">
        <f>SUM(L35:P35)</f>
        <v>4.2212013869838937E-3</v>
      </c>
      <c r="W37" s="22"/>
    </row>
    <row r="38" spans="1:24" s="18" customFormat="1" ht="12.5">
      <c r="D38" s="33"/>
      <c r="E38" s="15"/>
      <c r="F38" s="19"/>
      <c r="L38" s="41"/>
      <c r="M38" s="41"/>
      <c r="N38" s="41"/>
      <c r="O38" s="41"/>
      <c r="P38" s="41"/>
      <c r="W38" s="22"/>
    </row>
    <row r="39" spans="1:24" s="3" customFormat="1">
      <c r="D39" s="49"/>
      <c r="E39" s="14" t="s">
        <v>46</v>
      </c>
      <c r="F39" s="19"/>
      <c r="J39" s="18"/>
      <c r="L39" s="81"/>
      <c r="M39" s="81"/>
      <c r="N39" s="81"/>
      <c r="O39" s="81"/>
      <c r="P39" s="81"/>
      <c r="Q39" s="18"/>
      <c r="R39" s="18"/>
      <c r="S39" s="18"/>
      <c r="T39" s="18"/>
      <c r="U39" s="18"/>
      <c r="W39" s="37"/>
      <c r="X39" s="18"/>
    </row>
    <row r="40" spans="1:24" s="18" customFormat="1">
      <c r="A40" s="8">
        <v>1</v>
      </c>
      <c r="D40" s="54" t="s">
        <v>49</v>
      </c>
      <c r="E40" s="45" t="str">
        <f t="shared" ref="E40:E45" si="11">INDEX(Customer.List,A40)</f>
        <v>Unmetered water-only customer</v>
      </c>
      <c r="F40" s="59" t="s">
        <v>44</v>
      </c>
      <c r="L40" s="43">
        <f t="shared" ref="L40:P45" si="12">INDEX(Reforecast.Customer.Numbers,$A20,L$6)*INDEX(Modification.Factor,$A29,L$6)/1000000</f>
        <v>2.9916776380070136</v>
      </c>
      <c r="M40" s="43">
        <f t="shared" si="12"/>
        <v>2.9338889208739225</v>
      </c>
      <c r="N40" s="43">
        <f t="shared" si="12"/>
        <v>2.9436730452268534</v>
      </c>
      <c r="O40" s="43">
        <f t="shared" si="12"/>
        <v>2.9285338260873361</v>
      </c>
      <c r="P40" s="43">
        <f t="shared" si="12"/>
        <v>2.8842773066702216</v>
      </c>
    </row>
    <row r="41" spans="1:24" s="18" customFormat="1">
      <c r="A41" s="8">
        <v>2</v>
      </c>
      <c r="D41" s="54" t="s">
        <v>49</v>
      </c>
      <c r="E41" s="45" t="str">
        <f t="shared" si="11"/>
        <v>Unmetered wastewater-only customer</v>
      </c>
      <c r="F41" s="59" t="s">
        <v>44</v>
      </c>
      <c r="L41" s="43">
        <f t="shared" si="12"/>
        <v>0</v>
      </c>
      <c r="M41" s="43">
        <f t="shared" si="12"/>
        <v>0</v>
      </c>
      <c r="N41" s="43">
        <f t="shared" si="12"/>
        <v>0</v>
      </c>
      <c r="O41" s="43">
        <f t="shared" si="12"/>
        <v>0</v>
      </c>
      <c r="P41" s="43">
        <f t="shared" si="12"/>
        <v>0</v>
      </c>
    </row>
    <row r="42" spans="1:24" s="18" customFormat="1">
      <c r="A42" s="8">
        <v>3</v>
      </c>
      <c r="D42" s="54" t="s">
        <v>49</v>
      </c>
      <c r="E42" s="45" t="str">
        <f t="shared" si="11"/>
        <v>Unmetered water and wastewater customer</v>
      </c>
      <c r="F42" s="59" t="s">
        <v>44</v>
      </c>
      <c r="L42" s="43">
        <f t="shared" si="12"/>
        <v>0</v>
      </c>
      <c r="M42" s="43">
        <f t="shared" si="12"/>
        <v>0</v>
      </c>
      <c r="N42" s="43">
        <f t="shared" si="12"/>
        <v>0</v>
      </c>
      <c r="O42" s="43">
        <f t="shared" si="12"/>
        <v>0</v>
      </c>
      <c r="P42" s="43">
        <f t="shared" si="12"/>
        <v>0</v>
      </c>
    </row>
    <row r="43" spans="1:24" s="18" customFormat="1">
      <c r="A43" s="8">
        <v>4</v>
      </c>
      <c r="D43" s="54" t="s">
        <v>49</v>
      </c>
      <c r="E43" s="45" t="str">
        <f t="shared" si="11"/>
        <v>Metered water-only customer</v>
      </c>
      <c r="F43" s="59" t="s">
        <v>44</v>
      </c>
      <c r="L43" s="43">
        <f t="shared" si="12"/>
        <v>1.52819061117989</v>
      </c>
      <c r="M43" s="43">
        <f t="shared" si="12"/>
        <v>1.6719824800207213</v>
      </c>
      <c r="N43" s="43">
        <f t="shared" si="12"/>
        <v>1.7261494569870424</v>
      </c>
      <c r="O43" s="43">
        <f t="shared" si="12"/>
        <v>1.8176451287802085</v>
      </c>
      <c r="P43" s="43">
        <f t="shared" si="12"/>
        <v>1.9364484207543671</v>
      </c>
    </row>
    <row r="44" spans="1:24" s="18" customFormat="1">
      <c r="A44" s="8">
        <v>5</v>
      </c>
      <c r="D44" s="54" t="s">
        <v>49</v>
      </c>
      <c r="E44" s="45" t="str">
        <f t="shared" si="11"/>
        <v>Metered wastewater-only customer</v>
      </c>
      <c r="F44" s="59" t="s">
        <v>44</v>
      </c>
      <c r="L44" s="43">
        <f t="shared" si="12"/>
        <v>0</v>
      </c>
      <c r="M44" s="43">
        <f t="shared" si="12"/>
        <v>0</v>
      </c>
      <c r="N44" s="43">
        <f t="shared" si="12"/>
        <v>0</v>
      </c>
      <c r="O44" s="43">
        <f t="shared" si="12"/>
        <v>0</v>
      </c>
      <c r="P44" s="43">
        <f t="shared" si="12"/>
        <v>0</v>
      </c>
    </row>
    <row r="45" spans="1:24" s="18" customFormat="1">
      <c r="A45" s="8">
        <v>6</v>
      </c>
      <c r="D45" s="54" t="s">
        <v>49</v>
      </c>
      <c r="E45" s="45" t="str">
        <f t="shared" si="11"/>
        <v>Metered water and wastewater customer</v>
      </c>
      <c r="F45" s="59" t="s">
        <v>44</v>
      </c>
      <c r="L45" s="43">
        <f t="shared" si="12"/>
        <v>0</v>
      </c>
      <c r="M45" s="43">
        <f t="shared" si="12"/>
        <v>0</v>
      </c>
      <c r="N45" s="43">
        <f t="shared" si="12"/>
        <v>0</v>
      </c>
      <c r="O45" s="43">
        <f t="shared" si="12"/>
        <v>0</v>
      </c>
      <c r="P45" s="43">
        <f t="shared" si="12"/>
        <v>0</v>
      </c>
    </row>
    <row r="46" spans="1:24" s="18" customFormat="1" ht="13.5" customHeight="1">
      <c r="D46" s="54" t="s">
        <v>49</v>
      </c>
      <c r="E46" s="14" t="s">
        <v>22</v>
      </c>
      <c r="F46" s="19"/>
      <c r="L46" s="46">
        <f>SUM(L40:L45)</f>
        <v>4.5198682491869038</v>
      </c>
      <c r="M46" s="46">
        <f t="shared" ref="M46:P46" si="13">SUM(M40:M45)</f>
        <v>4.6058714008946442</v>
      </c>
      <c r="N46" s="46">
        <f t="shared" si="13"/>
        <v>4.6698225022138953</v>
      </c>
      <c r="O46" s="46">
        <f t="shared" si="13"/>
        <v>4.7461789548675446</v>
      </c>
      <c r="P46" s="46">
        <f t="shared" si="13"/>
        <v>4.8207257274245885</v>
      </c>
      <c r="W46" s="41">
        <f>SUM(L46:P46)</f>
        <v>23.362466834587575</v>
      </c>
    </row>
    <row r="47" spans="1:24" s="3" customFormat="1">
      <c r="D47" s="31"/>
      <c r="E47" s="14"/>
      <c r="F47" s="19"/>
      <c r="J47" s="18"/>
      <c r="L47" s="39"/>
      <c r="M47" s="39"/>
      <c r="N47" s="39"/>
      <c r="O47" s="39"/>
      <c r="P47" s="39"/>
      <c r="Q47" s="18"/>
      <c r="R47" s="18"/>
      <c r="S47" s="18"/>
      <c r="T47" s="18"/>
      <c r="U47" s="18"/>
      <c r="W47" s="22"/>
      <c r="X47" s="18"/>
    </row>
    <row r="48" spans="1:24" s="18" customFormat="1">
      <c r="D48" s="49"/>
      <c r="E48" s="14" t="s">
        <v>45</v>
      </c>
      <c r="F48" s="19"/>
      <c r="L48" s="42"/>
      <c r="M48" s="42"/>
      <c r="N48" s="42"/>
      <c r="O48" s="42"/>
      <c r="P48" s="42"/>
      <c r="W48" s="37"/>
    </row>
    <row r="49" spans="1:23" s="18" customFormat="1">
      <c r="A49" s="8">
        <v>1</v>
      </c>
      <c r="D49" s="54" t="s">
        <v>49</v>
      </c>
      <c r="E49" s="45" t="str">
        <f t="shared" ref="E49:E54" si="14">INDEX(Customer.List,A49)</f>
        <v>Unmetered water-only customer</v>
      </c>
      <c r="F49" s="59" t="s">
        <v>44</v>
      </c>
      <c r="L49" s="43">
        <f t="shared" ref="L49:P54" si="15">INDEX(Actual.Revenue.Collected.Net,$A49,L$6)</f>
        <v>3.0259999999999998</v>
      </c>
      <c r="M49" s="43">
        <f t="shared" si="15"/>
        <v>3</v>
      </c>
      <c r="N49" s="43">
        <f t="shared" si="15"/>
        <v>2.9710000000000001</v>
      </c>
      <c r="O49" s="43">
        <f t="shared" si="15"/>
        <v>2.927</v>
      </c>
      <c r="P49" s="43">
        <f t="shared" si="15"/>
        <v>2.8759999999999999</v>
      </c>
    </row>
    <row r="50" spans="1:23" s="18" customFormat="1">
      <c r="A50" s="8">
        <v>2</v>
      </c>
      <c r="D50" s="54" t="s">
        <v>49</v>
      </c>
      <c r="E50" s="45" t="str">
        <f t="shared" si="14"/>
        <v>Unmetered wastewater-only customer</v>
      </c>
      <c r="F50" s="59" t="s">
        <v>44</v>
      </c>
      <c r="L50" s="43">
        <f t="shared" si="15"/>
        <v>0</v>
      </c>
      <c r="M50" s="43">
        <f t="shared" si="15"/>
        <v>0</v>
      </c>
      <c r="N50" s="43">
        <f t="shared" si="15"/>
        <v>0</v>
      </c>
      <c r="O50" s="43">
        <f t="shared" si="15"/>
        <v>0</v>
      </c>
      <c r="P50" s="43">
        <f t="shared" si="15"/>
        <v>0</v>
      </c>
    </row>
    <row r="51" spans="1:23" s="18" customFormat="1">
      <c r="A51" s="8">
        <v>3</v>
      </c>
      <c r="D51" s="54" t="s">
        <v>49</v>
      </c>
      <c r="E51" s="45" t="str">
        <f t="shared" si="14"/>
        <v>Unmetered water and wastewater customer</v>
      </c>
      <c r="F51" s="59" t="s">
        <v>44</v>
      </c>
      <c r="L51" s="43">
        <f t="shared" si="15"/>
        <v>0</v>
      </c>
      <c r="M51" s="43">
        <f t="shared" si="15"/>
        <v>0</v>
      </c>
      <c r="N51" s="43">
        <f t="shared" si="15"/>
        <v>0</v>
      </c>
      <c r="O51" s="43">
        <f t="shared" si="15"/>
        <v>0</v>
      </c>
      <c r="P51" s="43">
        <f t="shared" si="15"/>
        <v>0</v>
      </c>
    </row>
    <row r="52" spans="1:23" s="18" customFormat="1">
      <c r="A52" s="8">
        <v>4</v>
      </c>
      <c r="D52" s="54" t="s">
        <v>49</v>
      </c>
      <c r="E52" s="45" t="str">
        <f t="shared" si="14"/>
        <v>Metered water-only customer</v>
      </c>
      <c r="F52" s="59" t="s">
        <v>44</v>
      </c>
      <c r="L52" s="43">
        <f t="shared" si="15"/>
        <v>1.496</v>
      </c>
      <c r="M52" s="43">
        <f t="shared" si="15"/>
        <v>1.6160000000000001</v>
      </c>
      <c r="N52" s="43">
        <f t="shared" si="15"/>
        <v>1.7310000000000001</v>
      </c>
      <c r="O52" s="43">
        <f t="shared" si="15"/>
        <v>1.8169999999999999</v>
      </c>
      <c r="P52" s="43">
        <f t="shared" si="15"/>
        <v>1.9370000000000001</v>
      </c>
    </row>
    <row r="53" spans="1:23" s="18" customFormat="1">
      <c r="A53" s="8">
        <v>5</v>
      </c>
      <c r="D53" s="54" t="s">
        <v>49</v>
      </c>
      <c r="E53" s="45" t="str">
        <f t="shared" si="14"/>
        <v>Metered wastewater-only customer</v>
      </c>
      <c r="F53" s="59" t="s">
        <v>44</v>
      </c>
      <c r="L53" s="43">
        <f t="shared" si="15"/>
        <v>0</v>
      </c>
      <c r="M53" s="43">
        <f t="shared" si="15"/>
        <v>0</v>
      </c>
      <c r="N53" s="43">
        <f t="shared" si="15"/>
        <v>0</v>
      </c>
      <c r="O53" s="43">
        <f t="shared" si="15"/>
        <v>0</v>
      </c>
      <c r="P53" s="43">
        <f t="shared" si="15"/>
        <v>0</v>
      </c>
    </row>
    <row r="54" spans="1:23" s="18" customFormat="1">
      <c r="A54" s="8">
        <v>6</v>
      </c>
      <c r="D54" s="54" t="s">
        <v>49</v>
      </c>
      <c r="E54" s="45" t="str">
        <f t="shared" si="14"/>
        <v>Metered water and wastewater customer</v>
      </c>
      <c r="F54" s="59" t="s">
        <v>44</v>
      </c>
      <c r="L54" s="43">
        <f t="shared" si="15"/>
        <v>0</v>
      </c>
      <c r="M54" s="43">
        <f t="shared" si="15"/>
        <v>0</v>
      </c>
      <c r="N54" s="43">
        <f t="shared" si="15"/>
        <v>0</v>
      </c>
      <c r="O54" s="43">
        <f t="shared" si="15"/>
        <v>0</v>
      </c>
      <c r="P54" s="43">
        <f t="shared" si="15"/>
        <v>0</v>
      </c>
    </row>
    <row r="55" spans="1:23" s="18" customFormat="1">
      <c r="D55" s="54" t="s">
        <v>49</v>
      </c>
      <c r="E55" s="14" t="s">
        <v>22</v>
      </c>
      <c r="F55" s="19"/>
      <c r="L55" s="46">
        <f>SUM(L49:L54)</f>
        <v>4.5220000000000002</v>
      </c>
      <c r="M55" s="46">
        <f t="shared" ref="M55:P55" si="16">SUM(M49:M54)</f>
        <v>4.6159999999999997</v>
      </c>
      <c r="N55" s="46">
        <f t="shared" si="16"/>
        <v>4.702</v>
      </c>
      <c r="O55" s="46">
        <f t="shared" si="16"/>
        <v>4.7439999999999998</v>
      </c>
      <c r="P55" s="46">
        <f t="shared" si="16"/>
        <v>4.8129999999999997</v>
      </c>
      <c r="W55" s="22"/>
    </row>
    <row r="56" spans="1:23" s="18" customFormat="1">
      <c r="D56" s="31"/>
      <c r="E56" s="14"/>
      <c r="F56" s="19"/>
      <c r="L56" s="39"/>
      <c r="M56" s="39"/>
      <c r="N56" s="39"/>
      <c r="O56" s="39"/>
      <c r="P56" s="39"/>
      <c r="W56" s="22"/>
    </row>
    <row r="57" spans="1:23" s="18" customFormat="1">
      <c r="D57" s="49"/>
      <c r="E57" s="14" t="s">
        <v>77</v>
      </c>
      <c r="F57" s="19"/>
      <c r="L57" s="42"/>
      <c r="M57" s="42"/>
      <c r="N57" s="42"/>
      <c r="O57" s="42"/>
      <c r="P57" s="42"/>
      <c r="W57" s="37"/>
    </row>
    <row r="58" spans="1:23" s="18" customFormat="1">
      <c r="A58" s="8">
        <v>1</v>
      </c>
      <c r="D58" s="54" t="s">
        <v>49</v>
      </c>
      <c r="E58" s="45" t="str">
        <f t="shared" ref="E58:E63" si="17">INDEX(Customer.List,A58)</f>
        <v>Unmetered water-only customer</v>
      </c>
      <c r="F58" s="59" t="s">
        <v>44</v>
      </c>
      <c r="L58" s="43">
        <f t="shared" ref="L58:P63" si="18">L40-L49</f>
        <v>-3.4322361992986217E-2</v>
      </c>
      <c r="M58" s="43">
        <f t="shared" si="18"/>
        <v>-6.6111079126077499E-2</v>
      </c>
      <c r="N58" s="43">
        <f t="shared" si="18"/>
        <v>-2.7326954773146728E-2</v>
      </c>
      <c r="O58" s="43">
        <f t="shared" si="18"/>
        <v>1.5338260873360987E-3</v>
      </c>
      <c r="P58" s="43">
        <f t="shared" si="18"/>
        <v>8.2773066702217513E-3</v>
      </c>
    </row>
    <row r="59" spans="1:23" s="18" customFormat="1">
      <c r="A59" s="8">
        <v>2</v>
      </c>
      <c r="D59" s="54" t="s">
        <v>49</v>
      </c>
      <c r="E59" s="45" t="str">
        <f t="shared" si="17"/>
        <v>Unmetered wastewater-only customer</v>
      </c>
      <c r="F59" s="59" t="s">
        <v>44</v>
      </c>
      <c r="L59" s="43">
        <f t="shared" si="18"/>
        <v>0</v>
      </c>
      <c r="M59" s="43">
        <f t="shared" si="18"/>
        <v>0</v>
      </c>
      <c r="N59" s="43">
        <f t="shared" si="18"/>
        <v>0</v>
      </c>
      <c r="O59" s="43">
        <f t="shared" si="18"/>
        <v>0</v>
      </c>
      <c r="P59" s="43">
        <f t="shared" si="18"/>
        <v>0</v>
      </c>
    </row>
    <row r="60" spans="1:23" s="18" customFormat="1">
      <c r="A60" s="8">
        <v>3</v>
      </c>
      <c r="D60" s="54" t="s">
        <v>49</v>
      </c>
      <c r="E60" s="45" t="str">
        <f t="shared" si="17"/>
        <v>Unmetered water and wastewater customer</v>
      </c>
      <c r="F60" s="59" t="s">
        <v>44</v>
      </c>
      <c r="L60" s="43">
        <f t="shared" si="18"/>
        <v>0</v>
      </c>
      <c r="M60" s="43">
        <f t="shared" si="18"/>
        <v>0</v>
      </c>
      <c r="N60" s="43">
        <f t="shared" si="18"/>
        <v>0</v>
      </c>
      <c r="O60" s="43">
        <f t="shared" si="18"/>
        <v>0</v>
      </c>
      <c r="P60" s="43">
        <f t="shared" si="18"/>
        <v>0</v>
      </c>
    </row>
    <row r="61" spans="1:23" s="18" customFormat="1">
      <c r="A61" s="8">
        <v>4</v>
      </c>
      <c r="D61" s="54" t="s">
        <v>49</v>
      </c>
      <c r="E61" s="45" t="str">
        <f t="shared" si="17"/>
        <v>Metered water-only customer</v>
      </c>
      <c r="F61" s="59" t="s">
        <v>44</v>
      </c>
      <c r="L61" s="43">
        <f t="shared" si="18"/>
        <v>3.2190611179889972E-2</v>
      </c>
      <c r="M61" s="43">
        <f t="shared" si="18"/>
        <v>5.5982480020721148E-2</v>
      </c>
      <c r="N61" s="43">
        <f t="shared" si="18"/>
        <v>-4.8505430129577309E-3</v>
      </c>
      <c r="O61" s="43">
        <f t="shared" si="18"/>
        <v>6.4512878020850373E-4</v>
      </c>
      <c r="P61" s="43">
        <f t="shared" si="18"/>
        <v>-5.5157924563298266E-4</v>
      </c>
    </row>
    <row r="62" spans="1:23" s="18" customFormat="1">
      <c r="A62" s="8">
        <v>5</v>
      </c>
      <c r="D62" s="54" t="s">
        <v>49</v>
      </c>
      <c r="E62" s="45" t="str">
        <f t="shared" si="17"/>
        <v>Metered wastewater-only customer</v>
      </c>
      <c r="F62" s="59" t="s">
        <v>44</v>
      </c>
      <c r="L62" s="43">
        <f t="shared" si="18"/>
        <v>0</v>
      </c>
      <c r="M62" s="43">
        <f t="shared" si="18"/>
        <v>0</v>
      </c>
      <c r="N62" s="43">
        <f t="shared" si="18"/>
        <v>0</v>
      </c>
      <c r="O62" s="43">
        <f t="shared" si="18"/>
        <v>0</v>
      </c>
      <c r="P62" s="43">
        <f t="shared" si="18"/>
        <v>0</v>
      </c>
    </row>
    <row r="63" spans="1:23" s="18" customFormat="1">
      <c r="A63" s="8">
        <v>6</v>
      </c>
      <c r="D63" s="54" t="s">
        <v>49</v>
      </c>
      <c r="E63" s="45" t="str">
        <f t="shared" si="17"/>
        <v>Metered water and wastewater customer</v>
      </c>
      <c r="F63" s="59" t="s">
        <v>44</v>
      </c>
      <c r="L63" s="43">
        <f t="shared" si="18"/>
        <v>0</v>
      </c>
      <c r="M63" s="43">
        <f t="shared" si="18"/>
        <v>0</v>
      </c>
      <c r="N63" s="43">
        <f t="shared" si="18"/>
        <v>0</v>
      </c>
      <c r="O63" s="43">
        <f t="shared" si="18"/>
        <v>0</v>
      </c>
      <c r="P63" s="43">
        <f t="shared" si="18"/>
        <v>0</v>
      </c>
    </row>
    <row r="64" spans="1:23" s="18" customFormat="1">
      <c r="D64" s="54" t="s">
        <v>49</v>
      </c>
      <c r="E64" s="14" t="s">
        <v>22</v>
      </c>
      <c r="F64" s="19"/>
      <c r="L64" s="46">
        <f>SUM(L58:L63)</f>
        <v>-2.1317508130962448E-3</v>
      </c>
      <c r="M64" s="46">
        <f t="shared" ref="M64:P64" si="19">SUM(M58:M63)</f>
        <v>-1.0128599105356351E-2</v>
      </c>
      <c r="N64" s="46">
        <f t="shared" si="19"/>
        <v>-3.2177497786104459E-2</v>
      </c>
      <c r="O64" s="46">
        <f t="shared" si="19"/>
        <v>2.1789548675446024E-3</v>
      </c>
      <c r="P64" s="46">
        <f t="shared" si="19"/>
        <v>7.7257274245887686E-3</v>
      </c>
      <c r="W64" s="22"/>
    </row>
    <row r="65" spans="1:23" s="18" customFormat="1">
      <c r="D65" s="33"/>
      <c r="E65" s="14"/>
      <c r="F65" s="19"/>
      <c r="L65" s="51"/>
      <c r="M65" s="51"/>
      <c r="N65" s="51"/>
      <c r="O65" s="51"/>
      <c r="P65" s="52"/>
      <c r="W65" s="22"/>
    </row>
    <row r="66" spans="1:23" s="18" customFormat="1">
      <c r="D66" s="54" t="s">
        <v>49</v>
      </c>
      <c r="E66" s="14" t="s">
        <v>78</v>
      </c>
      <c r="F66" s="19"/>
      <c r="L66" s="39"/>
      <c r="M66" s="39"/>
      <c r="N66" s="39"/>
      <c r="O66" s="39"/>
      <c r="P66" s="53">
        <f>SUM(L64:P64)</f>
        <v>-3.4533165412423683E-2</v>
      </c>
      <c r="W66" s="22"/>
    </row>
    <row r="67" spans="1:23" s="18" customFormat="1">
      <c r="D67" s="31"/>
      <c r="E67" s="14"/>
      <c r="F67" s="19"/>
      <c r="L67" s="39"/>
      <c r="M67" s="39"/>
      <c r="N67" s="39"/>
      <c r="O67" s="39"/>
      <c r="P67" s="50"/>
      <c r="W67" s="22"/>
    </row>
    <row r="68" spans="1:23" s="18" customFormat="1">
      <c r="D68" s="49"/>
      <c r="E68" s="14" t="s">
        <v>41</v>
      </c>
      <c r="F68" s="19"/>
      <c r="L68" s="42"/>
      <c r="M68" s="42"/>
      <c r="N68" s="42"/>
      <c r="O68" s="42"/>
      <c r="P68" s="42"/>
      <c r="W68" s="37"/>
    </row>
    <row r="69" spans="1:23" s="18" customFormat="1">
      <c r="A69" s="8">
        <v>1</v>
      </c>
      <c r="D69" s="54" t="s">
        <v>49</v>
      </c>
      <c r="E69" s="45" t="str">
        <f t="shared" ref="E69:E74" si="20">INDEX(Customer.List,A69)</f>
        <v>Unmetered water-only customer</v>
      </c>
      <c r="F69" s="59" t="s">
        <v>44</v>
      </c>
      <c r="L69" s="43">
        <f>SUM(L29,L58)</f>
        <v>7.1830126178607651E-4</v>
      </c>
      <c r="M69" s="43">
        <f t="shared" ref="L69:P74" si="21">SUM(M29,M58)</f>
        <v>-1.3615488212283811E-3</v>
      </c>
      <c r="N69" s="43">
        <f t="shared" si="21"/>
        <v>-5.2172301665316251E-3</v>
      </c>
      <c r="O69" s="43">
        <f t="shared" si="21"/>
        <v>1.5338260873360987E-3</v>
      </c>
      <c r="P69" s="43">
        <f t="shared" si="21"/>
        <v>8.2773066702217513E-3</v>
      </c>
    </row>
    <row r="70" spans="1:23" s="18" customFormat="1">
      <c r="A70" s="8">
        <v>2</v>
      </c>
      <c r="D70" s="54" t="s">
        <v>49</v>
      </c>
      <c r="E70" s="45" t="str">
        <f t="shared" si="20"/>
        <v>Unmetered wastewater-only customer</v>
      </c>
      <c r="F70" s="59" t="s">
        <v>44</v>
      </c>
      <c r="L70" s="43">
        <f t="shared" si="21"/>
        <v>0</v>
      </c>
      <c r="M70" s="43">
        <f t="shared" si="21"/>
        <v>0</v>
      </c>
      <c r="N70" s="43">
        <f t="shared" si="21"/>
        <v>0</v>
      </c>
      <c r="O70" s="43">
        <f t="shared" si="21"/>
        <v>0</v>
      </c>
      <c r="P70" s="43">
        <f t="shared" si="21"/>
        <v>0</v>
      </c>
    </row>
    <row r="71" spans="1:23" s="18" customFormat="1">
      <c r="A71" s="8">
        <v>3</v>
      </c>
      <c r="D71" s="54" t="s">
        <v>49</v>
      </c>
      <c r="E71" s="45" t="str">
        <f t="shared" si="20"/>
        <v>Unmetered water and wastewater customer</v>
      </c>
      <c r="F71" s="59" t="s">
        <v>44</v>
      </c>
      <c r="L71" s="43">
        <f t="shared" si="21"/>
        <v>0</v>
      </c>
      <c r="M71" s="43">
        <f t="shared" si="21"/>
        <v>0</v>
      </c>
      <c r="N71" s="43">
        <f t="shared" si="21"/>
        <v>0</v>
      </c>
      <c r="O71" s="43">
        <f t="shared" si="21"/>
        <v>0</v>
      </c>
      <c r="P71" s="43">
        <f t="shared" si="21"/>
        <v>0</v>
      </c>
    </row>
    <row r="72" spans="1:23" s="18" customFormat="1">
      <c r="A72" s="8">
        <v>4</v>
      </c>
      <c r="D72" s="54" t="s">
        <v>49</v>
      </c>
      <c r="E72" s="45" t="str">
        <f t="shared" si="20"/>
        <v>Metered water-only customer</v>
      </c>
      <c r="F72" s="59" t="s">
        <v>44</v>
      </c>
      <c r="L72" s="43">
        <f t="shared" si="21"/>
        <v>-4.2532396692406549E-3</v>
      </c>
      <c r="M72" s="43">
        <f t="shared" si="21"/>
        <v>-8.4442142383576446E-3</v>
      </c>
      <c r="N72" s="43">
        <f t="shared" si="21"/>
        <v>-2.1658714684000931E-2</v>
      </c>
      <c r="O72" s="43">
        <f t="shared" si="21"/>
        <v>6.4512878020850373E-4</v>
      </c>
      <c r="P72" s="43">
        <f t="shared" si="21"/>
        <v>-5.5157924563298266E-4</v>
      </c>
      <c r="W72" s="30"/>
    </row>
    <row r="73" spans="1:23" s="18" customFormat="1">
      <c r="A73" s="8">
        <v>5</v>
      </c>
      <c r="D73" s="54" t="s">
        <v>49</v>
      </c>
      <c r="E73" s="45" t="str">
        <f t="shared" si="20"/>
        <v>Metered wastewater-only customer</v>
      </c>
      <c r="F73" s="59" t="s">
        <v>44</v>
      </c>
      <c r="L73" s="43">
        <f t="shared" si="21"/>
        <v>0</v>
      </c>
      <c r="M73" s="43">
        <f t="shared" si="21"/>
        <v>0</v>
      </c>
      <c r="N73" s="43">
        <f t="shared" si="21"/>
        <v>0</v>
      </c>
      <c r="O73" s="43">
        <f t="shared" si="21"/>
        <v>0</v>
      </c>
      <c r="P73" s="43">
        <f t="shared" si="21"/>
        <v>0</v>
      </c>
    </row>
    <row r="74" spans="1:23" s="18" customFormat="1">
      <c r="A74" s="8">
        <v>6</v>
      </c>
      <c r="D74" s="54" t="s">
        <v>49</v>
      </c>
      <c r="E74" s="45" t="str">
        <f t="shared" si="20"/>
        <v>Metered water and wastewater customer</v>
      </c>
      <c r="F74" s="59" t="s">
        <v>44</v>
      </c>
      <c r="L74" s="43">
        <f t="shared" si="21"/>
        <v>0</v>
      </c>
      <c r="M74" s="43">
        <f t="shared" si="21"/>
        <v>0</v>
      </c>
      <c r="N74" s="43">
        <f t="shared" si="21"/>
        <v>0</v>
      </c>
      <c r="O74" s="43">
        <f t="shared" si="21"/>
        <v>0</v>
      </c>
      <c r="P74" s="43">
        <f t="shared" si="21"/>
        <v>0</v>
      </c>
    </row>
    <row r="75" spans="1:23" s="18" customFormat="1">
      <c r="D75" s="54" t="s">
        <v>49</v>
      </c>
      <c r="E75" s="14" t="s">
        <v>22</v>
      </c>
      <c r="F75" s="19"/>
      <c r="L75" s="46">
        <f>SUM(L69:L74)</f>
        <v>-3.5349384074545784E-3</v>
      </c>
      <c r="M75" s="46">
        <f t="shared" ref="M75:P75" si="22">SUM(M69:M74)</f>
        <v>-9.8057630595860257E-3</v>
      </c>
      <c r="N75" s="46">
        <f t="shared" si="22"/>
        <v>-2.6875944850532556E-2</v>
      </c>
      <c r="O75" s="46">
        <f t="shared" si="22"/>
        <v>2.1789548675446024E-3</v>
      </c>
      <c r="P75" s="46">
        <f t="shared" si="22"/>
        <v>7.7257274245887686E-3</v>
      </c>
      <c r="W75" s="22"/>
    </row>
    <row r="76" spans="1:23" s="18" customFormat="1">
      <c r="D76" s="31"/>
      <c r="E76" s="14"/>
      <c r="F76" s="19"/>
      <c r="L76" s="39"/>
      <c r="M76" s="39"/>
      <c r="N76" s="39"/>
      <c r="O76" s="39"/>
      <c r="P76" s="39"/>
      <c r="W76" s="22"/>
    </row>
    <row r="77" spans="1:23" s="18" customFormat="1">
      <c r="D77" s="54" t="s">
        <v>49</v>
      </c>
      <c r="E77" s="14" t="s">
        <v>47</v>
      </c>
      <c r="F77" s="19"/>
      <c r="L77" s="39"/>
      <c r="M77" s="39"/>
      <c r="N77" s="39"/>
      <c r="O77" s="39"/>
      <c r="P77" s="53">
        <f>SUM(L75:P75)</f>
        <v>-3.0311964025439786E-2</v>
      </c>
      <c r="W77" s="22"/>
    </row>
    <row r="78" spans="1:23" s="18" customFormat="1">
      <c r="D78" s="31"/>
      <c r="E78" s="14"/>
      <c r="F78" s="19"/>
      <c r="L78" s="39"/>
      <c r="M78" s="39"/>
      <c r="N78" s="39"/>
      <c r="O78" s="39"/>
      <c r="P78" s="63"/>
      <c r="W78" s="22"/>
    </row>
    <row r="79" spans="1:23" s="18" customFormat="1">
      <c r="D79" s="31"/>
      <c r="E79" s="14" t="s">
        <v>50</v>
      </c>
      <c r="F79" s="19"/>
      <c r="L79" s="39"/>
      <c r="M79" s="39"/>
      <c r="N79" s="39"/>
      <c r="O79" s="39"/>
      <c r="P79" s="63"/>
      <c r="W79" s="22"/>
    </row>
    <row r="80" spans="1:23" s="18" customFormat="1" ht="12.5">
      <c r="A80" s="83"/>
      <c r="B80" s="83"/>
      <c r="C80" s="83"/>
      <c r="D80" s="54" t="s">
        <v>49</v>
      </c>
      <c r="E80" s="66" t="s">
        <v>57</v>
      </c>
      <c r="F80" s="19" t="s">
        <v>44</v>
      </c>
      <c r="G80" s="66"/>
      <c r="H80" s="66"/>
      <c r="I80" s="66"/>
      <c r="J80" s="66"/>
      <c r="K80" s="68"/>
      <c r="L80" s="77">
        <f>0-L64</f>
        <v>2.1317508130962448E-3</v>
      </c>
      <c r="M80" s="77">
        <f t="shared" ref="M80:P80" si="23">0-M64</f>
        <v>1.0128599105356351E-2</v>
      </c>
      <c r="N80" s="77">
        <f t="shared" si="23"/>
        <v>3.2177497786104459E-2</v>
      </c>
      <c r="O80" s="77">
        <f t="shared" si="23"/>
        <v>-2.1789548675446024E-3</v>
      </c>
      <c r="P80" s="77">
        <f t="shared" si="23"/>
        <v>-7.7257274245887686E-3</v>
      </c>
      <c r="W80" s="41">
        <f>SUM(L80:P80)</f>
        <v>3.4533165412423683E-2</v>
      </c>
    </row>
    <row r="81" spans="1:24" s="18" customFormat="1" ht="12.5">
      <c r="A81" s="83"/>
      <c r="B81" s="83"/>
      <c r="C81" s="83"/>
      <c r="D81" s="54" t="s">
        <v>54</v>
      </c>
      <c r="E81" s="66" t="s">
        <v>58</v>
      </c>
      <c r="F81" s="19"/>
      <c r="G81" s="66"/>
      <c r="H81" s="66"/>
      <c r="I81" s="68"/>
      <c r="J81" s="68"/>
      <c r="K81" s="68"/>
      <c r="L81" s="77"/>
      <c r="M81" s="77"/>
      <c r="N81" s="77"/>
      <c r="O81" s="77"/>
      <c r="P81" s="77"/>
      <c r="W81" s="78">
        <f>IF(SUM(W35+W46)=0,0,W80/(W35+W46))</f>
        <v>1.4778801924884518E-3</v>
      </c>
    </row>
    <row r="82" spans="1:24" s="18" customFormat="1" ht="12.5">
      <c r="A82" s="83"/>
      <c r="B82" s="83"/>
      <c r="C82" s="83"/>
      <c r="D82" s="67" t="s">
        <v>53</v>
      </c>
      <c r="E82" s="64" t="s">
        <v>60</v>
      </c>
      <c r="F82" s="19"/>
      <c r="G82" s="66"/>
      <c r="H82" s="66"/>
      <c r="I82" s="66"/>
      <c r="J82" s="66"/>
      <c r="K82" s="68"/>
      <c r="L82" s="39"/>
      <c r="M82" s="77"/>
      <c r="N82" s="77"/>
      <c r="O82" s="77"/>
      <c r="P82" s="77"/>
      <c r="W82" s="69" t="b">
        <f>ABS(W81)&gt;Materiality.Threshold</f>
        <v>0</v>
      </c>
    </row>
    <row r="83" spans="1:24" s="18" customFormat="1">
      <c r="A83" s="83"/>
      <c r="B83" s="83"/>
      <c r="C83" s="83"/>
      <c r="D83" s="31"/>
      <c r="E83" s="14"/>
      <c r="F83" s="19"/>
      <c r="L83" s="39"/>
      <c r="M83" s="39"/>
      <c r="N83" s="39"/>
      <c r="O83" s="39"/>
      <c r="P83" s="63"/>
      <c r="W83" s="22"/>
    </row>
    <row r="84" spans="1:24" s="18" customFormat="1">
      <c r="A84" s="83"/>
      <c r="B84" s="83"/>
      <c r="C84" s="83"/>
      <c r="D84" s="31"/>
      <c r="E84" s="14" t="s">
        <v>51</v>
      </c>
      <c r="F84" s="19"/>
      <c r="L84" s="39"/>
      <c r="M84" s="39"/>
      <c r="N84" s="39"/>
      <c r="O84" s="39"/>
      <c r="P84" s="39"/>
      <c r="W84" s="22"/>
    </row>
    <row r="85" spans="1:24" s="18" customFormat="1">
      <c r="A85" s="83"/>
      <c r="B85" s="83"/>
      <c r="C85" s="83"/>
      <c r="D85" s="31"/>
      <c r="E85" s="14"/>
      <c r="F85" s="19"/>
      <c r="L85" s="39"/>
      <c r="M85" s="39"/>
      <c r="N85" s="39"/>
      <c r="O85" s="39"/>
      <c r="P85" s="82"/>
      <c r="W85" s="22"/>
    </row>
    <row r="86" spans="1:24" s="18" customFormat="1">
      <c r="A86" s="8">
        <v>1</v>
      </c>
      <c r="B86" s="83"/>
      <c r="C86" s="83"/>
      <c r="D86" s="54" t="s">
        <v>49</v>
      </c>
      <c r="E86" s="64" t="s">
        <v>63</v>
      </c>
      <c r="F86" s="19" t="s">
        <v>44</v>
      </c>
      <c r="H86"/>
      <c r="I86"/>
      <c r="J86"/>
      <c r="K86"/>
      <c r="L86" s="77">
        <f>INDEX($L$75:$P$75,1,$A86)</f>
        <v>-3.5349384074545784E-3</v>
      </c>
      <c r="M86" s="77">
        <f>L86*(1+Discount.Rate)</f>
        <v>-3.6678520915748706E-3</v>
      </c>
      <c r="N86" s="77">
        <f>M86*(1+Discount.Rate)</f>
        <v>-3.8057633302180861E-3</v>
      </c>
      <c r="O86" s="77">
        <f>N86*(1+Discount.Rate)</f>
        <v>-3.9488600314342868E-3</v>
      </c>
      <c r="P86" s="77">
        <f>O86*(1+Discount.Rate)</f>
        <v>-4.097337168616216E-3</v>
      </c>
      <c r="W86" s="22"/>
    </row>
    <row r="87" spans="1:24" s="18" customFormat="1">
      <c r="A87" s="8">
        <v>2</v>
      </c>
      <c r="B87" s="83"/>
      <c r="C87" s="83"/>
      <c r="D87" s="54" t="s">
        <v>49</v>
      </c>
      <c r="E87" s="64" t="s">
        <v>66</v>
      </c>
      <c r="F87" s="19" t="s">
        <v>44</v>
      </c>
      <c r="H87"/>
      <c r="I87"/>
      <c r="J87"/>
      <c r="K87"/>
      <c r="L87" s="77"/>
      <c r="M87" s="77">
        <f>INDEX($L$75:$P$75,1,$A87)</f>
        <v>-9.8057630595860257E-3</v>
      </c>
      <c r="N87" s="77">
        <f>M87*(1+Discount.Rate)</f>
        <v>-1.0174459750626461E-2</v>
      </c>
      <c r="O87" s="77">
        <f>N87*(1+Discount.Rate)</f>
        <v>-1.0557019437250017E-2</v>
      </c>
      <c r="P87" s="77">
        <f>O87*(1+Discount.Rate)</f>
        <v>-1.0953963368090618E-2</v>
      </c>
      <c r="W87" s="22"/>
    </row>
    <row r="88" spans="1:24" s="18" customFormat="1">
      <c r="A88" s="8">
        <v>3</v>
      </c>
      <c r="B88" s="83"/>
      <c r="C88" s="83"/>
      <c r="D88" s="54" t="s">
        <v>49</v>
      </c>
      <c r="E88" s="64" t="s">
        <v>64</v>
      </c>
      <c r="F88" s="19" t="s">
        <v>44</v>
      </c>
      <c r="H88"/>
      <c r="I88"/>
      <c r="J88"/>
      <c r="K88"/>
      <c r="L88" s="77"/>
      <c r="M88" s="77"/>
      <c r="N88" s="77">
        <f>INDEX($L$75:$P$75,1,$A88)</f>
        <v>-2.6875944850532556E-2</v>
      </c>
      <c r="O88" s="77">
        <f>N88*(1+Discount.Rate)</f>
        <v>-2.7886480376912583E-2</v>
      </c>
      <c r="P88" s="77">
        <f>O88*(1+Discount.Rate)</f>
        <v>-2.8935012039084499E-2</v>
      </c>
      <c r="W88" s="22"/>
    </row>
    <row r="89" spans="1:24" s="18" customFormat="1">
      <c r="A89" s="8">
        <v>4</v>
      </c>
      <c r="B89" s="83"/>
      <c r="C89" s="83"/>
      <c r="D89" s="54" t="s">
        <v>49</v>
      </c>
      <c r="E89" s="64" t="s">
        <v>65</v>
      </c>
      <c r="F89" s="19" t="s">
        <v>44</v>
      </c>
      <c r="H89"/>
      <c r="I89"/>
      <c r="J89"/>
      <c r="K89"/>
      <c r="L89" s="77"/>
      <c r="M89" s="77"/>
      <c r="N89" s="77"/>
      <c r="O89" s="77">
        <f>INDEX($L$75:$P$75,1,$A89)</f>
        <v>2.1789548675446024E-3</v>
      </c>
      <c r="P89" s="77">
        <f>O89*(1+Discount.Rate)</f>
        <v>2.2608835705642798E-3</v>
      </c>
      <c r="W89" s="22"/>
    </row>
    <row r="90" spans="1:24" s="18" customFormat="1">
      <c r="A90" s="8">
        <v>5</v>
      </c>
      <c r="B90" s="83"/>
      <c r="C90" s="83"/>
      <c r="D90" s="54" t="s">
        <v>49</v>
      </c>
      <c r="E90" s="64" t="s">
        <v>67</v>
      </c>
      <c r="F90" s="19" t="s">
        <v>44</v>
      </c>
      <c r="H90"/>
      <c r="I90"/>
      <c r="J90"/>
      <c r="K90"/>
      <c r="L90" s="77"/>
      <c r="M90" s="77"/>
      <c r="N90" s="77"/>
      <c r="O90" s="77"/>
      <c r="P90" s="77">
        <f>INDEX($L$75:$P$75,1,$A90)</f>
        <v>7.7257274245887686E-3</v>
      </c>
      <c r="W90" s="22"/>
    </row>
    <row r="91" spans="1:24" s="18" customFormat="1">
      <c r="A91" s="54"/>
      <c r="B91" s="84"/>
      <c r="C91" s="84"/>
      <c r="D91" s="54"/>
      <c r="E91" s="64"/>
      <c r="F91" s="19"/>
      <c r="H91"/>
      <c r="I91"/>
      <c r="J91"/>
      <c r="K91"/>
      <c r="L91" s="71"/>
      <c r="M91" s="71"/>
      <c r="N91" s="71"/>
      <c r="O91" s="71"/>
      <c r="P91" s="71"/>
      <c r="W91" s="22"/>
    </row>
    <row r="92" spans="1:24" s="18" customFormat="1">
      <c r="A92" s="83"/>
      <c r="B92" s="83"/>
      <c r="C92" s="83"/>
      <c r="D92" s="54" t="s">
        <v>49</v>
      </c>
      <c r="E92" s="76" t="s">
        <v>198</v>
      </c>
      <c r="F92" s="19" t="s">
        <v>44</v>
      </c>
      <c r="H92"/>
      <c r="I92"/>
      <c r="J92"/>
      <c r="K92"/>
      <c r="L92" s="71"/>
      <c r="M92" s="71"/>
      <c r="N92" s="71"/>
      <c r="O92" s="71"/>
      <c r="P92" s="53">
        <f>SUM(P86:P90)</f>
        <v>-3.3999701580638281E-2</v>
      </c>
      <c r="W92" s="22"/>
    </row>
    <row r="93" spans="1:24" s="18" customFormat="1">
      <c r="A93" s="83"/>
      <c r="B93" s="83"/>
      <c r="C93" s="83"/>
      <c r="D93"/>
      <c r="E93" s="64"/>
      <c r="F93" s="57"/>
      <c r="H93"/>
      <c r="I93"/>
      <c r="J93"/>
      <c r="K93"/>
      <c r="L93"/>
      <c r="M93"/>
      <c r="N93"/>
      <c r="O93"/>
      <c r="P93"/>
      <c r="W93" s="22"/>
    </row>
    <row r="94" spans="1:24" s="18" customFormat="1">
      <c r="A94" s="83"/>
      <c r="B94" s="83"/>
      <c r="C94" s="83"/>
      <c r="D94" s="54" t="s">
        <v>49</v>
      </c>
      <c r="E94" s="65" t="s">
        <v>52</v>
      </c>
      <c r="F94" s="19" t="s">
        <v>44</v>
      </c>
      <c r="H94"/>
      <c r="I94"/>
      <c r="J94"/>
      <c r="K94"/>
      <c r="L94"/>
      <c r="M94"/>
      <c r="N94"/>
      <c r="O94"/>
      <c r="P94" s="96">
        <f>IF(W82,P92,P77)</f>
        <v>-3.0311964025439786E-2</v>
      </c>
      <c r="W94" s="22"/>
    </row>
    <row r="95" spans="1:24" s="18" customFormat="1" ht="13.5" thickBot="1">
      <c r="D95" s="31"/>
      <c r="E95" s="14"/>
      <c r="F95" s="19"/>
      <c r="L95" s="39"/>
      <c r="M95" s="39"/>
      <c r="N95" s="39"/>
      <c r="O95" s="39"/>
      <c r="P95" s="39"/>
      <c r="W95" s="22"/>
    </row>
    <row r="96" spans="1:24" s="18" customFormat="1" ht="13.5" thickBot="1">
      <c r="A96" s="48" t="s">
        <v>19</v>
      </c>
      <c r="B96" s="47"/>
      <c r="C96" s="47"/>
      <c r="D96" s="55"/>
      <c r="E96" s="47"/>
      <c r="F96" s="60"/>
      <c r="G96" s="47"/>
      <c r="H96" s="47"/>
      <c r="I96" s="47"/>
      <c r="J96" s="47"/>
      <c r="K96" s="47"/>
      <c r="L96" s="47"/>
      <c r="M96" s="47"/>
      <c r="N96" s="47"/>
      <c r="O96" s="47"/>
      <c r="P96" s="47"/>
      <c r="Q96" s="47"/>
      <c r="R96" s="47"/>
      <c r="S96" s="47"/>
      <c r="T96" s="47"/>
      <c r="U96" s="47"/>
      <c r="V96" s="47"/>
      <c r="W96" s="47"/>
      <c r="X96" s="47"/>
    </row>
    <row r="97" spans="6:6" s="18" customFormat="1" ht="12.5">
      <c r="F97" s="19"/>
    </row>
    <row r="98" spans="6:6" s="18" customFormat="1" ht="12.5" hidden="1">
      <c r="F98" s="19"/>
    </row>
    <row r="99" spans="6:6" s="18" customFormat="1" ht="12.5" hidden="1">
      <c r="F99" s="19"/>
    </row>
    <row r="100" spans="6:6" hidden="1"/>
    <row r="101" spans="6:6" hidden="1"/>
    <row r="102" spans="6:6" hidden="1"/>
    <row r="103" spans="6:6" hidden="1"/>
    <row r="104" spans="6:6" hidden="1"/>
    <row r="105" spans="6:6" hidden="1"/>
    <row r="106" spans="6:6" hidden="1"/>
    <row r="107" spans="6:6" hidden="1"/>
    <row r="108" spans="6:6" hidden="1"/>
    <row r="109" spans="6:6" hidden="1"/>
    <row r="110" spans="6:6" hidden="1"/>
    <row r="111" spans="6:6" hidden="1"/>
    <row r="112" spans="6:6"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sheetData>
  <conditionalFormatting sqref="W82">
    <cfRule type="cellIs" dxfId="0" priority="1" operator="equal">
      <formula>TRUE</formula>
    </cfRule>
  </conditionalFormatting>
  <pageMargins left="0.70866141732283472" right="0.70866141732283472" top="0.74803149606299213" bottom="0.74803149606299213" header="0.31496062992125984" footer="0.31496062992125984"/>
  <pageSetup paperSize="9" scale="60" fitToHeight="0"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W24"/>
  <sheetViews>
    <sheetView showGridLines="0" zoomScale="75" zoomScaleNormal="75" workbookViewId="0">
      <pane xSplit="8" ySplit="7" topLeftCell="I8" activePane="bottomRight" state="frozen"/>
      <selection activeCell="C66" sqref="C66"/>
      <selection pane="topRight" activeCell="C66" sqref="C66"/>
      <selection pane="bottomLeft" activeCell="C66" sqref="C66"/>
      <selection pane="bottomRight"/>
    </sheetView>
  </sheetViews>
  <sheetFormatPr defaultColWidth="0" defaultRowHeight="12.5" zeroHeight="1"/>
  <cols>
    <col min="1" max="3" width="2.69921875" style="3" customWidth="1"/>
    <col min="4" max="4" width="9.69921875" style="3" customWidth="1"/>
    <col min="5" max="5" width="40" style="3" bestFit="1" customWidth="1"/>
    <col min="6" max="8" width="2.69921875" style="3" customWidth="1"/>
    <col min="9" max="21" width="9.69921875" style="3" customWidth="1"/>
    <col min="22" max="23" width="9.09765625" style="3" customWidth="1"/>
    <col min="24" max="16384" width="0" style="3" hidden="1"/>
  </cols>
  <sheetData>
    <row r="1" spans="1:23" ht="32.5">
      <c r="A1" s="1"/>
      <c r="B1" s="1"/>
      <c r="C1" s="1"/>
      <c r="D1" s="29" t="s">
        <v>15</v>
      </c>
      <c r="E1" s="29"/>
      <c r="F1" s="1"/>
      <c r="G1" s="1"/>
      <c r="H1" s="1"/>
      <c r="I1" s="1"/>
      <c r="J1" s="1"/>
      <c r="K1" s="1"/>
      <c r="L1" s="1"/>
      <c r="M1" s="1"/>
      <c r="N1" s="1"/>
      <c r="O1" s="1"/>
      <c r="P1" s="1"/>
      <c r="Q1" s="1"/>
      <c r="R1" s="1"/>
      <c r="S1" s="1"/>
      <c r="T1" s="1"/>
      <c r="U1" s="1"/>
      <c r="V1" s="1"/>
      <c r="W1" s="1"/>
    </row>
    <row r="2" spans="1:23" ht="14">
      <c r="A2" s="2"/>
      <c r="B2" s="2"/>
      <c r="C2" s="2"/>
      <c r="D2" s="2"/>
      <c r="E2" s="2"/>
      <c r="H2" s="2"/>
      <c r="I2" s="2"/>
      <c r="J2" s="2"/>
      <c r="K2" s="2"/>
      <c r="L2" s="2"/>
      <c r="O2" s="2"/>
      <c r="P2" s="2"/>
      <c r="Q2" s="2"/>
      <c r="R2" s="2"/>
      <c r="S2" s="2"/>
      <c r="T2" s="2"/>
      <c r="U2" s="2"/>
    </row>
    <row r="3" spans="1:23" ht="13">
      <c r="E3" s="3" t="s">
        <v>11</v>
      </c>
      <c r="I3" s="4" t="s">
        <v>13</v>
      </c>
      <c r="J3" s="4" t="s">
        <v>14</v>
      </c>
      <c r="K3" s="4" t="s">
        <v>0</v>
      </c>
      <c r="L3" s="5" t="s">
        <v>1</v>
      </c>
      <c r="M3" s="5" t="s">
        <v>2</v>
      </c>
      <c r="N3" s="5" t="s">
        <v>3</v>
      </c>
      <c r="O3" s="5" t="s">
        <v>4</v>
      </c>
      <c r="P3" s="5" t="s">
        <v>5</v>
      </c>
      <c r="Q3" s="4" t="s">
        <v>6</v>
      </c>
      <c r="R3" s="4" t="s">
        <v>7</v>
      </c>
      <c r="S3" s="4" t="s">
        <v>8</v>
      </c>
      <c r="T3" s="4" t="s">
        <v>9</v>
      </c>
      <c r="U3" s="4" t="s">
        <v>10</v>
      </c>
      <c r="V3" s="25" t="s">
        <v>16</v>
      </c>
    </row>
    <row r="4" spans="1:23" ht="13">
      <c r="I4" s="18"/>
      <c r="J4" s="18"/>
      <c r="K4" s="18"/>
      <c r="V4" s="25"/>
    </row>
    <row r="5" spans="1:23" ht="13">
      <c r="E5" s="24" t="s">
        <v>18</v>
      </c>
      <c r="I5" s="26">
        <v>2012</v>
      </c>
      <c r="J5" s="26">
        <v>2013</v>
      </c>
      <c r="K5" s="26">
        <v>2014</v>
      </c>
      <c r="L5" s="26">
        <v>2015</v>
      </c>
      <c r="M5" s="26">
        <v>2016</v>
      </c>
      <c r="N5" s="26">
        <v>2017</v>
      </c>
      <c r="O5" s="26">
        <v>2018</v>
      </c>
      <c r="P5" s="26">
        <v>2019</v>
      </c>
      <c r="Q5" s="26">
        <v>2020</v>
      </c>
      <c r="R5" s="26">
        <v>2021</v>
      </c>
      <c r="S5" s="26">
        <v>2022</v>
      </c>
      <c r="T5" s="26">
        <v>2023</v>
      </c>
      <c r="U5" s="26">
        <v>2024</v>
      </c>
      <c r="V5" s="25" t="s">
        <v>17</v>
      </c>
    </row>
    <row r="6" spans="1:23" ht="13">
      <c r="E6" s="3" t="s">
        <v>12</v>
      </c>
      <c r="K6" s="7"/>
      <c r="L6" s="8">
        <v>1</v>
      </c>
      <c r="M6" s="8">
        <v>2</v>
      </c>
      <c r="N6" s="8">
        <v>3</v>
      </c>
      <c r="O6" s="8">
        <v>4</v>
      </c>
      <c r="P6" s="8">
        <v>5</v>
      </c>
      <c r="Q6" s="8">
        <v>6</v>
      </c>
      <c r="R6" s="8">
        <v>7</v>
      </c>
      <c r="S6" s="8">
        <v>8</v>
      </c>
      <c r="T6" s="8">
        <v>9</v>
      </c>
      <c r="U6" s="8">
        <v>10</v>
      </c>
    </row>
    <row r="7" spans="1:23"/>
    <row r="8" spans="1:23" s="18" customFormat="1"/>
    <row r="9" spans="1:23" s="12" customFormat="1" ht="14">
      <c r="A9" s="9"/>
      <c r="B9" s="13"/>
      <c r="C9" s="13"/>
      <c r="D9" s="11"/>
      <c r="E9" s="10" t="s">
        <v>20</v>
      </c>
      <c r="F9" s="11"/>
      <c r="G9" s="11"/>
      <c r="H9" s="11"/>
      <c r="I9" s="11"/>
      <c r="J9" s="11"/>
      <c r="K9" s="11"/>
      <c r="L9" s="11"/>
      <c r="M9" s="11"/>
      <c r="N9" s="11"/>
      <c r="O9" s="11"/>
      <c r="P9" s="11"/>
      <c r="Q9" s="11"/>
      <c r="R9" s="11"/>
      <c r="S9" s="11"/>
      <c r="T9" s="11"/>
      <c r="U9" s="11"/>
      <c r="V9" s="11"/>
      <c r="W9" s="11"/>
    </row>
    <row r="10" spans="1:23"/>
    <row r="11" spans="1:23" ht="13">
      <c r="E11" s="6" t="s">
        <v>23</v>
      </c>
      <c r="U11" s="17"/>
    </row>
    <row r="12" spans="1:23">
      <c r="E12" s="44" t="s">
        <v>35</v>
      </c>
    </row>
    <row r="13" spans="1:23">
      <c r="E13" s="44" t="s">
        <v>34</v>
      </c>
    </row>
    <row r="14" spans="1:23">
      <c r="E14" s="44" t="s">
        <v>25</v>
      </c>
    </row>
    <row r="15" spans="1:23">
      <c r="E15" s="44" t="s">
        <v>36</v>
      </c>
    </row>
    <row r="16" spans="1:23">
      <c r="E16" s="44" t="s">
        <v>37</v>
      </c>
    </row>
    <row r="17" spans="1:23">
      <c r="E17" s="111" t="s">
        <v>197</v>
      </c>
    </row>
    <row r="18" spans="1:23" ht="13">
      <c r="E18" s="16" t="s">
        <v>33</v>
      </c>
    </row>
    <row r="19" spans="1:23" ht="13.5" thickBot="1">
      <c r="E19" s="16"/>
    </row>
    <row r="20" spans="1:23" ht="13.5" thickBot="1">
      <c r="A20" s="20" t="s">
        <v>19</v>
      </c>
      <c r="B20" s="21"/>
      <c r="C20" s="21"/>
      <c r="D20" s="21"/>
      <c r="E20" s="21"/>
      <c r="F20" s="21"/>
      <c r="G20" s="21"/>
      <c r="H20" s="21"/>
      <c r="I20" s="21"/>
      <c r="J20" s="21"/>
      <c r="K20" s="21"/>
      <c r="L20" s="21"/>
      <c r="M20" s="21"/>
      <c r="N20" s="21"/>
      <c r="O20" s="21"/>
      <c r="P20" s="21"/>
      <c r="Q20" s="21"/>
      <c r="R20" s="21"/>
      <c r="S20" s="21"/>
      <c r="T20" s="21"/>
      <c r="U20" s="21"/>
      <c r="V20" s="21"/>
      <c r="W20" s="21"/>
    </row>
    <row r="21" spans="1:23"/>
    <row r="22" spans="1:23" hidden="1"/>
    <row r="23" spans="1:23" hidden="1"/>
    <row r="24" spans="1:23" hidden="1"/>
  </sheetData>
  <pageMargins left="0.70866141732283472" right="0.70866141732283472" top="0.74803149606299213" bottom="0.74803149606299213" header="0.31496062992125984" footer="0.31496062992125984"/>
  <pageSetup paperSize="9" scale="69" fitToHeight="0" orientation="landscape" r:id="rId1"/>
  <headerFooter>
    <oddHeader>&amp;L&amp;F&amp;CSheet: &amp;A&amp;ROFFICIAL</oddHeader>
    <oddFooter>&amp;LPrinted on &amp;D at &amp;T&amp;CPage &amp;P of &amp;N&amp;ROfwat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
  <sheetViews>
    <sheetView zoomScale="75" zoomScaleNormal="75" workbookViewId="0">
      <pane xSplit="3" ySplit="2" topLeftCell="D3" activePane="bottomRight" state="frozen"/>
      <selection activeCell="C66" sqref="C66"/>
      <selection pane="topRight" activeCell="C66" sqref="C66"/>
      <selection pane="bottomLeft" activeCell="C66" sqref="C66"/>
      <selection pane="bottomRight"/>
    </sheetView>
  </sheetViews>
  <sheetFormatPr defaultColWidth="9.296875" defaultRowHeight="14.5"/>
  <cols>
    <col min="1" max="1" width="9.09765625" style="88" customWidth="1"/>
    <col min="2" max="2" width="25.8984375" style="88" bestFit="1" customWidth="1"/>
    <col min="3" max="3" width="89.59765625" style="88" bestFit="1" customWidth="1"/>
    <col min="4" max="4" width="4.69921875" style="88" customWidth="1"/>
    <col min="5" max="5" width="19.09765625" style="88" bestFit="1" customWidth="1"/>
    <col min="6" max="6" width="11.69921875" style="88" customWidth="1"/>
    <col min="7" max="9" width="8.09765625" style="88" customWidth="1"/>
    <col min="10" max="10" width="8.09765625" style="88" bestFit="1" customWidth="1"/>
    <col min="11" max="11" width="8.09765625" style="88" customWidth="1"/>
    <col min="12" max="16384" width="9.296875" style="88"/>
  </cols>
  <sheetData>
    <row r="1" spans="1:12">
      <c r="C1" s="88" t="s">
        <v>195</v>
      </c>
    </row>
    <row r="2" spans="1:12">
      <c r="A2" s="88" t="s">
        <v>83</v>
      </c>
      <c r="B2" s="88" t="s">
        <v>84</v>
      </c>
      <c r="C2" s="88" t="s">
        <v>85</v>
      </c>
      <c r="D2" s="88" t="s">
        <v>86</v>
      </c>
      <c r="E2" s="88" t="s">
        <v>87</v>
      </c>
      <c r="F2" s="89" t="s">
        <v>1</v>
      </c>
      <c r="G2" s="89" t="s">
        <v>2</v>
      </c>
      <c r="H2" s="89" t="s">
        <v>3</v>
      </c>
      <c r="I2" s="89" t="s">
        <v>4</v>
      </c>
      <c r="J2" s="89" t="s">
        <v>5</v>
      </c>
      <c r="K2" s="89" t="s">
        <v>61</v>
      </c>
      <c r="L2" s="99" t="s">
        <v>192</v>
      </c>
    </row>
    <row r="4" spans="1:12">
      <c r="B4" s="87" t="s">
        <v>184</v>
      </c>
      <c r="C4" s="87" t="s">
        <v>136</v>
      </c>
      <c r="D4" s="87" t="s">
        <v>49</v>
      </c>
      <c r="E4" s="87" t="s">
        <v>88</v>
      </c>
      <c r="G4" s="90"/>
      <c r="H4" s="90"/>
      <c r="I4" s="90"/>
      <c r="J4" s="90">
        <f xml:space="preserve"> Calcs!P94</f>
        <v>-3.0311964025439786E-2</v>
      </c>
      <c r="K4" s="90"/>
      <c r="L4" s="100">
        <f xml:space="preserve"> Calcs!P94</f>
        <v>-3.0311964025439786E-2</v>
      </c>
    </row>
    <row r="5" spans="1:12" s="91" customFormat="1">
      <c r="B5" s="101" t="s">
        <v>186</v>
      </c>
      <c r="C5" s="101" t="s">
        <v>188</v>
      </c>
      <c r="D5" s="102" t="s">
        <v>185</v>
      </c>
      <c r="E5" s="103" t="s">
        <v>88</v>
      </c>
      <c r="F5" s="104">
        <f t="shared" ref="F5:L5" ca="1" si="0">NOW()</f>
        <v>43481.731983449077</v>
      </c>
      <c r="G5" s="104">
        <f t="shared" ca="1" si="0"/>
        <v>43481.731983449077</v>
      </c>
      <c r="H5" s="104">
        <f t="shared" ca="1" si="0"/>
        <v>43481.731983449077</v>
      </c>
      <c r="I5" s="104">
        <f t="shared" ca="1" si="0"/>
        <v>43481.731983449077</v>
      </c>
      <c r="J5" s="104">
        <f t="shared" ca="1" si="0"/>
        <v>43481.731983449077</v>
      </c>
      <c r="K5" s="104">
        <f t="shared" ca="1" si="0"/>
        <v>43481.731983449077</v>
      </c>
      <c r="L5" s="105">
        <f t="shared" ca="1" si="0"/>
        <v>43481.731983449077</v>
      </c>
    </row>
    <row r="6" spans="1:12">
      <c r="B6" s="101" t="s">
        <v>187</v>
      </c>
      <c r="C6" s="101" t="s">
        <v>189</v>
      </c>
      <c r="D6" s="102" t="s">
        <v>185</v>
      </c>
      <c r="E6" s="103" t="s">
        <v>88</v>
      </c>
      <c r="F6" s="106" t="str">
        <f t="shared" ref="F6:L6" ca="1" si="1">MID(CELL("filename"),SEARCH("[",CELL("filename"))+1,SEARCH("]",CELL("filename"))-SEARCH("[",CELL("filename"))-1)</f>
        <v>PR19PD008_PRT_ModelRun01.xlsx</v>
      </c>
      <c r="G6" s="106" t="str">
        <f t="shared" ca="1" si="1"/>
        <v>PR19PD008_PRT_ModelRun01.xlsx</v>
      </c>
      <c r="H6" s="106" t="str">
        <f t="shared" ca="1" si="1"/>
        <v>PR19PD008_PRT_ModelRun01.xlsx</v>
      </c>
      <c r="I6" s="106" t="str">
        <f t="shared" ca="1" si="1"/>
        <v>PR19PD008_PRT_ModelRun01.xlsx</v>
      </c>
      <c r="J6" s="106" t="str">
        <f t="shared" ca="1" si="1"/>
        <v>PR19PD008_PRT_ModelRun01.xlsx</v>
      </c>
      <c r="K6" s="106" t="str">
        <f t="shared" ca="1" si="1"/>
        <v>PR19PD008_PRT_ModelRun01.xlsx</v>
      </c>
      <c r="L6" s="107" t="str">
        <f t="shared" ca="1" si="1"/>
        <v>PR19PD008_PRT_ModelRun01.xlsx</v>
      </c>
    </row>
  </sheetData>
  <sheetProtection sort="0"/>
  <pageMargins left="0.70866141732283472" right="0.70866141732283472" top="0.74803149606299213" bottom="0.74803149606299213" header="0.31496062992125984" footer="0.31496062992125984"/>
  <pageSetup paperSize="9" scale="61" fitToHeight="0" orientation="landscape" r:id="rId1"/>
  <headerFooter>
    <oddHeader>&amp;L&amp;F&amp;CSheet: &amp;A&amp;ROFFICIAL</oddHeader>
    <oddFooter>&amp;LPrinted on &amp;D at &amp;T&amp;CPage &amp;P of &amp;N&amp;ROfwat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13</vt:i4>
      </vt:variant>
    </vt:vector>
  </HeadingPairs>
  <TitlesOfParts>
    <vt:vector size="19" baseType="lpstr">
      <vt:lpstr>F_Inputs</vt:lpstr>
      <vt:lpstr>Override</vt:lpstr>
      <vt:lpstr>Inputs</vt:lpstr>
      <vt:lpstr>Calcs</vt:lpstr>
      <vt:lpstr>Lists</vt:lpstr>
      <vt:lpstr>F_Outputs</vt:lpstr>
      <vt:lpstr>Actual.Customer.Numbers</vt:lpstr>
      <vt:lpstr>Actual.Revenue.Collected</vt:lpstr>
      <vt:lpstr>Actual.Revenue.Collected.Net</vt:lpstr>
      <vt:lpstr>AMP.Years</vt:lpstr>
      <vt:lpstr>Calendar.Years</vt:lpstr>
      <vt:lpstr>Customer.List</vt:lpstr>
      <vt:lpstr>Discount.Rate</vt:lpstr>
      <vt:lpstr>Forecast.Customer.Numbers</vt:lpstr>
      <vt:lpstr>Materiality.Threshold</vt:lpstr>
      <vt:lpstr>Modification.Factor</vt:lpstr>
      <vt:lpstr>Perc.Recovered.Water</vt:lpstr>
      <vt:lpstr>Reforecast.Customer.Numbers</vt:lpstr>
      <vt:lpstr>Revenue.Sacrifice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2019-01-16T17:16:25Z</dcterms:created>
  <dcterms:modified xsi:type="dcterms:W3CDTF">2019-01-16T17:34:08Z</dcterms:modified>
</cp:coreProperties>
</file>