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xr:revisionPtr revIDLastSave="0" documentId="11_157055D8264A698FBC71CA5F7AD56C206FAE5C96" xr6:coauthVersionLast="42" xr6:coauthVersionMax="42" xr10:uidLastSave="{00000000-0000-0000-0000-000000000000}"/>
  <bookViews>
    <workbookView xWindow="0" yWindow="0" windowWidth="23040" windowHeight="9450" xr2:uid="{00000000-000D-0000-FFFF-FFFF00000000}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I11" i="2"/>
  <c r="H11" i="2"/>
  <c r="I10" i="2"/>
  <c r="H10" i="2"/>
  <c r="I9" i="2"/>
  <c r="H9" i="2"/>
  <c r="D3" i="1"/>
  <c r="E3" i="1"/>
  <c r="F3" i="1"/>
  <c r="D4" i="1"/>
  <c r="E4" i="1"/>
  <c r="F4" i="1"/>
  <c r="D8" i="1"/>
  <c r="E8" i="1"/>
  <c r="F8" i="1"/>
  <c r="H3" i="2"/>
  <c r="I3" i="2"/>
  <c r="H4" i="2"/>
  <c r="I4" i="2"/>
  <c r="H5" i="2"/>
  <c r="I5" i="2"/>
  <c r="H6" i="2"/>
  <c r="I6" i="2"/>
  <c r="H7" i="2"/>
  <c r="I7" i="2"/>
  <c r="H8" i="2"/>
  <c r="I8" i="2"/>
  <c r="D15" i="2"/>
  <c r="E15" i="2"/>
  <c r="E17" i="2"/>
  <c r="F15" i="2"/>
  <c r="F17" i="2"/>
  <c r="K17" i="2"/>
</calcChain>
</file>

<file path=xl/sharedStrings.xml><?xml version="1.0" encoding="utf-8"?>
<sst xmlns="http://schemas.openxmlformats.org/spreadsheetml/2006/main" count="37" uniqueCount="31">
  <si>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</si>
  <si>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</si>
  <si>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</si>
  <si>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</si>
  <si>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</si>
  <si>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2018-19</t>
  </si>
  <si>
    <t>April to June 2018</t>
  </si>
  <si>
    <t>July to September 2018</t>
  </si>
  <si>
    <t>October to December 2018</t>
  </si>
  <si>
    <t>January to March 2019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</si>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</sst>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3">
    <cellStyle name="Comma" xfId="2" builtinId="3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9"/>
  <sheetViews>
    <sheetView tabSelected="1" workbookViewId="0" xr3:uid="{AEA406A1-0E4B-5B11-9CD5-51D6E497D94C}">
      <selection activeCell="E10" sqref="E10"/>
    </sheetView>
  </sheetViews>
  <sheetFormatPr defaultRowHeight="14.25"/>
  <cols>
    <col min="2" max="2" width="13.25" bestFit="1" customWidth="1"/>
    <col min="3" max="3" width="22.75" bestFit="1" customWidth="1"/>
    <col min="4" max="4" width="37.875" bestFit="1" customWidth="1"/>
    <col min="5" max="5" width="38.875" bestFit="1" customWidth="1"/>
    <col min="6" max="6" width="27.625" bestFit="1" customWidth="1"/>
  </cols>
  <sheetData>
    <row r="2" spans="2:6" ht="1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>
      <c r="B3" s="1" t="s">
        <v>5</v>
      </c>
      <c r="C3" s="1" t="s">
        <v>6</v>
      </c>
      <c r="D3" s="4">
        <f ca="1">SUM(Data!F3:F5)/SUM(Data!D3:D5)</f>
        <v>0.13087248322147652</v>
      </c>
      <c r="E3" s="4">
        <f ca="1">SUM(Data!E3:E5)/SUM(Data!D3:D5)</f>
        <v>0.84563758389261745</v>
      </c>
      <c r="F3" s="6">
        <f ca="1">SUM(Data!K3:K5)</f>
        <v>998.61</v>
      </c>
    </row>
    <row r="4" spans="2:6">
      <c r="B4" s="1" t="s">
        <v>5</v>
      </c>
      <c r="C4" s="1" t="s">
        <v>7</v>
      </c>
      <c r="D4" s="4">
        <f ca="1">SUM(Data!F6:F8)/SUM(Data!D6:D8)</f>
        <v>9.7472924187725629E-2</v>
      </c>
      <c r="E4" s="4">
        <f ca="1">SUM(Data!E6:E8)/SUM(Data!D6:D8)</f>
        <v>0.76895306859205781</v>
      </c>
      <c r="F4" s="6">
        <f ca="1">SUM(Data!K6:K8)</f>
        <v>2453.08</v>
      </c>
    </row>
    <row r="5" spans="2:6">
      <c r="B5" s="1" t="s">
        <v>5</v>
      </c>
      <c r="C5" s="1" t="s">
        <v>8</v>
      </c>
      <c r="D5" s="4">
        <f ca="1">SUM(Data!F9:F11)/SUM(Data!D9:D11)</f>
        <v>0.14245014245014245</v>
      </c>
      <c r="E5" s="4">
        <f ca="1">SUM(Data!E9:E11)/SUM(Data!D9:D11)</f>
        <v>0.86609686609686609</v>
      </c>
      <c r="F5" s="6">
        <f ca="1">SUM(Data!K9:K11)</f>
        <v>1400.18</v>
      </c>
    </row>
    <row r="6" spans="2:6">
      <c r="B6" s="1" t="s">
        <v>5</v>
      </c>
      <c r="C6" s="1" t="s">
        <v>9</v>
      </c>
      <c r="D6" s="4"/>
      <c r="E6" s="4"/>
      <c r="F6" s="6"/>
    </row>
    <row r="7" spans="2:6">
      <c r="D7" s="5"/>
      <c r="E7" s="5"/>
    </row>
    <row r="8" spans="2:6">
      <c r="B8" s="1" t="s">
        <v>5</v>
      </c>
      <c r="C8" s="1" t="s">
        <v>10</v>
      </c>
      <c r="D8" s="7">
        <f ca="1">+Data!F17</f>
        <v>0.12526997840172785</v>
      </c>
      <c r="E8" s="4">
        <f ca="1">+Data!E17</f>
        <v>0.83045356371490275</v>
      </c>
      <c r="F8" s="6">
        <f ca="1">+Data!K17</f>
        <v>4851.87</v>
      </c>
    </row>
    <row r="9" spans="2:6">
      <c r="B9" s="2"/>
    </row>
  </sheetData>
  <pageMargins left="0.7" right="0.7" top="0.75" bottom="0.75" header="0.3" footer="0.3"/>
  <ignoredErrors>
    <ignoredError sqref="D3:F3 D7:F8 D4:F4 D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K17"/>
  <sheetViews>
    <sheetView workbookViewId="0" xr3:uid="{958C4451-9541-5A59-BF78-D2F731DF1C81}">
      <selection activeCell="E17" sqref="E17"/>
    </sheetView>
  </sheetViews>
  <sheetFormatPr defaultRowHeight="14.25"/>
  <cols>
    <col min="2" max="2" width="11.75" bestFit="1" customWidth="1"/>
    <col min="3" max="3" width="22.875" bestFit="1" customWidth="1"/>
    <col min="4" max="4" width="13.5" customWidth="1"/>
    <col min="5" max="5" width="7.25" customWidth="1"/>
    <col min="6" max="6" width="6.75" customWidth="1"/>
    <col min="11" max="11" width="9.125" bestFit="1" customWidth="1"/>
  </cols>
  <sheetData>
    <row r="2" spans="2:11">
      <c r="B2" s="1" t="s">
        <v>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16</v>
      </c>
      <c r="K2" s="1" t="s">
        <v>17</v>
      </c>
    </row>
    <row r="3" spans="2:11">
      <c r="B3" s="1" t="s">
        <v>5</v>
      </c>
      <c r="C3" s="8" t="s">
        <v>18</v>
      </c>
      <c r="D3" s="8">
        <v>89</v>
      </c>
      <c r="E3" s="8">
        <v>82</v>
      </c>
      <c r="F3" s="8">
        <v>14</v>
      </c>
      <c r="H3" s="11">
        <f t="shared" ref="H3:H4" ca="1" si="0">+E3/D3</f>
        <v>0.9213483146067416</v>
      </c>
      <c r="I3" s="11">
        <f t="shared" ref="I3:I4" ca="1" si="1">+F3/D3</f>
        <v>0.15730337078651685</v>
      </c>
      <c r="K3" s="12">
        <v>56.21</v>
      </c>
    </row>
    <row r="4" spans="2:11">
      <c r="B4" s="1"/>
      <c r="C4" s="8" t="s">
        <v>19</v>
      </c>
      <c r="D4" s="8">
        <v>123</v>
      </c>
      <c r="E4" s="8">
        <v>97</v>
      </c>
      <c r="F4" s="8">
        <v>14</v>
      </c>
      <c r="H4" s="11">
        <f t="shared" ca="1" si="0"/>
        <v>0.78861788617886175</v>
      </c>
      <c r="I4" s="11">
        <f t="shared" ca="1" si="1"/>
        <v>0.11382113821138211</v>
      </c>
      <c r="K4" s="12">
        <v>567.04999999999995</v>
      </c>
    </row>
    <row r="5" spans="2:11">
      <c r="B5" s="1"/>
      <c r="C5" s="8" t="s">
        <v>20</v>
      </c>
      <c r="D5" s="8">
        <v>86</v>
      </c>
      <c r="E5" s="8">
        <v>73</v>
      </c>
      <c r="F5" s="8">
        <v>11</v>
      </c>
      <c r="H5" s="11">
        <f t="shared" ref="H5" ca="1" si="2">+E5/D5</f>
        <v>0.84883720930232553</v>
      </c>
      <c r="I5" s="11">
        <f t="shared" ref="I5" ca="1" si="3">+F5/D5</f>
        <v>0.12790697674418605</v>
      </c>
      <c r="K5" s="12">
        <v>375.35</v>
      </c>
    </row>
    <row r="6" spans="2:11">
      <c r="B6" s="1"/>
      <c r="C6" s="9" t="s">
        <v>21</v>
      </c>
      <c r="D6" s="9">
        <v>94</v>
      </c>
      <c r="E6" s="9">
        <v>79</v>
      </c>
      <c r="F6" s="9">
        <v>11</v>
      </c>
      <c r="H6" s="14">
        <f t="shared" ref="H6" ca="1" si="4">+E6/D6</f>
        <v>0.84042553191489366</v>
      </c>
      <c r="I6" s="14">
        <f t="shared" ref="I6" ca="1" si="5">+F6/D6</f>
        <v>0.11702127659574468</v>
      </c>
      <c r="K6" s="10">
        <v>197.13</v>
      </c>
    </row>
    <row r="7" spans="2:11">
      <c r="B7" s="1"/>
      <c r="C7" s="9" t="s">
        <v>22</v>
      </c>
      <c r="D7" s="9">
        <v>115</v>
      </c>
      <c r="E7" s="9">
        <v>79</v>
      </c>
      <c r="F7" s="9">
        <v>6</v>
      </c>
      <c r="H7" s="14">
        <f ca="1">+E7/D7</f>
        <v>0.68695652173913047</v>
      </c>
      <c r="I7" s="14">
        <f ca="1">+F7/D7</f>
        <v>5.2173913043478258E-2</v>
      </c>
      <c r="K7" s="10">
        <v>1953.42</v>
      </c>
    </row>
    <row r="8" spans="2:11">
      <c r="B8" s="1"/>
      <c r="C8" s="9" t="s">
        <v>23</v>
      </c>
      <c r="D8" s="9">
        <v>68</v>
      </c>
      <c r="E8" s="9">
        <v>55</v>
      </c>
      <c r="F8" s="9">
        <v>10</v>
      </c>
      <c r="H8" s="14">
        <f ca="1">+E8/D8</f>
        <v>0.80882352941176472</v>
      </c>
      <c r="I8" s="14">
        <f ca="1">+F8/D8</f>
        <v>0.14705882352941177</v>
      </c>
      <c r="K8" s="10">
        <v>302.52999999999997</v>
      </c>
    </row>
    <row r="9" spans="2:11">
      <c r="B9" s="1"/>
      <c r="C9" s="16" t="s">
        <v>24</v>
      </c>
      <c r="D9" s="16">
        <v>82</v>
      </c>
      <c r="E9" s="16">
        <v>77</v>
      </c>
      <c r="F9" s="16">
        <v>3</v>
      </c>
      <c r="H9" s="18">
        <f ca="1">+E9/D9</f>
        <v>0.93902439024390238</v>
      </c>
      <c r="I9" s="18">
        <f ca="1">+F9/D9</f>
        <v>3.6585365853658534E-2</v>
      </c>
      <c r="K9" s="17">
        <v>17.760000000000002</v>
      </c>
    </row>
    <row r="10" spans="2:11">
      <c r="B10" s="1"/>
      <c r="C10" s="16" t="s">
        <v>25</v>
      </c>
      <c r="D10" s="16">
        <v>166</v>
      </c>
      <c r="E10" s="16">
        <v>139</v>
      </c>
      <c r="F10" s="16">
        <v>16</v>
      </c>
      <c r="H10" s="18">
        <f ca="1">+E10/D10</f>
        <v>0.83734939759036142</v>
      </c>
      <c r="I10" s="18">
        <f ca="1">+F10/D10</f>
        <v>9.6385542168674704E-2</v>
      </c>
      <c r="K10" s="17">
        <v>506.06</v>
      </c>
    </row>
    <row r="11" spans="2:11">
      <c r="B11" s="1"/>
      <c r="C11" s="16" t="s">
        <v>26</v>
      </c>
      <c r="D11" s="16">
        <v>103</v>
      </c>
      <c r="E11" s="16">
        <v>88</v>
      </c>
      <c r="F11" s="16">
        <v>31</v>
      </c>
      <c r="H11" s="18">
        <f ca="1">+E11/D11</f>
        <v>0.85436893203883491</v>
      </c>
      <c r="I11" s="18">
        <f ca="1">+F11/D11</f>
        <v>0.30097087378640774</v>
      </c>
      <c r="K11" s="17">
        <v>876.36</v>
      </c>
    </row>
    <row r="12" spans="2:11">
      <c r="B12" s="1"/>
      <c r="C12" s="21" t="s">
        <v>27</v>
      </c>
      <c r="D12" s="21"/>
      <c r="E12" s="21"/>
      <c r="F12" s="21"/>
      <c r="H12" s="19"/>
      <c r="I12" s="19"/>
      <c r="K12" s="20"/>
    </row>
    <row r="13" spans="2:11">
      <c r="B13" s="1"/>
      <c r="C13" s="21" t="s">
        <v>28</v>
      </c>
      <c r="D13" s="21"/>
      <c r="E13" s="21"/>
      <c r="F13" s="21"/>
      <c r="H13" s="19"/>
      <c r="I13" s="19"/>
      <c r="K13" s="20"/>
    </row>
    <row r="14" spans="2:11">
      <c r="B14" s="1"/>
      <c r="C14" s="21" t="s">
        <v>29</v>
      </c>
      <c r="D14" s="21"/>
      <c r="E14" s="21"/>
      <c r="F14" s="21"/>
      <c r="H14" s="19"/>
      <c r="I14" s="19"/>
      <c r="K14" s="20"/>
    </row>
    <row r="15" spans="2:11">
      <c r="D15">
        <f ca="1">SUM(D3:D14)</f>
        <v>926</v>
      </c>
      <c r="E15">
        <f ca="1">SUM(E3:E14)</f>
        <v>769</v>
      </c>
      <c r="F15">
        <f ca="1">SUM(F3:F14)</f>
        <v>116</v>
      </c>
    </row>
    <row r="17" spans="3:11">
      <c r="C17" t="s">
        <v>30</v>
      </c>
      <c r="D17" s="3"/>
      <c r="E17" s="3">
        <f ca="1">+E15/D15</f>
        <v>0.83045356371490275</v>
      </c>
      <c r="F17" s="3">
        <f ca="1">+F15/D15</f>
        <v>0.12526997840172785</v>
      </c>
      <c r="K17" s="15">
        <f ca="1">SUM(K3:K16)</f>
        <v>4851.87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Governance</TermName>
          <TermId xmlns="http://schemas.microsoft.com/office/infopath/2007/PartnerControls">3269f537-86e0-4b00-b1ae-a521844aa8a5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327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Asset xmlns="7041854e-4853-44f9-9e63-23b7acad5461">false</Asset>
    <RelatedItems xmlns="http://schemas.microsoft.com/sharepoint/v3" xsi:nil="true"/>
    <Follow-up xmlns="7041854e-4853-44f9-9e63-23b7acad5461">false</Follow-up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ECC9609251BBBF4885C384A83A3857AB" ma:contentTypeVersion="46" ma:contentTypeDescription="Create a new document" ma:contentTypeScope="" ma:versionID="125537a6d999a839771ced058c997e77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7aa3a0cf3ede7e62d5c5604d6aad9ffa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1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" ma:default="0" ma:internalName="Asset">
      <xsd:simpleType>
        <xsd:restriction base="dms:Boolean"/>
      </xsd:simpleType>
    </xsd:element>
    <xsd:element name="Follow-up" ma:index="3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1FC7C931-159B-434E-BE39-0E37A54D267E}"/>
</file>

<file path=customXml/itemProps2.xml><?xml version="1.0" encoding="utf-8"?>
<ds:datastoreItem xmlns:ds="http://schemas.openxmlformats.org/officeDocument/2006/customXml" ds:itemID="{B2F23AAE-FBDF-489C-8FF0-81DD842D3D55}"/>
</file>

<file path=customXml/itemProps3.xml><?xml version="1.0" encoding="utf-8"?>
<ds:datastoreItem xmlns:ds="http://schemas.openxmlformats.org/officeDocument/2006/customXml" ds:itemID="{912F782A-B5B8-45D3-97C2-1DD0DED846D7}"/>
</file>

<file path=customXml/itemProps4.xml><?xml version="1.0" encoding="utf-8"?>
<ds:datastoreItem xmlns:ds="http://schemas.openxmlformats.org/officeDocument/2006/customXml" ds:itemID="{F1E4C771-3E67-4C97-A701-4AD8C44B6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Water Services Regulation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Rebekah Eden</cp:lastModifiedBy>
  <cp:revision/>
  <dcterms:created xsi:type="dcterms:W3CDTF">2015-12-30T10:44:28Z</dcterms:created>
  <dcterms:modified xsi:type="dcterms:W3CDTF">2019-02-12T14:22:19Z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0x010100573134B1BDBFC74F8C2DBF70E4CDEAD400ECC9609251BBBF4885C384A83A3857AB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327;#Governance|3269f537-86e0-4b00-b1ae-a521844aa8a5</vt:lpwstr>
  </property>
  <property fmtid="{D5CDD505-2E9C-101B-9397-08002B2CF9AE}" pid="12" name="Stakeholder 3">
    <vt:lpwstr/>
  </property>
  <property fmtid="{D5CDD505-2E9C-101B-9397-08002B2CF9AE}" pid="13" name="AuthorIds_UIVersion_1">
    <vt:lpwstr>168</vt:lpwstr>
  </property>
</Properties>
</file>