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non.gablinger\Desktop\"/>
    </mc:Choice>
  </mc:AlternateContent>
  <bookViews>
    <workbookView xWindow="0" yWindow="0" windowWidth="23040" windowHeight="9705"/>
  </bookViews>
  <sheets>
    <sheet name="IAP, historic vs PR19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F" hidden="1">{"bal",#N/A,FALSE,"working papers";"income",#N/A,FALSE,"working papers"}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wrn.wpapers." hidden="1">{"bal",#N/A,FALSE,"working papers";"income",#N/A,FALSE,"working papers"}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G89" i="1"/>
  <c r="F89" i="1"/>
  <c r="F88" i="1"/>
  <c r="C22" i="1"/>
  <c r="G87" i="1"/>
  <c r="F87" i="1"/>
  <c r="F86" i="1"/>
  <c r="C20" i="1"/>
  <c r="G85" i="1"/>
  <c r="F85" i="1"/>
  <c r="F84" i="1"/>
  <c r="G84" i="1"/>
  <c r="G83" i="1"/>
  <c r="F83" i="1"/>
  <c r="F82" i="1"/>
  <c r="G82" i="1"/>
  <c r="G81" i="1"/>
  <c r="F81" i="1"/>
  <c r="F80" i="1"/>
  <c r="G80" i="1"/>
  <c r="G79" i="1"/>
  <c r="F79" i="1"/>
  <c r="F78" i="1"/>
  <c r="C12" i="1"/>
  <c r="G77" i="1"/>
  <c r="F77" i="1"/>
  <c r="F76" i="1"/>
  <c r="G76" i="1"/>
  <c r="G75" i="1"/>
  <c r="F75" i="1"/>
  <c r="E90" i="1"/>
  <c r="F74" i="1"/>
  <c r="C90" i="1"/>
  <c r="F67" i="1"/>
  <c r="D22" i="1"/>
  <c r="F65" i="1"/>
  <c r="F64" i="1"/>
  <c r="F63" i="1"/>
  <c r="D18" i="1"/>
  <c r="F61" i="1"/>
  <c r="F60" i="1"/>
  <c r="F59" i="1"/>
  <c r="D14" i="1"/>
  <c r="F57" i="1"/>
  <c r="G56" i="1"/>
  <c r="D12" i="1"/>
  <c r="F55" i="1"/>
  <c r="F54" i="1"/>
  <c r="F53" i="1"/>
  <c r="D68" i="1"/>
  <c r="C68" i="1"/>
  <c r="F45" i="1"/>
  <c r="C23" i="1"/>
  <c r="F44" i="1"/>
  <c r="F43" i="1"/>
  <c r="C21" i="1"/>
  <c r="F42" i="1"/>
  <c r="F41" i="1"/>
  <c r="C19" i="1"/>
  <c r="F40" i="1"/>
  <c r="F39" i="1"/>
  <c r="C17" i="1"/>
  <c r="F38" i="1"/>
  <c r="F37" i="1"/>
  <c r="C15" i="1"/>
  <c r="F36" i="1"/>
  <c r="F35" i="1"/>
  <c r="C13" i="1"/>
  <c r="E12" i="1"/>
  <c r="G12" i="1" s="1"/>
  <c r="F34" i="1"/>
  <c r="F33" i="1"/>
  <c r="C11" i="1"/>
  <c r="F32" i="1"/>
  <c r="F31" i="1"/>
  <c r="C9" i="1"/>
  <c r="E46" i="1"/>
  <c r="D46" i="1"/>
  <c r="C46" i="1"/>
  <c r="D23" i="1"/>
  <c r="F23" i="1" s="1"/>
  <c r="D21" i="1"/>
  <c r="D19" i="1"/>
  <c r="D17" i="1"/>
  <c r="D15" i="1"/>
  <c r="F15" i="1" s="1"/>
  <c r="D13" i="1"/>
  <c r="D11" i="1"/>
  <c r="F11" i="1" s="1"/>
  <c r="D9" i="1"/>
  <c r="F68" i="1" l="1"/>
  <c r="F19" i="1"/>
  <c r="G46" i="1"/>
  <c r="F13" i="1"/>
  <c r="F21" i="1"/>
  <c r="C24" i="1"/>
  <c r="F22" i="1"/>
  <c r="G90" i="1"/>
  <c r="F12" i="1"/>
  <c r="F9" i="1"/>
  <c r="F17" i="1"/>
  <c r="F46" i="1"/>
  <c r="D24" i="1"/>
  <c r="F90" i="1"/>
  <c r="G31" i="1"/>
  <c r="G39" i="1"/>
  <c r="G43" i="1"/>
  <c r="G78" i="1"/>
  <c r="G86" i="1"/>
  <c r="G88" i="1"/>
  <c r="C8" i="1"/>
  <c r="C10" i="1"/>
  <c r="C14" i="1"/>
  <c r="F14" i="1" s="1"/>
  <c r="C16" i="1"/>
  <c r="C18" i="1"/>
  <c r="F18" i="1" s="1"/>
  <c r="F30" i="1"/>
  <c r="G35" i="1"/>
  <c r="G37" i="1"/>
  <c r="G41" i="1"/>
  <c r="G74" i="1"/>
  <c r="D10" i="1"/>
  <c r="D16" i="1"/>
  <c r="F16" i="1" s="1"/>
  <c r="D20" i="1"/>
  <c r="F20" i="1" s="1"/>
  <c r="G32" i="1"/>
  <c r="G34" i="1"/>
  <c r="G36" i="1"/>
  <c r="G38" i="1"/>
  <c r="G40" i="1"/>
  <c r="G42" i="1"/>
  <c r="G44" i="1"/>
  <c r="F52" i="1"/>
  <c r="F56" i="1"/>
  <c r="F58" i="1"/>
  <c r="F62" i="1"/>
  <c r="F66" i="1"/>
  <c r="G33" i="1"/>
  <c r="G45" i="1"/>
  <c r="D8" i="1"/>
  <c r="G30" i="1"/>
  <c r="F24" i="1" l="1"/>
  <c r="F10" i="1"/>
  <c r="F8" i="1"/>
  <c r="G66" i="1" l="1"/>
  <c r="E22" i="1"/>
  <c r="G22" i="1" s="1"/>
  <c r="G59" i="1"/>
  <c r="E15" i="1"/>
  <c r="G15" i="1" s="1"/>
  <c r="G62" i="1"/>
  <c r="E18" i="1"/>
  <c r="G18" i="1" s="1"/>
  <c r="G61" i="1" l="1"/>
  <c r="E17" i="1"/>
  <c r="G17" i="1" s="1"/>
  <c r="G58" i="1"/>
  <c r="E14" i="1"/>
  <c r="G14" i="1" s="1"/>
  <c r="G54" i="1"/>
  <c r="E10" i="1"/>
  <c r="G10" i="1" s="1"/>
  <c r="G65" i="1"/>
  <c r="E21" i="1"/>
  <c r="G21" i="1" s="1"/>
  <c r="G67" i="1"/>
  <c r="E23" i="1"/>
  <c r="G23" i="1" s="1"/>
  <c r="G55" i="1"/>
  <c r="E11" i="1"/>
  <c r="G11" i="1" s="1"/>
  <c r="G63" i="1"/>
  <c r="E19" i="1"/>
  <c r="G19" i="1" s="1"/>
  <c r="G64" i="1"/>
  <c r="E20" i="1"/>
  <c r="G20" i="1" s="1"/>
  <c r="G52" i="1" l="1"/>
  <c r="E8" i="1"/>
  <c r="G8" i="1" s="1"/>
  <c r="G57" i="1" l="1"/>
  <c r="E13" i="1"/>
  <c r="G13" i="1" s="1"/>
  <c r="G60" i="1" l="1"/>
  <c r="E16" i="1"/>
  <c r="G16" i="1" s="1"/>
  <c r="G53" i="1"/>
  <c r="E9" i="1"/>
  <c r="G9" i="1" s="1"/>
  <c r="E68" i="1"/>
  <c r="G68" i="1" l="1"/>
  <c r="E24" i="1"/>
  <c r="G24" i="1" s="1"/>
</calcChain>
</file>

<file path=xl/sharedStrings.xml><?xml version="1.0" encoding="utf-8"?>
<sst xmlns="http://schemas.openxmlformats.org/spreadsheetml/2006/main" count="118" uniqueCount="35">
  <si>
    <t>Anglian Water  </t>
  </si>
  <si>
    <t>Northumbrian Water</t>
  </si>
  <si>
    <t>United Utilities</t>
  </si>
  <si>
    <t>Southern Water</t>
  </si>
  <si>
    <t>South West Water</t>
  </si>
  <si>
    <t>Thames Water</t>
  </si>
  <si>
    <t>Dŵr Cymru</t>
  </si>
  <si>
    <t>Wessex Water</t>
  </si>
  <si>
    <t>Yorkshire Water</t>
  </si>
  <si>
    <t>Affinity Water</t>
  </si>
  <si>
    <t>Bristol Water</t>
  </si>
  <si>
    <t>Portsmouth Water</t>
  </si>
  <si>
    <t>Sutton East Surrey</t>
  </si>
  <si>
    <t>South East Water</t>
  </si>
  <si>
    <t>South Staffs Water</t>
  </si>
  <si>
    <t>Severn Trent / Hafren Dyfrdwy</t>
  </si>
  <si>
    <t>SES Water</t>
  </si>
  <si>
    <t>Industry total</t>
  </si>
  <si>
    <t>(2)/(1)-1</t>
  </si>
  <si>
    <t>(3)/(1)-1</t>
  </si>
  <si>
    <t>Company</t>
  </si>
  <si>
    <t>(1)</t>
  </si>
  <si>
    <t>(2)</t>
  </si>
  <si>
    <t>(3)</t>
  </si>
  <si>
    <t>Historical (£m)</t>
  </si>
  <si>
    <t>Our view (£m)</t>
  </si>
  <si>
    <t>BP v historical
(% increase)</t>
  </si>
  <si>
    <t>Our view v historical
(% increase)</t>
  </si>
  <si>
    <t>Residential retail</t>
  </si>
  <si>
    <t>Cost figures in £m of 2017-18, excluding third party service costs and pension deficit recovery payments</t>
  </si>
  <si>
    <r>
      <t xml:space="preserve">Total costs </t>
    </r>
    <r>
      <rPr>
        <sz val="11"/>
        <color theme="1"/>
        <rFont val="Calibri"/>
        <family val="2"/>
        <scheme val="minor"/>
      </rPr>
      <t>(wholesale water, wholesale wastewater, residential retail)</t>
    </r>
  </si>
  <si>
    <r>
      <t xml:space="preserve">Wholesale base costs </t>
    </r>
    <r>
      <rPr>
        <sz val="11"/>
        <color theme="1"/>
        <rFont val="Calibri"/>
        <family val="2"/>
        <scheme val="minor"/>
      </rPr>
      <t>(water + wastewater)</t>
    </r>
  </si>
  <si>
    <r>
      <t xml:space="preserve">Wholesale enhancement costs </t>
    </r>
    <r>
      <rPr>
        <sz val="11"/>
        <color theme="1"/>
        <rFont val="Calibri"/>
        <family val="2"/>
        <scheme val="minor"/>
      </rPr>
      <t>(water + wastewater)</t>
    </r>
  </si>
  <si>
    <t>PR19 initial assessment of plans: historical expenditure, companies’ forecast and Ofwat's challenge</t>
  </si>
  <si>
    <t>Business plans (£m)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</si>
</sst>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164" fontId="6" fillId="0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64" fontId="6" fillId="0" borderId="0" xfId="1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 applyBorder="1"/>
    <xf numFmtId="0" fontId="3" fillId="0" borderId="0" xfId="0" applyFont="1" applyFill="1" applyBorder="1"/>
    <xf numFmtId="0" fontId="9" fillId="0" borderId="0" xfId="0" applyFont="1"/>
    <xf numFmtId="0" fontId="7" fillId="0" borderId="0" xfId="0" applyFont="1"/>
    <xf numFmtId="0" fontId="8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Continuous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1" xfId="0" quotePrefix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Continuous" vertical="top"/>
    </xf>
    <xf numFmtId="0" fontId="4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Continuous" vertical="top" wrapText="1"/>
    </xf>
    <xf numFmtId="0" fontId="8" fillId="3" borderId="1" xfId="0" applyFont="1" applyFill="1" applyBorder="1" applyAlignment="1">
      <alignment horizontal="left" vertical="top" wrapText="1"/>
    </xf>
    <xf numFmtId="0" fontId="4" fillId="3" borderId="1" xfId="0" quotePrefix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Continuous" vertical="top"/>
    </xf>
    <xf numFmtId="0" fontId="4" fillId="4" borderId="1" xfId="0" applyFont="1" applyFill="1" applyBorder="1" applyAlignment="1">
      <alignment horizontal="centerContinuous" vertical="top"/>
    </xf>
    <xf numFmtId="0" fontId="8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Continuous" vertical="top" wrapText="1"/>
    </xf>
    <xf numFmtId="0" fontId="8" fillId="4" borderId="1" xfId="0" applyFont="1" applyFill="1" applyBorder="1" applyAlignment="1">
      <alignment horizontal="left" vertical="top" wrapText="1"/>
    </xf>
    <xf numFmtId="0" fontId="4" fillId="4" borderId="1" xfId="0" quotePrefix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Continuous" vertical="top"/>
    </xf>
    <xf numFmtId="0" fontId="4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Continuous" vertical="top" wrapText="1"/>
    </xf>
    <xf numFmtId="0" fontId="8" fillId="5" borderId="1" xfId="0" applyFont="1" applyFill="1" applyBorder="1" applyAlignment="1">
      <alignment horizontal="left" vertical="top" wrapText="1"/>
    </xf>
    <xf numFmtId="0" fontId="4" fillId="5" borderId="1" xfId="0" quotePrefix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Continuous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Q90"/>
  <sheetViews>
    <sheetView showGridLines="0" tabSelected="1" zoomScale="90" zoomScaleNormal="90" workbookViewId="0">
      <pane ySplit="2" topLeftCell="A3" activePane="bottomLeft" state="frozen"/>
      <selection pane="bottomLeft" activeCell="D1" sqref="D1"/>
    </sheetView>
  </sheetViews>
  <sheetFormatPr defaultColWidth="8.6875" defaultRowHeight="13.15" x14ac:dyDescent="0.4"/>
  <cols>
    <col min="1" max="1" width="2.3125" style="13" customWidth="1"/>
    <col min="2" max="2" width="22.0625" style="13" customWidth="1"/>
    <col min="3" max="7" width="16.5625" style="13" customWidth="1"/>
    <col min="8" max="9" width="12.625" style="13" customWidth="1"/>
    <col min="10" max="10" width="16.375" style="13" bestFit="1" customWidth="1"/>
    <col min="11" max="11" width="12.1875" style="13" customWidth="1"/>
    <col min="12" max="13" width="10.875" style="13" customWidth="1"/>
    <col min="14" max="14" width="11.125" style="13" customWidth="1"/>
    <col min="15" max="15" width="13.1875" style="13" customWidth="1"/>
    <col min="16" max="17" width="10.625" style="13" customWidth="1"/>
    <col min="18" max="18" width="16.375" style="13" bestFit="1" customWidth="1"/>
    <col min="19" max="16384" width="8.6875" style="13"/>
  </cols>
  <sheetData>
    <row r="1" spans="2:7" ht="19.149999999999999" customHeight="1" x14ac:dyDescent="0.4">
      <c r="B1" s="16" t="s">
        <v>33</v>
      </c>
    </row>
    <row r="2" spans="2:7" ht="16.899999999999999" customHeight="1" x14ac:dyDescent="0.4">
      <c r="B2" s="17" t="s">
        <v>29</v>
      </c>
    </row>
    <row r="3" spans="2:7" x14ac:dyDescent="0.4">
      <c r="B3" s="14"/>
    </row>
    <row r="4" spans="2:7" ht="14.25" x14ac:dyDescent="0.45">
      <c r="B4" s="15" t="s">
        <v>30</v>
      </c>
      <c r="C4" s="14"/>
      <c r="D4" s="14"/>
      <c r="E4" s="14"/>
      <c r="F4" s="14"/>
      <c r="G4" s="14"/>
    </row>
    <row r="5" spans="2:7" ht="5.65" customHeight="1" x14ac:dyDescent="0.4">
      <c r="B5" s="14"/>
      <c r="C5" s="14"/>
      <c r="D5" s="14"/>
      <c r="E5" s="14"/>
      <c r="G5" s="14"/>
    </row>
    <row r="6" spans="2:7" ht="30" customHeight="1" x14ac:dyDescent="0.4">
      <c r="B6" s="27"/>
      <c r="C6" s="18" t="s">
        <v>24</v>
      </c>
      <c r="D6" s="18" t="s">
        <v>34</v>
      </c>
      <c r="E6" s="19" t="s">
        <v>25</v>
      </c>
      <c r="F6" s="28" t="s">
        <v>26</v>
      </c>
      <c r="G6" s="28" t="s">
        <v>27</v>
      </c>
    </row>
    <row r="7" spans="2:7" x14ac:dyDescent="0.4">
      <c r="B7" s="29" t="s">
        <v>20</v>
      </c>
      <c r="C7" s="30" t="s">
        <v>21</v>
      </c>
      <c r="D7" s="30" t="s">
        <v>22</v>
      </c>
      <c r="E7" s="30" t="s">
        <v>23</v>
      </c>
      <c r="F7" s="31" t="s">
        <v>18</v>
      </c>
      <c r="G7" s="31" t="s">
        <v>19</v>
      </c>
    </row>
    <row r="8" spans="2:7" x14ac:dyDescent="0.4">
      <c r="B8" s="1" t="s">
        <v>0</v>
      </c>
      <c r="C8" s="2">
        <f t="shared" ref="C8:E24" si="0">C30+C52+C74</f>
        <v>4630.1875768647678</v>
      </c>
      <c r="D8" s="2">
        <f t="shared" si="0"/>
        <v>6752.2935040755438</v>
      </c>
      <c r="E8" s="2">
        <f t="shared" si="0"/>
        <v>5494.3609874696394</v>
      </c>
      <c r="F8" s="3">
        <f t="shared" ref="F8:F24" si="1">D8/C8-1</f>
        <v>0.45831964515090218</v>
      </c>
      <c r="G8" s="3">
        <f t="shared" ref="G8:G24" si="2">E8/C8-1</f>
        <v>0.18663896359681131</v>
      </c>
    </row>
    <row r="9" spans="2:7" x14ac:dyDescent="0.4">
      <c r="B9" s="1" t="s">
        <v>1</v>
      </c>
      <c r="C9" s="2">
        <f t="shared" si="0"/>
        <v>2710.4681514235194</v>
      </c>
      <c r="D9" s="2">
        <f t="shared" si="0"/>
        <v>3247.2280000000001</v>
      </c>
      <c r="E9" s="2">
        <f t="shared" si="0"/>
        <v>2824.7430826129475</v>
      </c>
      <c r="F9" s="3">
        <f t="shared" si="1"/>
        <v>0.19803215481228875</v>
      </c>
      <c r="G9" s="3">
        <f t="shared" si="2"/>
        <v>4.2160588062771343E-2</v>
      </c>
    </row>
    <row r="10" spans="2:7" x14ac:dyDescent="0.4">
      <c r="B10" s="1" t="s">
        <v>2</v>
      </c>
      <c r="C10" s="2">
        <f t="shared" si="0"/>
        <v>7299.4589667978335</v>
      </c>
      <c r="D10" s="2">
        <f t="shared" si="0"/>
        <v>5998.3576906158069</v>
      </c>
      <c r="E10" s="2">
        <f t="shared" si="0"/>
        <v>5799.0146309336706</v>
      </c>
      <c r="F10" s="3">
        <f t="shared" si="1"/>
        <v>-0.17824626209972394</v>
      </c>
      <c r="G10" s="3">
        <f t="shared" si="2"/>
        <v>-0.20555555455398167</v>
      </c>
    </row>
    <row r="11" spans="2:7" x14ac:dyDescent="0.4">
      <c r="B11" s="1" t="s">
        <v>3</v>
      </c>
      <c r="C11" s="2">
        <f t="shared" si="0"/>
        <v>3220.2806089114442</v>
      </c>
      <c r="D11" s="2">
        <f t="shared" si="0"/>
        <v>4161.0749999999998</v>
      </c>
      <c r="E11" s="2">
        <f t="shared" si="0"/>
        <v>3433.1376506518782</v>
      </c>
      <c r="F11" s="3">
        <f t="shared" si="1"/>
        <v>0.29214671183781515</v>
      </c>
      <c r="G11" s="3">
        <f t="shared" si="2"/>
        <v>6.6098911117061343E-2</v>
      </c>
    </row>
    <row r="12" spans="2:7" x14ac:dyDescent="0.4">
      <c r="B12" s="4" t="s">
        <v>15</v>
      </c>
      <c r="C12" s="11">
        <f t="shared" si="0"/>
        <v>6431.5847862961155</v>
      </c>
      <c r="D12" s="11">
        <f t="shared" si="0"/>
        <v>6752.0263234166969</v>
      </c>
      <c r="E12" s="11">
        <f t="shared" si="0"/>
        <v>6555.2949477163229</v>
      </c>
      <c r="F12" s="3">
        <f t="shared" si="1"/>
        <v>4.9823107020738E-2</v>
      </c>
      <c r="G12" s="3">
        <f t="shared" si="2"/>
        <v>1.9234786686447514E-2</v>
      </c>
    </row>
    <row r="13" spans="2:7" x14ac:dyDescent="0.4">
      <c r="B13" s="1" t="s">
        <v>4</v>
      </c>
      <c r="C13" s="2">
        <f t="shared" si="0"/>
        <v>1937.7972639333111</v>
      </c>
      <c r="D13" s="2">
        <f t="shared" si="0"/>
        <v>2049.0940000000005</v>
      </c>
      <c r="E13" s="2">
        <f t="shared" si="0"/>
        <v>1982.1116600147589</v>
      </c>
      <c r="F13" s="3">
        <f t="shared" si="1"/>
        <v>5.7434664677346481E-2</v>
      </c>
      <c r="G13" s="3">
        <f t="shared" si="2"/>
        <v>2.2868437739198333E-2</v>
      </c>
    </row>
    <row r="14" spans="2:7" x14ac:dyDescent="0.4">
      <c r="B14" s="1" t="s">
        <v>5</v>
      </c>
      <c r="C14" s="2">
        <f t="shared" si="0"/>
        <v>10163.699663378384</v>
      </c>
      <c r="D14" s="2">
        <f t="shared" si="0"/>
        <v>11737.848030337746</v>
      </c>
      <c r="E14" s="2">
        <f t="shared" si="0"/>
        <v>9420.8718887234154</v>
      </c>
      <c r="F14" s="3">
        <f t="shared" si="1"/>
        <v>0.15487946506637718</v>
      </c>
      <c r="G14" s="3">
        <f t="shared" si="2"/>
        <v>-7.3086356273543651E-2</v>
      </c>
    </row>
    <row r="15" spans="2:7" x14ac:dyDescent="0.4">
      <c r="B15" s="1" t="s">
        <v>6</v>
      </c>
      <c r="C15" s="2">
        <f t="shared" si="0"/>
        <v>3254.4998307417127</v>
      </c>
      <c r="D15" s="2">
        <f t="shared" si="0"/>
        <v>3505.1059999999998</v>
      </c>
      <c r="E15" s="2">
        <f t="shared" si="0"/>
        <v>2865.6346077982907</v>
      </c>
      <c r="F15" s="3">
        <f t="shared" si="1"/>
        <v>7.7002975047373967E-2</v>
      </c>
      <c r="G15" s="3">
        <f t="shared" si="2"/>
        <v>-0.11948540272463248</v>
      </c>
    </row>
    <row r="16" spans="2:7" x14ac:dyDescent="0.4">
      <c r="B16" s="1" t="s">
        <v>7</v>
      </c>
      <c r="C16" s="2">
        <f t="shared" si="0"/>
        <v>1906.9385231672563</v>
      </c>
      <c r="D16" s="2">
        <f t="shared" si="0"/>
        <v>2408.2804201161143</v>
      </c>
      <c r="E16" s="2">
        <f t="shared" si="0"/>
        <v>2121.2443422036517</v>
      </c>
      <c r="F16" s="3">
        <f t="shared" si="1"/>
        <v>0.26290406893462581</v>
      </c>
      <c r="G16" s="3">
        <f t="shared" si="2"/>
        <v>0.11238213315888768</v>
      </c>
    </row>
    <row r="17" spans="2:7" x14ac:dyDescent="0.4">
      <c r="B17" s="1" t="s">
        <v>8</v>
      </c>
      <c r="C17" s="2">
        <f t="shared" si="0"/>
        <v>3887.7280611406968</v>
      </c>
      <c r="D17" s="2">
        <f t="shared" si="0"/>
        <v>5254.7089999999998</v>
      </c>
      <c r="E17" s="2">
        <f t="shared" si="0"/>
        <v>4453.382002383898</v>
      </c>
      <c r="F17" s="3">
        <f t="shared" si="1"/>
        <v>0.35161434065381036</v>
      </c>
      <c r="G17" s="3">
        <f t="shared" si="2"/>
        <v>0.14549730134088468</v>
      </c>
    </row>
    <row r="18" spans="2:7" x14ac:dyDescent="0.4">
      <c r="B18" s="1" t="s">
        <v>9</v>
      </c>
      <c r="C18" s="2">
        <f t="shared" si="0"/>
        <v>1407.7419014452644</v>
      </c>
      <c r="D18" s="2">
        <f t="shared" si="0"/>
        <v>1607.7518875441572</v>
      </c>
      <c r="E18" s="2">
        <f t="shared" si="0"/>
        <v>1432.9902969977989</v>
      </c>
      <c r="F18" s="3">
        <f t="shared" si="1"/>
        <v>0.14207859117751043</v>
      </c>
      <c r="G18" s="3">
        <f t="shared" si="2"/>
        <v>1.7935386825250532E-2</v>
      </c>
    </row>
    <row r="19" spans="2:7" x14ac:dyDescent="0.4">
      <c r="B19" s="1" t="s">
        <v>10</v>
      </c>
      <c r="C19" s="2">
        <f t="shared" si="0"/>
        <v>558.68070307677169</v>
      </c>
      <c r="D19" s="2">
        <f t="shared" si="0"/>
        <v>515.18600000000004</v>
      </c>
      <c r="E19" s="2">
        <f t="shared" si="0"/>
        <v>448.58103778074485</v>
      </c>
      <c r="F19" s="3">
        <f t="shared" si="1"/>
        <v>-7.7852524415533253E-2</v>
      </c>
      <c r="G19" s="3">
        <f t="shared" si="2"/>
        <v>-0.19707082183022417</v>
      </c>
    </row>
    <row r="20" spans="2:7" x14ac:dyDescent="0.4">
      <c r="B20" s="1" t="s">
        <v>11</v>
      </c>
      <c r="C20" s="2">
        <f t="shared" si="0"/>
        <v>169.29139400743816</v>
      </c>
      <c r="D20" s="2">
        <f t="shared" si="0"/>
        <v>247.60800000000003</v>
      </c>
      <c r="E20" s="2">
        <f t="shared" si="0"/>
        <v>253.81113089340914</v>
      </c>
      <c r="F20" s="3">
        <f t="shared" si="1"/>
        <v>0.46261421882509213</v>
      </c>
      <c r="G20" s="3">
        <f t="shared" si="2"/>
        <v>0.49925595675736156</v>
      </c>
    </row>
    <row r="21" spans="2:7" x14ac:dyDescent="0.4">
      <c r="B21" s="1" t="s">
        <v>16</v>
      </c>
      <c r="C21" s="2">
        <f t="shared" si="0"/>
        <v>271.44395178454585</v>
      </c>
      <c r="D21" s="2">
        <f t="shared" si="0"/>
        <v>295.78699999999998</v>
      </c>
      <c r="E21" s="2">
        <f t="shared" si="0"/>
        <v>242.37737996087637</v>
      </c>
      <c r="F21" s="3">
        <f t="shared" si="1"/>
        <v>8.9679832817848304E-2</v>
      </c>
      <c r="G21" s="3">
        <f t="shared" si="2"/>
        <v>-0.10708130217150902</v>
      </c>
    </row>
    <row r="22" spans="2:7" x14ac:dyDescent="0.4">
      <c r="B22" s="1" t="s">
        <v>13</v>
      </c>
      <c r="C22" s="2">
        <f t="shared" si="0"/>
        <v>946.57845793503509</v>
      </c>
      <c r="D22" s="2">
        <f t="shared" si="0"/>
        <v>1086.5820000000001</v>
      </c>
      <c r="E22" s="2">
        <f t="shared" si="0"/>
        <v>904.29590782930575</v>
      </c>
      <c r="F22" s="3">
        <f t="shared" si="1"/>
        <v>0.14790484707457141</v>
      </c>
      <c r="G22" s="3">
        <f t="shared" si="2"/>
        <v>-4.4668827767292418E-2</v>
      </c>
    </row>
    <row r="23" spans="2:7" x14ac:dyDescent="0.4">
      <c r="B23" s="1" t="s">
        <v>14</v>
      </c>
      <c r="C23" s="2">
        <f t="shared" si="0"/>
        <v>532.98341887028835</v>
      </c>
      <c r="D23" s="2">
        <f t="shared" si="0"/>
        <v>659.88444174819654</v>
      </c>
      <c r="E23" s="2">
        <f t="shared" si="0"/>
        <v>557.60881955387197</v>
      </c>
      <c r="F23" s="3">
        <f t="shared" si="1"/>
        <v>0.23809562996704026</v>
      </c>
      <c r="G23" s="3">
        <f t="shared" si="2"/>
        <v>4.6202939550689326E-2</v>
      </c>
    </row>
    <row r="24" spans="2:7" x14ac:dyDescent="0.4">
      <c r="B24" s="5" t="s">
        <v>17</v>
      </c>
      <c r="C24" s="6">
        <f t="shared" si="0"/>
        <v>49329.363259774378</v>
      </c>
      <c r="D24" s="6">
        <f t="shared" si="0"/>
        <v>56278.817297854257</v>
      </c>
      <c r="E24" s="6">
        <f t="shared" si="0"/>
        <v>48789.460373524489</v>
      </c>
      <c r="F24" s="7">
        <f t="shared" si="1"/>
        <v>0.14087864871644928</v>
      </c>
      <c r="G24" s="7">
        <f t="shared" si="2"/>
        <v>-1.094485820558222E-2</v>
      </c>
    </row>
    <row r="25" spans="2:7" x14ac:dyDescent="0.4">
      <c r="B25" s="14"/>
      <c r="C25" s="14"/>
      <c r="D25" s="14"/>
      <c r="E25" s="14"/>
      <c r="F25" s="14"/>
      <c r="G25" s="14"/>
    </row>
    <row r="26" spans="2:7" ht="14.25" x14ac:dyDescent="0.45">
      <c r="B26" s="15" t="s">
        <v>31</v>
      </c>
      <c r="C26" s="14"/>
      <c r="D26" s="14"/>
      <c r="E26" s="14"/>
      <c r="F26" s="14"/>
      <c r="G26" s="14"/>
    </row>
    <row r="27" spans="2:7" ht="5.65" customHeight="1" x14ac:dyDescent="0.4">
      <c r="B27" s="14"/>
      <c r="C27" s="14"/>
      <c r="D27" s="14"/>
      <c r="E27" s="14"/>
      <c r="G27" s="14"/>
    </row>
    <row r="28" spans="2:7" ht="30" customHeight="1" x14ac:dyDescent="0.4">
      <c r="B28" s="20"/>
      <c r="C28" s="21" t="s">
        <v>24</v>
      </c>
      <c r="D28" s="21" t="s">
        <v>34</v>
      </c>
      <c r="E28" s="22" t="s">
        <v>25</v>
      </c>
      <c r="F28" s="23" t="s">
        <v>26</v>
      </c>
      <c r="G28" s="23" t="s">
        <v>27</v>
      </c>
    </row>
    <row r="29" spans="2:7" x14ac:dyDescent="0.4">
      <c r="B29" s="24" t="s">
        <v>20</v>
      </c>
      <c r="C29" s="25" t="s">
        <v>21</v>
      </c>
      <c r="D29" s="25" t="s">
        <v>22</v>
      </c>
      <c r="E29" s="25" t="s">
        <v>23</v>
      </c>
      <c r="F29" s="26" t="s">
        <v>18</v>
      </c>
      <c r="G29" s="26" t="s">
        <v>19</v>
      </c>
    </row>
    <row r="30" spans="2:7" x14ac:dyDescent="0.4">
      <c r="B30" s="1" t="s">
        <v>0</v>
      </c>
      <c r="C30" s="2">
        <v>3392.6504543997985</v>
      </c>
      <c r="D30" s="2">
        <v>3874.0477595046495</v>
      </c>
      <c r="E30" s="2">
        <v>3212.0065837650286</v>
      </c>
      <c r="F30" s="3">
        <f>D30/C30-1</f>
        <v>0.14189416551314493</v>
      </c>
      <c r="G30" s="3">
        <f>E30/C30-1</f>
        <v>-5.3245647632369497E-2</v>
      </c>
    </row>
    <row r="31" spans="2:7" x14ac:dyDescent="0.4">
      <c r="B31" s="1" t="s">
        <v>1</v>
      </c>
      <c r="C31" s="2">
        <v>2108.0733892480384</v>
      </c>
      <c r="D31" s="2">
        <v>2193.2796049999997</v>
      </c>
      <c r="E31" s="2">
        <v>2090.662310951016</v>
      </c>
      <c r="F31" s="3">
        <f t="shared" ref="F31:F46" si="3">D31/C31-1</f>
        <v>4.0418998781799997E-2</v>
      </c>
      <c r="G31" s="3">
        <f t="shared" ref="G31:G46" si="4">E31/C31-1</f>
        <v>-8.2592372665133418E-3</v>
      </c>
    </row>
    <row r="32" spans="2:7" x14ac:dyDescent="0.4">
      <c r="B32" s="1" t="s">
        <v>2</v>
      </c>
      <c r="C32" s="2">
        <v>4932.0112957233068</v>
      </c>
      <c r="D32" s="2">
        <v>4284.1105384260363</v>
      </c>
      <c r="E32" s="2">
        <v>4145.0520502202235</v>
      </c>
      <c r="F32" s="3">
        <f t="shared" si="3"/>
        <v>-0.13136643824378191</v>
      </c>
      <c r="G32" s="3">
        <f t="shared" si="4"/>
        <v>-0.15956152537312296</v>
      </c>
    </row>
    <row r="33" spans="2:17" x14ac:dyDescent="0.4">
      <c r="B33" s="1" t="s">
        <v>3</v>
      </c>
      <c r="C33" s="2">
        <v>2216.4035289104199</v>
      </c>
      <c r="D33" s="2">
        <v>2293.1588899999997</v>
      </c>
      <c r="E33" s="2">
        <v>2055.9954784488305</v>
      </c>
      <c r="F33" s="3">
        <f t="shared" si="3"/>
        <v>3.4630589641459597E-2</v>
      </c>
      <c r="G33" s="3">
        <f t="shared" si="4"/>
        <v>-7.2373125366952396E-2</v>
      </c>
    </row>
    <row r="34" spans="2:17" x14ac:dyDescent="0.4">
      <c r="B34" s="4" t="s">
        <v>15</v>
      </c>
      <c r="C34" s="11">
        <v>4876.5420812985303</v>
      </c>
      <c r="D34" s="11">
        <v>4677.46921984647</v>
      </c>
      <c r="E34" s="11">
        <v>4812.8247552247349</v>
      </c>
      <c r="F34" s="3">
        <f t="shared" si="3"/>
        <v>-4.082254559342402E-2</v>
      </c>
      <c r="G34" s="3">
        <f>E34/C34-1</f>
        <v>-1.3066087611168231E-2</v>
      </c>
    </row>
    <row r="35" spans="2:17" x14ac:dyDescent="0.4">
      <c r="B35" s="1" t="s">
        <v>4</v>
      </c>
      <c r="C35" s="2">
        <v>1448.4871378470891</v>
      </c>
      <c r="D35" s="2">
        <v>1389.7090000000003</v>
      </c>
      <c r="E35" s="2">
        <v>1408.7571444543419</v>
      </c>
      <c r="F35" s="3">
        <f t="shared" si="3"/>
        <v>-4.0578985005315094E-2</v>
      </c>
      <c r="G35" s="3">
        <f t="shared" si="4"/>
        <v>-2.7428613174845684E-2</v>
      </c>
    </row>
    <row r="36" spans="2:17" x14ac:dyDescent="0.4">
      <c r="B36" s="1" t="s">
        <v>5</v>
      </c>
      <c r="C36" s="2">
        <v>6833.4625233203733</v>
      </c>
      <c r="D36" s="2">
        <v>7957.196079964092</v>
      </c>
      <c r="E36" s="2">
        <v>6963.8497652103706</v>
      </c>
      <c r="F36" s="3">
        <f t="shared" si="3"/>
        <v>0.16444570418126725</v>
      </c>
      <c r="G36" s="3">
        <f t="shared" si="4"/>
        <v>1.9080699051912342E-2</v>
      </c>
    </row>
    <row r="37" spans="2:17" x14ac:dyDescent="0.4">
      <c r="B37" s="1" t="s">
        <v>6</v>
      </c>
      <c r="C37" s="2">
        <v>2567.7418683362898</v>
      </c>
      <c r="D37" s="2">
        <v>2228.1776920000002</v>
      </c>
      <c r="E37" s="2">
        <v>2144.5664146756185</v>
      </c>
      <c r="F37" s="3">
        <f t="shared" si="3"/>
        <v>-0.13224233343840852</v>
      </c>
      <c r="G37" s="3">
        <f t="shared" si="4"/>
        <v>-0.16480451515745942</v>
      </c>
    </row>
    <row r="38" spans="2:17" x14ac:dyDescent="0.4">
      <c r="B38" s="1" t="s">
        <v>7</v>
      </c>
      <c r="C38" s="2">
        <v>1328.910354316198</v>
      </c>
      <c r="D38" s="2">
        <v>1426.6419582452043</v>
      </c>
      <c r="E38" s="2">
        <v>1407.661901432301</v>
      </c>
      <c r="F38" s="3">
        <f t="shared" si="3"/>
        <v>7.3542661182209645E-2</v>
      </c>
      <c r="G38" s="3">
        <f t="shared" si="4"/>
        <v>5.9260240437079892E-2</v>
      </c>
    </row>
    <row r="39" spans="2:17" x14ac:dyDescent="0.4">
      <c r="B39" s="1" t="s">
        <v>8</v>
      </c>
      <c r="C39" s="2">
        <v>2979.4455433126286</v>
      </c>
      <c r="D39" s="2">
        <v>3676.6437099999994</v>
      </c>
      <c r="E39" s="2">
        <v>3088.2238238868722</v>
      </c>
      <c r="F39" s="3">
        <f t="shared" si="3"/>
        <v>0.23400265470608561</v>
      </c>
      <c r="G39" s="3">
        <f t="shared" si="4"/>
        <v>3.6509571661209383E-2</v>
      </c>
    </row>
    <row r="40" spans="2:17" x14ac:dyDescent="0.4">
      <c r="B40" s="1" t="s">
        <v>9</v>
      </c>
      <c r="C40" s="2">
        <v>1068.5069626385032</v>
      </c>
      <c r="D40" s="2">
        <v>1049.240432682464</v>
      </c>
      <c r="E40" s="2">
        <v>972.12299718876045</v>
      </c>
      <c r="F40" s="3">
        <f t="shared" si="3"/>
        <v>-1.8031262902081346E-2</v>
      </c>
      <c r="G40" s="3">
        <f t="shared" si="4"/>
        <v>-9.0204340093150481E-2</v>
      </c>
    </row>
    <row r="41" spans="2:17" x14ac:dyDescent="0.4">
      <c r="B41" s="1" t="s">
        <v>10</v>
      </c>
      <c r="C41" s="2">
        <v>403.36654505727699</v>
      </c>
      <c r="D41" s="2">
        <v>406.161</v>
      </c>
      <c r="E41" s="2">
        <v>361.80761286261986</v>
      </c>
      <c r="F41" s="3">
        <f t="shared" si="3"/>
        <v>6.9278302253008572E-3</v>
      </c>
      <c r="G41" s="3">
        <f t="shared" si="4"/>
        <v>-0.10303019103568911</v>
      </c>
    </row>
    <row r="42" spans="2:17" x14ac:dyDescent="0.4">
      <c r="B42" s="1" t="s">
        <v>11</v>
      </c>
      <c r="C42" s="2">
        <v>126.61862430335036</v>
      </c>
      <c r="D42" s="2">
        <v>136.024</v>
      </c>
      <c r="E42" s="2">
        <v>151.32805389803622</v>
      </c>
      <c r="F42" s="3">
        <f t="shared" si="3"/>
        <v>7.4281139511644279E-2</v>
      </c>
      <c r="G42" s="3">
        <f t="shared" si="4"/>
        <v>0.19514846043096701</v>
      </c>
    </row>
    <row r="43" spans="2:17" x14ac:dyDescent="0.4">
      <c r="B43" s="1" t="s">
        <v>16</v>
      </c>
      <c r="C43" s="2">
        <v>195.8680943146976</v>
      </c>
      <c r="D43" s="2">
        <v>195.90199999999999</v>
      </c>
      <c r="E43" s="2">
        <v>175.23359994746494</v>
      </c>
      <c r="F43" s="3">
        <f t="shared" si="3"/>
        <v>1.7310468772890886E-4</v>
      </c>
      <c r="G43" s="3">
        <f t="shared" si="4"/>
        <v>-0.10534893107235532</v>
      </c>
    </row>
    <row r="44" spans="2:17" x14ac:dyDescent="0.4">
      <c r="B44" s="1" t="s">
        <v>13</v>
      </c>
      <c r="C44" s="2">
        <v>632.68091825290935</v>
      </c>
      <c r="D44" s="2">
        <v>683.57500000000005</v>
      </c>
      <c r="E44" s="2">
        <v>649.70922947813972</v>
      </c>
      <c r="F44" s="3">
        <f t="shared" si="3"/>
        <v>8.044194202605337E-2</v>
      </c>
      <c r="G44" s="3">
        <f t="shared" si="4"/>
        <v>2.6914532640327504E-2</v>
      </c>
    </row>
    <row r="45" spans="2:17" x14ac:dyDescent="0.4">
      <c r="B45" s="1" t="s">
        <v>14</v>
      </c>
      <c r="C45" s="2">
        <v>374.87464632351276</v>
      </c>
      <c r="D45" s="2">
        <v>403.81134254988473</v>
      </c>
      <c r="E45" s="2">
        <v>368.5921922022514</v>
      </c>
      <c r="F45" s="3">
        <f t="shared" si="3"/>
        <v>7.7190326180127666E-2</v>
      </c>
      <c r="G45" s="3">
        <f t="shared" si="4"/>
        <v>-1.6758813066914291E-2</v>
      </c>
    </row>
    <row r="46" spans="2:17" x14ac:dyDescent="0.4">
      <c r="B46" s="5" t="s">
        <v>17</v>
      </c>
      <c r="C46" s="6">
        <f>SUM(C30:C45)</f>
        <v>35485.643967602919</v>
      </c>
      <c r="D46" s="6">
        <f>SUM(D30:D45)</f>
        <v>36875.148228218786</v>
      </c>
      <c r="E46" s="6">
        <f t="shared" ref="E46" si="5">SUM(E30:E45)</f>
        <v>34008.393913846616</v>
      </c>
      <c r="F46" s="7">
        <f t="shared" si="3"/>
        <v>3.9156799912788198E-2</v>
      </c>
      <c r="G46" s="7">
        <f t="shared" si="4"/>
        <v>-4.1629512348852371E-2</v>
      </c>
    </row>
    <row r="47" spans="2:17" x14ac:dyDescent="0.4">
      <c r="B47" s="8"/>
      <c r="C47" s="9"/>
      <c r="D47" s="9"/>
      <c r="E47" s="9"/>
      <c r="F47" s="10"/>
      <c r="G47" s="10"/>
      <c r="M47" s="9"/>
      <c r="N47" s="9"/>
      <c r="O47" s="10"/>
      <c r="P47" s="10"/>
      <c r="Q47" s="10"/>
    </row>
    <row r="48" spans="2:17" ht="14.25" x14ac:dyDescent="0.45">
      <c r="B48" s="15" t="s">
        <v>32</v>
      </c>
      <c r="C48" s="14"/>
      <c r="D48" s="14"/>
      <c r="E48" s="14"/>
      <c r="F48" s="14"/>
      <c r="G48" s="14"/>
    </row>
    <row r="49" spans="2:7" ht="5.65" customHeight="1" x14ac:dyDescent="0.4">
      <c r="B49" s="14"/>
      <c r="C49" s="14"/>
      <c r="D49" s="14"/>
      <c r="E49" s="14"/>
      <c r="G49" s="14"/>
    </row>
    <row r="50" spans="2:7" ht="30" customHeight="1" x14ac:dyDescent="0.4">
      <c r="B50" s="32"/>
      <c r="C50" s="33" t="s">
        <v>24</v>
      </c>
      <c r="D50" s="33" t="s">
        <v>34</v>
      </c>
      <c r="E50" s="34" t="s">
        <v>25</v>
      </c>
      <c r="F50" s="35" t="s">
        <v>26</v>
      </c>
      <c r="G50" s="35" t="s">
        <v>27</v>
      </c>
    </row>
    <row r="51" spans="2:7" x14ac:dyDescent="0.4">
      <c r="B51" s="36" t="s">
        <v>20</v>
      </c>
      <c r="C51" s="37" t="s">
        <v>21</v>
      </c>
      <c r="D51" s="37" t="s">
        <v>22</v>
      </c>
      <c r="E51" s="37" t="s">
        <v>23</v>
      </c>
      <c r="F51" s="38" t="s">
        <v>18</v>
      </c>
      <c r="G51" s="38" t="s">
        <v>19</v>
      </c>
    </row>
    <row r="52" spans="2:7" x14ac:dyDescent="0.4">
      <c r="B52" s="1" t="s">
        <v>0</v>
      </c>
      <c r="C52" s="11">
        <v>855.81955989443327</v>
      </c>
      <c r="D52" s="11">
        <v>2470.6644845708943</v>
      </c>
      <c r="E52" s="11">
        <v>1878.9356464976431</v>
      </c>
      <c r="F52" s="3">
        <f>D52/C52-1</f>
        <v>1.8868988281544472</v>
      </c>
      <c r="G52" s="3">
        <f t="shared" ref="G52:G68" si="6">E52/C52-1</f>
        <v>1.1954810739887889</v>
      </c>
    </row>
    <row r="53" spans="2:7" x14ac:dyDescent="0.4">
      <c r="B53" s="1" t="s">
        <v>1</v>
      </c>
      <c r="C53" s="11">
        <v>346.1263508659132</v>
      </c>
      <c r="D53" s="11">
        <v>774.3543950000003</v>
      </c>
      <c r="E53" s="11">
        <v>481.18926906238079</v>
      </c>
      <c r="F53" s="3">
        <f t="shared" ref="F53:F68" si="7">D53/C53-1</f>
        <v>1.2372015105546805</v>
      </c>
      <c r="G53" s="3">
        <f t="shared" si="6"/>
        <v>0.39021275860268134</v>
      </c>
    </row>
    <row r="54" spans="2:7" x14ac:dyDescent="0.4">
      <c r="B54" s="1" t="s">
        <v>2</v>
      </c>
      <c r="C54" s="11">
        <v>1703.2384697057391</v>
      </c>
      <c r="D54" s="11">
        <v>1206.488889809892</v>
      </c>
      <c r="E54" s="11">
        <v>1140.56154378365</v>
      </c>
      <c r="F54" s="3">
        <f t="shared" si="7"/>
        <v>-0.29165004709039266</v>
      </c>
      <c r="G54" s="3">
        <f t="shared" si="6"/>
        <v>-0.33035710261951767</v>
      </c>
    </row>
    <row r="55" spans="2:7" x14ac:dyDescent="0.4">
      <c r="B55" s="1" t="s">
        <v>3</v>
      </c>
      <c r="C55" s="11">
        <v>577.64854969367093</v>
      </c>
      <c r="D55" s="11">
        <v>1639.35411</v>
      </c>
      <c r="E55" s="11">
        <v>1109.7503445007014</v>
      </c>
      <c r="F55" s="3">
        <f t="shared" si="7"/>
        <v>1.8379784055016763</v>
      </c>
      <c r="G55" s="3">
        <f t="shared" si="6"/>
        <v>0.92115144249770209</v>
      </c>
    </row>
    <row r="56" spans="2:7" x14ac:dyDescent="0.4">
      <c r="B56" s="4" t="s">
        <v>15</v>
      </c>
      <c r="C56" s="11">
        <v>1010.5230082345146</v>
      </c>
      <c r="D56" s="11">
        <v>1599.2244909915003</v>
      </c>
      <c r="E56" s="11">
        <v>1238.2170083225872</v>
      </c>
      <c r="F56" s="3">
        <f t="shared" si="7"/>
        <v>0.58257108245907863</v>
      </c>
      <c r="G56" s="3">
        <f t="shared" si="6"/>
        <v>0.22532292509190555</v>
      </c>
    </row>
    <row r="57" spans="2:7" x14ac:dyDescent="0.4">
      <c r="B57" s="1" t="s">
        <v>4</v>
      </c>
      <c r="C57" s="11">
        <v>276.83868332157931</v>
      </c>
      <c r="D57" s="11">
        <v>499.62100000000004</v>
      </c>
      <c r="E57" s="11">
        <v>432.91442913682971</v>
      </c>
      <c r="F57" s="3">
        <f t="shared" si="7"/>
        <v>0.80473694646074434</v>
      </c>
      <c r="G57" s="3">
        <f t="shared" si="6"/>
        <v>0.56377867407334414</v>
      </c>
    </row>
    <row r="58" spans="2:7" x14ac:dyDescent="0.4">
      <c r="B58" s="1" t="s">
        <v>5</v>
      </c>
      <c r="C58" s="11">
        <v>2479.6363231475507</v>
      </c>
      <c r="D58" s="11">
        <v>2878.8896378223362</v>
      </c>
      <c r="E58" s="11">
        <v>1767.7712363521132</v>
      </c>
      <c r="F58" s="3">
        <f t="shared" si="7"/>
        <v>0.16101285133942111</v>
      </c>
      <c r="G58" s="3">
        <f t="shared" si="6"/>
        <v>-0.28708447289230887</v>
      </c>
    </row>
    <row r="59" spans="2:7" x14ac:dyDescent="0.4">
      <c r="B59" s="1" t="s">
        <v>6</v>
      </c>
      <c r="C59" s="11">
        <v>378.58457905401337</v>
      </c>
      <c r="D59" s="11">
        <v>992.94630799999982</v>
      </c>
      <c r="E59" s="11">
        <v>517.83968969962984</v>
      </c>
      <c r="F59" s="3">
        <f t="shared" si="7"/>
        <v>1.6227859319603568</v>
      </c>
      <c r="G59" s="3">
        <f t="shared" si="6"/>
        <v>0.36783091110995492</v>
      </c>
    </row>
    <row r="60" spans="2:7" x14ac:dyDescent="0.4">
      <c r="B60" s="1" t="s">
        <v>7</v>
      </c>
      <c r="C60" s="11">
        <v>433.79142828674719</v>
      </c>
      <c r="D60" s="11">
        <v>817.50746187091011</v>
      </c>
      <c r="E60" s="11">
        <v>568.34708590284959</v>
      </c>
      <c r="F60" s="3">
        <f t="shared" si="7"/>
        <v>0.88456342971008839</v>
      </c>
      <c r="G60" s="3">
        <f t="shared" si="6"/>
        <v>0.31018514622920956</v>
      </c>
    </row>
    <row r="61" spans="2:7" x14ac:dyDescent="0.4">
      <c r="B61" s="1" t="s">
        <v>8</v>
      </c>
      <c r="C61" s="11">
        <v>619.85002971799122</v>
      </c>
      <c r="D61" s="11">
        <v>1318.0042900000008</v>
      </c>
      <c r="E61" s="11">
        <v>1007.4252612687967</v>
      </c>
      <c r="F61" s="3">
        <f t="shared" si="7"/>
        <v>1.1263277031698196</v>
      </c>
      <c r="G61" s="3">
        <f t="shared" si="6"/>
        <v>0.62527258686611309</v>
      </c>
    </row>
    <row r="62" spans="2:7" x14ac:dyDescent="0.4">
      <c r="B62" s="1" t="s">
        <v>9</v>
      </c>
      <c r="C62" s="11">
        <v>174.54209789614842</v>
      </c>
      <c r="D62" s="11">
        <v>389.47245486169322</v>
      </c>
      <c r="E62" s="11">
        <v>321.99431207123791</v>
      </c>
      <c r="F62" s="3">
        <f t="shared" si="7"/>
        <v>1.231395517506769</v>
      </c>
      <c r="G62" s="3">
        <f t="shared" si="6"/>
        <v>0.84479455645607482</v>
      </c>
    </row>
    <row r="63" spans="2:7" x14ac:dyDescent="0.4">
      <c r="B63" s="1" t="s">
        <v>10</v>
      </c>
      <c r="C63" s="11">
        <v>106.51440848936821</v>
      </c>
      <c r="D63" s="11">
        <v>57.941000000000038</v>
      </c>
      <c r="E63" s="11">
        <v>41.296490267436951</v>
      </c>
      <c r="F63" s="3">
        <f t="shared" si="7"/>
        <v>-0.45602664633129475</v>
      </c>
      <c r="G63" s="3">
        <f t="shared" si="6"/>
        <v>-0.61229198140307017</v>
      </c>
    </row>
    <row r="64" spans="2:7" x14ac:dyDescent="0.4">
      <c r="B64" s="1" t="s">
        <v>11</v>
      </c>
      <c r="C64" s="11">
        <v>18.617196632170465</v>
      </c>
      <c r="D64" s="11">
        <v>88.121000000000024</v>
      </c>
      <c r="E64" s="11">
        <v>80.653140980111019</v>
      </c>
      <c r="F64" s="3">
        <f t="shared" si="7"/>
        <v>3.733311987892268</v>
      </c>
      <c r="G64" s="3">
        <f t="shared" si="6"/>
        <v>3.3321850530784323</v>
      </c>
    </row>
    <row r="65" spans="2:7" x14ac:dyDescent="0.4">
      <c r="B65" s="1" t="s">
        <v>16</v>
      </c>
      <c r="C65" s="11">
        <v>42.420071590276677</v>
      </c>
      <c r="D65" s="11">
        <v>62.812000000000005</v>
      </c>
      <c r="E65" s="11">
        <v>42.490886696710895</v>
      </c>
      <c r="F65" s="3">
        <f t="shared" si="7"/>
        <v>0.48071414415994207</v>
      </c>
      <c r="G65" s="3">
        <f t="shared" si="6"/>
        <v>1.6693773437772563E-3</v>
      </c>
    </row>
    <row r="66" spans="2:7" x14ac:dyDescent="0.4">
      <c r="B66" s="1" t="s">
        <v>13</v>
      </c>
      <c r="C66" s="11">
        <v>228.81146154302036</v>
      </c>
      <c r="D66" s="11">
        <v>321.53800000000007</v>
      </c>
      <c r="E66" s="11">
        <v>169.57166140659845</v>
      </c>
      <c r="F66" s="3">
        <f t="shared" si="7"/>
        <v>0.40525303160805848</v>
      </c>
      <c r="G66" s="3">
        <f t="shared" si="6"/>
        <v>-0.25890224089707081</v>
      </c>
    </row>
    <row r="67" spans="2:7" x14ac:dyDescent="0.4">
      <c r="B67" s="1" t="s">
        <v>14</v>
      </c>
      <c r="C67" s="11">
        <v>85.856747109080743</v>
      </c>
      <c r="D67" s="11">
        <v>196.57910781092602</v>
      </c>
      <c r="E67" s="11">
        <v>128.74332362328565</v>
      </c>
      <c r="F67" s="3">
        <f t="shared" si="7"/>
        <v>1.2896174666525955</v>
      </c>
      <c r="G67" s="3">
        <f t="shared" si="6"/>
        <v>0.49951317698675024</v>
      </c>
    </row>
    <row r="68" spans="2:7" x14ac:dyDescent="0.4">
      <c r="B68" s="5" t="s">
        <v>17</v>
      </c>
      <c r="C68" s="12">
        <f>SUM(C52:C67)</f>
        <v>9338.8189651822195</v>
      </c>
      <c r="D68" s="12">
        <f t="shared" ref="D68:E68" si="8">SUM(D52:D67)</f>
        <v>15313.518630738157</v>
      </c>
      <c r="E68" s="12">
        <f t="shared" si="8"/>
        <v>10927.701329572563</v>
      </c>
      <c r="F68" s="7">
        <f t="shared" si="7"/>
        <v>0.63977037008976434</v>
      </c>
      <c r="G68" s="7">
        <f t="shared" si="6"/>
        <v>0.17013739856336763</v>
      </c>
    </row>
    <row r="70" spans="2:7" ht="14.25" x14ac:dyDescent="0.45">
      <c r="B70" s="15" t="s">
        <v>28</v>
      </c>
      <c r="C70" s="14"/>
      <c r="D70" s="14"/>
      <c r="E70" s="14"/>
      <c r="F70" s="14"/>
      <c r="G70" s="14"/>
    </row>
    <row r="71" spans="2:7" ht="5.65" customHeight="1" x14ac:dyDescent="0.4">
      <c r="B71" s="14"/>
      <c r="C71" s="14"/>
      <c r="D71" s="14"/>
      <c r="E71" s="14"/>
      <c r="G71" s="14"/>
    </row>
    <row r="72" spans="2:7" ht="30" customHeight="1" x14ac:dyDescent="0.4">
      <c r="B72" s="39"/>
      <c r="C72" s="40" t="s">
        <v>24</v>
      </c>
      <c r="D72" s="40" t="s">
        <v>34</v>
      </c>
      <c r="E72" s="41" t="s">
        <v>25</v>
      </c>
      <c r="F72" s="42" t="s">
        <v>26</v>
      </c>
      <c r="G72" s="42" t="s">
        <v>27</v>
      </c>
    </row>
    <row r="73" spans="2:7" x14ac:dyDescent="0.4">
      <c r="B73" s="43" t="s">
        <v>20</v>
      </c>
      <c r="C73" s="44" t="s">
        <v>21</v>
      </c>
      <c r="D73" s="44" t="s">
        <v>22</v>
      </c>
      <c r="E73" s="44" t="s">
        <v>23</v>
      </c>
      <c r="F73" s="45" t="s">
        <v>18</v>
      </c>
      <c r="G73" s="45" t="s">
        <v>19</v>
      </c>
    </row>
    <row r="74" spans="2:7" x14ac:dyDescent="0.4">
      <c r="B74" s="1" t="s">
        <v>0</v>
      </c>
      <c r="C74" s="11">
        <v>381.71756257053551</v>
      </c>
      <c r="D74" s="11">
        <v>407.58125999999999</v>
      </c>
      <c r="E74" s="11">
        <v>403.41875720696731</v>
      </c>
      <c r="F74" s="3">
        <f>D74/C74-1</f>
        <v>6.7756110709957795E-2</v>
      </c>
      <c r="G74" s="3">
        <f t="shared" ref="G74:G90" si="9">E74/C74-1</f>
        <v>5.6851444010836527E-2</v>
      </c>
    </row>
    <row r="75" spans="2:7" x14ac:dyDescent="0.4">
      <c r="B75" s="1" t="s">
        <v>1</v>
      </c>
      <c r="C75" s="11">
        <v>256.26841130956791</v>
      </c>
      <c r="D75" s="11">
        <v>279.59399999999999</v>
      </c>
      <c r="E75" s="11">
        <v>252.89150259955065</v>
      </c>
      <c r="F75" s="3">
        <f t="shared" ref="F75:F90" si="10">D75/C75-1</f>
        <v>9.1020147864635526E-2</v>
      </c>
      <c r="G75" s="3">
        <f t="shared" si="9"/>
        <v>-1.3177233560550006E-2</v>
      </c>
    </row>
    <row r="76" spans="2:7" x14ac:dyDescent="0.4">
      <c r="B76" s="1" t="s">
        <v>2</v>
      </c>
      <c r="C76" s="11">
        <v>664.20920136878772</v>
      </c>
      <c r="D76" s="11">
        <v>507.75826237987934</v>
      </c>
      <c r="E76" s="11">
        <v>513.40103692979744</v>
      </c>
      <c r="F76" s="3">
        <f t="shared" si="10"/>
        <v>-0.23554467277252067</v>
      </c>
      <c r="G76" s="3">
        <f t="shared" si="9"/>
        <v>-0.22704919493468045</v>
      </c>
    </row>
    <row r="77" spans="2:7" x14ac:dyDescent="0.4">
      <c r="B77" s="1" t="s">
        <v>3</v>
      </c>
      <c r="C77" s="11">
        <v>426.22853030735371</v>
      </c>
      <c r="D77" s="11">
        <v>228.56200000000001</v>
      </c>
      <c r="E77" s="11">
        <v>267.39182770234606</v>
      </c>
      <c r="F77" s="3">
        <f t="shared" si="10"/>
        <v>-0.46375715432473796</v>
      </c>
      <c r="G77" s="3">
        <f t="shared" si="9"/>
        <v>-0.37265619570438047</v>
      </c>
    </row>
    <row r="78" spans="2:7" x14ac:dyDescent="0.4">
      <c r="B78" s="4" t="s">
        <v>15</v>
      </c>
      <c r="C78" s="11">
        <v>544.51969676307078</v>
      </c>
      <c r="D78" s="11">
        <v>475.33261257872709</v>
      </c>
      <c r="E78" s="11">
        <v>504.25318416900058</v>
      </c>
      <c r="F78" s="3">
        <f t="shared" si="10"/>
        <v>-0.12706075573690057</v>
      </c>
      <c r="G78" s="3">
        <f t="shared" si="9"/>
        <v>-7.3948679604129763E-2</v>
      </c>
    </row>
    <row r="79" spans="2:7" x14ac:dyDescent="0.4">
      <c r="B79" s="1" t="s">
        <v>4</v>
      </c>
      <c r="C79" s="11">
        <v>212.47144276464275</v>
      </c>
      <c r="D79" s="11">
        <v>159.76399999999998</v>
      </c>
      <c r="E79" s="11">
        <v>140.44008642358725</v>
      </c>
      <c r="F79" s="3">
        <f t="shared" si="10"/>
        <v>-0.24806836193524351</v>
      </c>
      <c r="G79" s="3">
        <f t="shared" si="9"/>
        <v>-0.33901664809065901</v>
      </c>
    </row>
    <row r="80" spans="2:7" x14ac:dyDescent="0.4">
      <c r="B80" s="1" t="s">
        <v>5</v>
      </c>
      <c r="C80" s="11">
        <v>850.60081691045957</v>
      </c>
      <c r="D80" s="11">
        <v>901.76231255131836</v>
      </c>
      <c r="E80" s="11">
        <v>689.25088716093114</v>
      </c>
      <c r="F80" s="3">
        <f t="shared" si="10"/>
        <v>6.0147480020871447E-2</v>
      </c>
      <c r="G80" s="3">
        <f t="shared" si="9"/>
        <v>-0.18968936608311926</v>
      </c>
    </row>
    <row r="81" spans="2:7" x14ac:dyDescent="0.4">
      <c r="B81" s="1" t="s">
        <v>6</v>
      </c>
      <c r="C81" s="11">
        <v>308.17338335140943</v>
      </c>
      <c r="D81" s="11">
        <v>283.98199999999997</v>
      </c>
      <c r="E81" s="11">
        <v>203.22850342304281</v>
      </c>
      <c r="F81" s="3">
        <f t="shared" si="10"/>
        <v>-7.8499262617446997E-2</v>
      </c>
      <c r="G81" s="3">
        <f t="shared" si="9"/>
        <v>-0.34053842933183553</v>
      </c>
    </row>
    <row r="82" spans="2:7" x14ac:dyDescent="0.4">
      <c r="B82" s="1" t="s">
        <v>7</v>
      </c>
      <c r="C82" s="11">
        <v>144.2367405643113</v>
      </c>
      <c r="D82" s="11">
        <v>164.131</v>
      </c>
      <c r="E82" s="11">
        <v>145.23535486850133</v>
      </c>
      <c r="F82" s="3">
        <f t="shared" si="10"/>
        <v>0.13792782170378004</v>
      </c>
      <c r="G82" s="3">
        <f t="shared" si="9"/>
        <v>6.9234392033752368E-3</v>
      </c>
    </row>
    <row r="83" spans="2:7" x14ac:dyDescent="0.4">
      <c r="B83" s="1" t="s">
        <v>8</v>
      </c>
      <c r="C83" s="11">
        <v>288.43248811007714</v>
      </c>
      <c r="D83" s="11">
        <v>260.06099999999998</v>
      </c>
      <c r="E83" s="11">
        <v>357.73291722822864</v>
      </c>
      <c r="F83" s="3">
        <f t="shared" si="10"/>
        <v>-9.8364398185441182E-2</v>
      </c>
      <c r="G83" s="3">
        <f t="shared" si="9"/>
        <v>0.24026568425850736</v>
      </c>
    </row>
    <row r="84" spans="2:7" x14ac:dyDescent="0.4">
      <c r="B84" s="1" t="s">
        <v>9</v>
      </c>
      <c r="C84" s="11">
        <v>164.69284091061297</v>
      </c>
      <c r="D84" s="11">
        <v>169.03900000000002</v>
      </c>
      <c r="E84" s="11">
        <v>138.87298773780051</v>
      </c>
      <c r="F84" s="3">
        <f t="shared" si="10"/>
        <v>2.6389483995518104E-2</v>
      </c>
      <c r="G84" s="3">
        <f t="shared" si="9"/>
        <v>-0.15677580780105782</v>
      </c>
    </row>
    <row r="85" spans="2:7" x14ac:dyDescent="0.4">
      <c r="B85" s="1" t="s">
        <v>10</v>
      </c>
      <c r="C85" s="11">
        <v>48.799749530126491</v>
      </c>
      <c r="D85" s="11">
        <v>51.083999999999996</v>
      </c>
      <c r="E85" s="11">
        <v>45.476934650688023</v>
      </c>
      <c r="F85" s="3">
        <f t="shared" si="10"/>
        <v>4.6808651517018962E-2</v>
      </c>
      <c r="G85" s="3">
        <f t="shared" si="9"/>
        <v>-6.8090818322481983E-2</v>
      </c>
    </row>
    <row r="86" spans="2:7" x14ac:dyDescent="0.4">
      <c r="B86" s="1" t="s">
        <v>11</v>
      </c>
      <c r="C86" s="11">
        <v>24.055573071917337</v>
      </c>
      <c r="D86" s="11">
        <v>23.463000000000001</v>
      </c>
      <c r="E86" s="11">
        <v>21.829936015261914</v>
      </c>
      <c r="F86" s="3">
        <f t="shared" si="10"/>
        <v>-2.4633504682917362E-2</v>
      </c>
      <c r="G86" s="3">
        <f t="shared" si="9"/>
        <v>-9.2520641682556692E-2</v>
      </c>
    </row>
    <row r="87" spans="2:7" x14ac:dyDescent="0.4">
      <c r="B87" s="1" t="s">
        <v>12</v>
      </c>
      <c r="C87" s="11">
        <v>33.155785879571546</v>
      </c>
      <c r="D87" s="11">
        <v>37.073</v>
      </c>
      <c r="E87" s="11">
        <v>24.652893316700517</v>
      </c>
      <c r="F87" s="3">
        <f t="shared" si="10"/>
        <v>0.11814571775365423</v>
      </c>
      <c r="G87" s="3">
        <f t="shared" si="9"/>
        <v>-0.25645275288467717</v>
      </c>
    </row>
    <row r="88" spans="2:7" x14ac:dyDescent="0.4">
      <c r="B88" s="1" t="s">
        <v>16</v>
      </c>
      <c r="C88" s="11">
        <v>85.086078139105311</v>
      </c>
      <c r="D88" s="11">
        <v>81.468999999999994</v>
      </c>
      <c r="E88" s="11">
        <v>85.01501694456762</v>
      </c>
      <c r="F88" s="3">
        <f t="shared" si="10"/>
        <v>-4.2510810442947355E-2</v>
      </c>
      <c r="G88" s="3">
        <f t="shared" si="9"/>
        <v>-8.3516829182694874E-4</v>
      </c>
    </row>
    <row r="89" spans="2:7" x14ac:dyDescent="0.4">
      <c r="B89" s="1" t="s">
        <v>14</v>
      </c>
      <c r="C89" s="11">
        <v>72.252025437694854</v>
      </c>
      <c r="D89" s="11">
        <v>59.49399138738579</v>
      </c>
      <c r="E89" s="11">
        <v>60.273303728334852</v>
      </c>
      <c r="F89" s="3">
        <f t="shared" si="10"/>
        <v>-0.17657683605438457</v>
      </c>
      <c r="G89" s="3">
        <f t="shared" si="9"/>
        <v>-0.16579080844854133</v>
      </c>
    </row>
    <row r="90" spans="2:7" x14ac:dyDescent="0.4">
      <c r="B90" s="5" t="s">
        <v>17</v>
      </c>
      <c r="C90" s="12">
        <f>SUM(C74:C89)</f>
        <v>4504.9003269892437</v>
      </c>
      <c r="D90" s="12">
        <f t="shared" ref="D90:E90" si="11">SUM(D74:D89)</f>
        <v>4090.1504388973108</v>
      </c>
      <c r="E90" s="12">
        <f t="shared" si="11"/>
        <v>3853.3651301053069</v>
      </c>
      <c r="F90" s="7">
        <f t="shared" si="10"/>
        <v>-9.2066385044554888E-2</v>
      </c>
      <c r="G90" s="7">
        <f t="shared" si="9"/>
        <v>-0.14462810486183986</v>
      </c>
    </row>
  </sheetData>
  <pageMargins left="0.25" right="0.25" top="0.75" bottom="0.75" header="0.3" footer="0.3"/>
  <pageSetup paperSize="9" scale="48" orientation="portrait" r:id="rId1"/>
  <ignoredErrors>
    <ignoredError sqref="C7:E7 C29:E29 C73:E73 C51:E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IAP, historic vs PR19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Salas</dc:creator>
  <cp:lastModifiedBy>Ynon Gablinger</cp:lastModifiedBy>
  <dcterms:created xsi:type="dcterms:W3CDTF">2019-02-06T11:01:31Z</dcterms:created>
  <dcterms:modified xsi:type="dcterms:W3CDTF">2019-02-08T09:41:16Z</dcterms:modified>
</cp:coreProperties>
</file>