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wat.sharepoint.com/sites/rms/pr-cai/fp-fm/Statutory Reporting/2018-19/Policy and Analysis/"/>
    </mc:Choice>
  </mc:AlternateContent>
  <bookViews>
    <workbookView xWindow="0" yWindow="0" windowWidth="28800" windowHeight="13290"/>
  </bookViews>
  <sheets>
    <sheet name="Summary (Publication)" sheetId="1" r:id="rId1"/>
    <sheet name="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6" i="1"/>
  <c r="E6" i="1"/>
  <c r="D6" i="1"/>
  <c r="K17" i="2"/>
  <c r="F17" i="2"/>
  <c r="E17" i="2"/>
  <c r="I14" i="2" l="1"/>
  <c r="H14" i="2"/>
  <c r="I13" i="2"/>
  <c r="H13" i="2"/>
  <c r="I12" i="2"/>
  <c r="H12" i="2"/>
  <c r="F5" i="1" l="1"/>
  <c r="E5" i="1"/>
  <c r="D5" i="1"/>
  <c r="I11" i="2"/>
  <c r="H11" i="2"/>
  <c r="I10" i="2"/>
  <c r="H10" i="2"/>
  <c r="I9" i="2"/>
  <c r="H9" i="2"/>
  <c r="D3" i="1"/>
  <c r="E3" i="1"/>
  <c r="F3" i="1"/>
  <c r="D4" i="1"/>
  <c r="E4" i="1"/>
  <c r="F4" i="1"/>
  <c r="H3" i="2"/>
  <c r="I3" i="2"/>
  <c r="H4" i="2"/>
  <c r="I4" i="2"/>
  <c r="H5" i="2"/>
  <c r="I5" i="2"/>
  <c r="H6" i="2"/>
  <c r="I6" i="2"/>
  <c r="H7" i="2"/>
  <c r="I7" i="2"/>
  <c r="H8" i="2"/>
  <c r="I8" i="2"/>
  <c r="D15" i="2"/>
  <c r="D8" i="1" s="1"/>
  <c r="E15" i="2"/>
  <c r="F15" i="2"/>
  <c r="F8" i="1"/>
</calcChain>
</file>

<file path=xl/sharedStrings.xml><?xml version="1.0" encoding="utf-8"?>
<sst xmlns="http://schemas.openxmlformats.org/spreadsheetml/2006/main" count="37" uniqueCount="31">
  <si>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</si>
  <si>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</si>
  <si>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</si>
  <si>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</si>
  <si>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</si>
  <si>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2018-19</t>
  </si>
  <si>
    <t>April to June 2018</t>
  </si>
  <si>
    <t>July to September 2018</t>
  </si>
  <si>
    <t>October to December 2018</t>
  </si>
  <si>
    <t>January to March 2019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</si>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</sst>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C20" sqref="C20"/>
    </sheetView>
  </sheetViews>
  <sheetFormatPr defaultRowHeight="14.25" x14ac:dyDescent="0.2"/>
  <cols>
    <col min="2" max="2" width="13.25" bestFit="1" customWidth="1"/>
    <col min="3" max="3" width="22.75" bestFit="1" customWidth="1"/>
    <col min="4" max="4" width="37.875" bestFit="1" customWidth="1"/>
    <col min="5" max="5" width="38.875" bestFit="1" customWidth="1"/>
    <col min="6" max="6" width="27.625" bestFit="1" customWidth="1"/>
  </cols>
  <sheetData>
    <row r="2" spans="2:6" ht="15" x14ac:dyDescent="0.2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 x14ac:dyDescent="0.2">
      <c r="B3" s="1" t="s">
        <v>5</v>
      </c>
      <c r="C3" s="1" t="s">
        <v>6</v>
      </c>
      <c r="D3" s="4">
        <f>SUM(Data!F3:F5)/SUM(Data!D3:D5)</f>
        <v>0.13087248322147652</v>
      </c>
      <c r="E3" s="4">
        <f>SUM(Data!E3:E5)/SUM(Data!D3:D5)</f>
        <v>0.84563758389261745</v>
      </c>
      <c r="F3" s="6">
        <f>SUM(Data!K3:K5)</f>
        <v>998.61</v>
      </c>
    </row>
    <row r="4" spans="2:6" x14ac:dyDescent="0.2">
      <c r="B4" s="1" t="s">
        <v>5</v>
      </c>
      <c r="C4" s="1" t="s">
        <v>7</v>
      </c>
      <c r="D4" s="4">
        <f>SUM(Data!F6:F8)/SUM(Data!D6:D8)</f>
        <v>9.7472924187725629E-2</v>
      </c>
      <c r="E4" s="4">
        <f>SUM(Data!E6:E8)/SUM(Data!D6:D8)</f>
        <v>0.76895306859205781</v>
      </c>
      <c r="F4" s="6">
        <f>SUM(Data!K6:K8)</f>
        <v>2453.08</v>
      </c>
    </row>
    <row r="5" spans="2:6" x14ac:dyDescent="0.2">
      <c r="B5" s="1" t="s">
        <v>5</v>
      </c>
      <c r="C5" s="1" t="s">
        <v>8</v>
      </c>
      <c r="D5" s="4">
        <f>SUM(Data!F9:F11)/SUM(Data!D9:D11)</f>
        <v>0.14245014245014245</v>
      </c>
      <c r="E5" s="4">
        <f>SUM(Data!E9:E11)/SUM(Data!D9:D11)</f>
        <v>0.86609686609686609</v>
      </c>
      <c r="F5" s="6">
        <f>SUM(Data!K9:K11)</f>
        <v>1400.18</v>
      </c>
    </row>
    <row r="6" spans="2:6" x14ac:dyDescent="0.2">
      <c r="B6" s="1" t="s">
        <v>5</v>
      </c>
      <c r="C6" s="1" t="s">
        <v>9</v>
      </c>
      <c r="D6" s="4">
        <f>SUM(Data!F10:F12)/SUM(Data!D10:D12)</f>
        <v>0.15094339622641509</v>
      </c>
      <c r="E6" s="4">
        <f>SUM(Data!E10:E12)/SUM(Data!D10:D12)</f>
        <v>0.81132075471698117</v>
      </c>
      <c r="F6" s="6">
        <f>SUM(Data!K10:K12)</f>
        <v>2115.0500508219179</v>
      </c>
    </row>
    <row r="7" spans="2:6" x14ac:dyDescent="0.2">
      <c r="D7" s="5"/>
      <c r="E7" s="5"/>
    </row>
    <row r="8" spans="2:6" x14ac:dyDescent="0.2">
      <c r="B8" s="1" t="s">
        <v>5</v>
      </c>
      <c r="C8" s="1" t="s">
        <v>10</v>
      </c>
      <c r="D8" s="7">
        <f>+Data!F17</f>
        <v>0.1053864168618267</v>
      </c>
      <c r="E8" s="4">
        <f>+Data!E17</f>
        <v>0.834504293520687</v>
      </c>
      <c r="F8" s="6">
        <f>+Data!K17</f>
        <v>7029.1341689041101</v>
      </c>
    </row>
    <row r="9" spans="2:6" x14ac:dyDescent="0.2">
      <c r="B9" s="2"/>
    </row>
  </sheetData>
  <pageMargins left="0.7" right="0.7" top="0.75" bottom="0.75" header="0.3" footer="0.3"/>
  <ignoredErrors>
    <ignoredError sqref="D3:F3 D7:F7 D4:F4 D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17"/>
  <sheetViews>
    <sheetView workbookViewId="0">
      <selection activeCell="F22" sqref="F22"/>
    </sheetView>
  </sheetViews>
  <sheetFormatPr defaultRowHeight="14.25" x14ac:dyDescent="0.2"/>
  <cols>
    <col min="2" max="2" width="11.75" bestFit="1" customWidth="1"/>
    <col min="3" max="3" width="22.875" bestFit="1" customWidth="1"/>
    <col min="4" max="4" width="13.5" customWidth="1"/>
    <col min="5" max="5" width="7.25" customWidth="1"/>
    <col min="6" max="6" width="6.75" customWidth="1"/>
    <col min="11" max="11" width="9.125" bestFit="1" customWidth="1"/>
  </cols>
  <sheetData>
    <row r="2" spans="2:11" x14ac:dyDescent="0.2">
      <c r="B2" s="1" t="s">
        <v>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16</v>
      </c>
      <c r="K2" s="1" t="s">
        <v>17</v>
      </c>
    </row>
    <row r="3" spans="2:11" x14ac:dyDescent="0.2">
      <c r="B3" s="1" t="s">
        <v>5</v>
      </c>
      <c r="C3" s="8" t="s">
        <v>18</v>
      </c>
      <c r="D3" s="8">
        <v>89</v>
      </c>
      <c r="E3" s="8">
        <v>82</v>
      </c>
      <c r="F3" s="8">
        <v>14</v>
      </c>
      <c r="H3" s="11">
        <f t="shared" ref="H3:H4" si="0">+E3/D3</f>
        <v>0.9213483146067416</v>
      </c>
      <c r="I3" s="11">
        <f t="shared" ref="I3:I4" si="1">+F3/D3</f>
        <v>0.15730337078651685</v>
      </c>
      <c r="K3" s="12">
        <v>56.21</v>
      </c>
    </row>
    <row r="4" spans="2:11" x14ac:dyDescent="0.2">
      <c r="B4" s="1"/>
      <c r="C4" s="8" t="s">
        <v>19</v>
      </c>
      <c r="D4" s="8">
        <v>123</v>
      </c>
      <c r="E4" s="8">
        <v>97</v>
      </c>
      <c r="F4" s="8">
        <v>14</v>
      </c>
      <c r="H4" s="11">
        <f t="shared" si="0"/>
        <v>0.78861788617886175</v>
      </c>
      <c r="I4" s="11">
        <f t="shared" si="1"/>
        <v>0.11382113821138211</v>
      </c>
      <c r="K4" s="12">
        <v>567.04999999999995</v>
      </c>
    </row>
    <row r="5" spans="2:11" x14ac:dyDescent="0.2">
      <c r="B5" s="1"/>
      <c r="C5" s="8" t="s">
        <v>20</v>
      </c>
      <c r="D5" s="8">
        <v>86</v>
      </c>
      <c r="E5" s="8">
        <v>73</v>
      </c>
      <c r="F5" s="8">
        <v>11</v>
      </c>
      <c r="H5" s="11">
        <f t="shared" ref="H5" si="2">+E5/D5</f>
        <v>0.84883720930232553</v>
      </c>
      <c r="I5" s="11">
        <f t="shared" ref="I5" si="3">+F5/D5</f>
        <v>0.12790697674418605</v>
      </c>
      <c r="K5" s="12">
        <v>375.35</v>
      </c>
    </row>
    <row r="6" spans="2:11" x14ac:dyDescent="0.2">
      <c r="B6" s="1"/>
      <c r="C6" s="9" t="s">
        <v>21</v>
      </c>
      <c r="D6" s="9">
        <v>94</v>
      </c>
      <c r="E6" s="9">
        <v>79</v>
      </c>
      <c r="F6" s="9">
        <v>11</v>
      </c>
      <c r="H6" s="14">
        <f t="shared" ref="H6" si="4">+E6/D6</f>
        <v>0.84042553191489366</v>
      </c>
      <c r="I6" s="14">
        <f t="shared" ref="I6" si="5">+F6/D6</f>
        <v>0.11702127659574468</v>
      </c>
      <c r="K6" s="10">
        <v>197.13</v>
      </c>
    </row>
    <row r="7" spans="2:11" x14ac:dyDescent="0.2">
      <c r="B7" s="1"/>
      <c r="C7" s="9" t="s">
        <v>22</v>
      </c>
      <c r="D7" s="9">
        <v>115</v>
      </c>
      <c r="E7" s="9">
        <v>79</v>
      </c>
      <c r="F7" s="9">
        <v>6</v>
      </c>
      <c r="H7" s="14">
        <f>+E7/D7</f>
        <v>0.68695652173913047</v>
      </c>
      <c r="I7" s="14">
        <f>+F7/D7</f>
        <v>5.2173913043478258E-2</v>
      </c>
      <c r="K7" s="10">
        <v>1953.42</v>
      </c>
    </row>
    <row r="8" spans="2:11" x14ac:dyDescent="0.2">
      <c r="B8" s="1"/>
      <c r="C8" s="9" t="s">
        <v>23</v>
      </c>
      <c r="D8" s="9">
        <v>68</v>
      </c>
      <c r="E8" s="9">
        <v>55</v>
      </c>
      <c r="F8" s="9">
        <v>10</v>
      </c>
      <c r="H8" s="14">
        <f>+E8/D8</f>
        <v>0.80882352941176472</v>
      </c>
      <c r="I8" s="14">
        <f>+F8/D8</f>
        <v>0.14705882352941177</v>
      </c>
      <c r="K8" s="10">
        <v>302.52999999999997</v>
      </c>
    </row>
    <row r="9" spans="2:11" x14ac:dyDescent="0.2">
      <c r="B9" s="1"/>
      <c r="C9" s="16" t="s">
        <v>24</v>
      </c>
      <c r="D9" s="16">
        <v>82</v>
      </c>
      <c r="E9" s="16">
        <v>77</v>
      </c>
      <c r="F9" s="16">
        <v>3</v>
      </c>
      <c r="H9" s="18">
        <f>+E9/D9</f>
        <v>0.93902439024390238</v>
      </c>
      <c r="I9" s="18">
        <f>+F9/D9</f>
        <v>3.6585365853658534E-2</v>
      </c>
      <c r="K9" s="17">
        <v>17.760000000000002</v>
      </c>
    </row>
    <row r="10" spans="2:11" x14ac:dyDescent="0.2">
      <c r="B10" s="1"/>
      <c r="C10" s="16" t="s">
        <v>25</v>
      </c>
      <c r="D10" s="16">
        <v>166</v>
      </c>
      <c r="E10" s="16">
        <v>139</v>
      </c>
      <c r="F10" s="16">
        <v>16</v>
      </c>
      <c r="H10" s="18">
        <f>+E10/D10</f>
        <v>0.83734939759036142</v>
      </c>
      <c r="I10" s="18">
        <f>+F10/D10</f>
        <v>9.6385542168674704E-2</v>
      </c>
      <c r="K10" s="17">
        <v>506.06</v>
      </c>
    </row>
    <row r="11" spans="2:11" x14ac:dyDescent="0.2">
      <c r="B11" s="1"/>
      <c r="C11" s="16" t="s">
        <v>26</v>
      </c>
      <c r="D11" s="16">
        <v>103</v>
      </c>
      <c r="E11" s="16">
        <v>88</v>
      </c>
      <c r="F11" s="16">
        <v>31</v>
      </c>
      <c r="H11" s="18">
        <f>+E11/D11</f>
        <v>0.85436893203883491</v>
      </c>
      <c r="I11" s="18">
        <f>+F11/D11</f>
        <v>0.30097087378640774</v>
      </c>
      <c r="K11" s="17">
        <v>876.36</v>
      </c>
    </row>
    <row r="12" spans="2:11" x14ac:dyDescent="0.2">
      <c r="B12" s="1"/>
      <c r="C12" s="21" t="s">
        <v>27</v>
      </c>
      <c r="D12" s="21">
        <v>102</v>
      </c>
      <c r="E12" s="21">
        <v>74</v>
      </c>
      <c r="F12" s="21">
        <v>9</v>
      </c>
      <c r="H12" s="19">
        <f t="shared" ref="H12:H14" si="6">+E12/D12</f>
        <v>0.72549019607843135</v>
      </c>
      <c r="I12" s="19">
        <f t="shared" ref="I12:I14" si="7">+F12/D12</f>
        <v>8.8235294117647065E-2</v>
      </c>
      <c r="K12" s="20">
        <v>732.63005082191785</v>
      </c>
    </row>
    <row r="13" spans="2:11" x14ac:dyDescent="0.2">
      <c r="B13" s="1"/>
      <c r="C13" s="21" t="s">
        <v>28</v>
      </c>
      <c r="D13" s="21">
        <v>113</v>
      </c>
      <c r="E13" s="21">
        <v>97</v>
      </c>
      <c r="F13" s="21">
        <v>10</v>
      </c>
      <c r="H13" s="19">
        <f t="shared" si="6"/>
        <v>0.8584070796460177</v>
      </c>
      <c r="I13" s="19">
        <f t="shared" si="7"/>
        <v>8.8495575221238937E-2</v>
      </c>
      <c r="K13" s="20">
        <v>1199.7971419178084</v>
      </c>
    </row>
    <row r="14" spans="2:11" x14ac:dyDescent="0.2">
      <c r="B14" s="1"/>
      <c r="C14" s="21" t="s">
        <v>29</v>
      </c>
      <c r="D14" s="21">
        <v>140</v>
      </c>
      <c r="E14" s="21">
        <v>129</v>
      </c>
      <c r="F14" s="21">
        <v>0</v>
      </c>
      <c r="H14" s="19">
        <f t="shared" si="6"/>
        <v>0.92142857142857137</v>
      </c>
      <c r="I14" s="19">
        <f t="shared" si="7"/>
        <v>0</v>
      </c>
      <c r="K14" s="20">
        <v>244.83697616438357</v>
      </c>
    </row>
    <row r="15" spans="2:11" x14ac:dyDescent="0.2">
      <c r="D15">
        <f>SUM(D3:D14)</f>
        <v>1281</v>
      </c>
      <c r="E15">
        <f>SUM(E3:E14)</f>
        <v>1069</v>
      </c>
      <c r="F15">
        <f>SUM(F3:F14)</f>
        <v>135</v>
      </c>
    </row>
    <row r="17" spans="3:11" x14ac:dyDescent="0.2">
      <c r="C17" t="s">
        <v>30</v>
      </c>
      <c r="D17" s="3"/>
      <c r="E17" s="3">
        <f>+E15/D15</f>
        <v>0.834504293520687</v>
      </c>
      <c r="F17" s="3">
        <f>+F15/D15</f>
        <v>0.1053864168618267</v>
      </c>
      <c r="K17" s="15">
        <f>SUM(K3:K16)</f>
        <v>7029.1341689041101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Management</TermName>
          <TermId xmlns="http://schemas.microsoft.com/office/infopath/2007/PartnerControls">77f8b0da-2dcc-48f4-a541-0abfa5d228b6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378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Asset xmlns="7041854e-4853-44f9-9e63-23b7acad5461">false</Asset>
    <RelatedItems xmlns="http://schemas.microsoft.com/sharepoint/v3" xsi:nil="true"/>
    <Follow-up xmlns="7041854e-4853-44f9-9e63-23b7acad5461">false</Follow-up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46" ma:contentTypeDescription="Create a new document" ma:contentTypeScope="" ma:versionID="e60a46499792fe52a2a8b5da2a1425e1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7aa3a0cf3ede7e62d5c5604d6aad9ffa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1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" ma:default="0" ma:internalName="Asset">
      <xsd:simpleType>
        <xsd:restriction base="dms:Boolean"/>
      </xsd:simpleType>
    </xsd:element>
    <xsd:element name="Follow-up" ma:index="3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23AAE-FBDF-489C-8FF0-81DD842D3D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041854e-4853-44f9-9e63-23b7acad54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2DB2572-BE76-49FE-AC93-4C0664A3D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Lydia Mboneka</cp:lastModifiedBy>
  <cp:revision/>
  <dcterms:created xsi:type="dcterms:W3CDTF">2015-12-30T10:44:28Z</dcterms:created>
  <dcterms:modified xsi:type="dcterms:W3CDTF">2019-04-17T14:26:26Z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0x010100573134B1BDBFC74F8C2DBF70E4CDEAD40089EE9835ECE1B849BEAB893B90B3A56E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378;#Finance Management|77f8b0da-2dcc-48f4-a541-0abfa5d228b6</vt:lpwstr>
  </property>
  <property fmtid="{D5CDD505-2E9C-101B-9397-08002B2CF9AE}" pid="12" name="Stakeholder 3">
    <vt:lpwstr/>
  </property>
  <property fmtid="{D5CDD505-2E9C-101B-9397-08002B2CF9AE}" pid="13" name="AuthorIds_UIVersion_1">
    <vt:lpwstr>145</vt:lpwstr>
  </property>
</Properties>
</file>