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4">Calc!$A$1:$J$37</definedName>
    <definedName name="_xlnm.Print_Area" localSheetId="1">F_Inputs!$A$1:$K$43</definedName>
    <definedName name="_xlnm.Print_Area" localSheetId="5">F_Outputs!$A$1:$L$19</definedName>
    <definedName name="_xlnm.Print_Area" localSheetId="3">InpActive!$A$1:$M$36</definedName>
    <definedName name="_xlnm.Print_Area" localSheetId="2">InpOverride!$A$1:$M$42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1"/>
  <c r="A7" i="7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22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<sst xmlns="http://schemas.openxmlformats.org/spreadsheetml/2006/main" count="440" uniqueCount="122">
  <si>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</si>
  <si>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</si>
  <si>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</si>
  <si>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</si>
  <si>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</si>
  <si>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</si>
  <si>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</si>
  <si>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</si>
  <si>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</si>
  <si>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</si>
  <si>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</si>
  <si>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</si>
  <si>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</si>
  <si>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</si>
  <si>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</si>
  <si>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</si>
  <si>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</si>
  <si>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</si>
  <si>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</si>
  <si>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</si>
  <si>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</si>
  <si>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</si>
  <si>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</si>
  <si>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</si>
  <si>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</si>
  <si>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</si>
  <si>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</si>
  <si>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</si>
  <si>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</si>
  <si>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</si>
  <si>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</si>
  <si>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</si>
  <si>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</si>
  <si>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</si>
  <si>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</si>
  <si>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</si>
  <si>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</si>
  <si>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</si>
  <si>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</si>
  <si>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</si>
  <si>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</si>
  <si>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</si>
  <si>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</si>
  <si>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</si>
  <si>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</si>
  <si>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</si>
  <si>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</si>
  <si>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</si>
  <si>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</si>
  <si>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</si>
  <si>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</si>
  <si>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</si>
  <si>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</si>
  <si>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</si>
  <si>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</si>
  <si>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</si>
  <si>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</si>
  <si>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</si>
  <si>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</si>
  <si>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</si>
  <si>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</si>
  <si>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</si>
  <si>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</si>
  <si>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</si>
  <si>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</si>
  <si>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</si>
  <si>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</si>
  <si>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</si>
  <si>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</si>
  <si>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</si>
  <si>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</si>
  <si>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</si>
  <si>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</si>
  <si>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</si>
  <si>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</si>
  <si>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</si>
  <si>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</si>
  <si>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</si>
  <si>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</si>
  <si>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</si>
  <si>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</si>
  <si>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</si>
  <si>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</si>
  <si>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</si>
  <si>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</si>
  <si>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</si>
  <si>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</si>
  <si>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</si>
  <si>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</si>
  <si>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</si>
  <si>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</si>
  <si>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</si>
  <si>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</si>
  <si>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</si>
  <si>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</si>
  <si>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</si>
  <si>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</si>
  <si>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</si>
  <si>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</si>
  <si>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</si>
  <si>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</si>
  <si>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</si>
  <si>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</si>
  <si>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</si>
  <si>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</si>
  <si>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</si>
  <si>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</si>
  <si>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</si>
  <si>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 Run 6: Fast Track DD</t>
  </si>
  <si>
    <t>PR19PD003_OUT</t>
  </si>
  <si>
    <t>SWT</t>
  </si>
  <si>
    <t>Change log</t>
  </si>
  <si>
    <t>#</t>
  </si>
  <si>
    <t>Issue</t>
  </si>
  <si>
    <t>Change</t>
  </si>
  <si>
    <t>Sheet</t>
  </si>
  <si>
    <t>Row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</si>
  <si>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</si>
  <si>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</si>
  <si>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Calc</t>
  </si>
  <si>
    <t>11, 22 and 33</t>
  </si>
  <si>
    <t>Action /
Intervention
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</si>
</sst>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9" fillId="0" borderId="0" xfId="9" applyAlignment="1">
      <alignment horizontal="left" vertical="top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view="pageLayout" zoomScaleNormal="80" workbookViewId="0"/>
  </sheetViews>
  <sheetFormatPr defaultColWidth="0" defaultRowHeight="13" x14ac:dyDescent="0.3"/>
  <cols>
    <col min="1" max="2" width="8" style="33" customWidth="1"/>
    <col min="3" max="4" width="44.33203125" style="40" customWidth="1"/>
    <col min="5" max="5" width="13.83203125" style="40" customWidth="1"/>
    <col min="6" max="6" width="12.83203125" style="40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111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112</v>
      </c>
      <c r="C3" s="34" t="s">
        <v>113</v>
      </c>
      <c r="D3" s="34" t="s">
        <v>114</v>
      </c>
      <c r="E3" s="34" t="s">
        <v>115</v>
      </c>
      <c r="F3" s="34" t="s">
        <v>116</v>
      </c>
    </row>
    <row r="4" spans="1:6" x14ac:dyDescent="0.3">
      <c r="A4" s="31"/>
      <c r="B4" s="31"/>
      <c r="C4" s="32"/>
      <c r="D4" s="32"/>
      <c r="E4" s="32"/>
      <c r="F4" s="32"/>
    </row>
    <row r="5" spans="1:6" s="39" customFormat="1" ht="57.75" customHeight="1" x14ac:dyDescent="0.3">
      <c r="A5" s="35">
        <v>43497</v>
      </c>
      <c r="B5" s="36">
        <v>1</v>
      </c>
      <c r="C5" s="37" t="s">
        <v>117</v>
      </c>
      <c r="D5" s="37" t="s">
        <v>118</v>
      </c>
      <c r="E5" s="37" t="s">
        <v>119</v>
      </c>
      <c r="F5" s="38" t="s">
        <v>120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" x14ac:dyDescent="0.3"/>
  <cols>
    <col min="1" max="1" width="5.08203125" customWidth="1"/>
    <col min="2" max="2" width="13" bestFit="1" customWidth="1"/>
    <col min="3" max="3" width="80.5" bestFit="1" customWidth="1"/>
    <col min="4" max="4" width="3.5" customWidth="1"/>
    <col min="5" max="5" width="16.25" bestFit="1" customWidth="1"/>
    <col min="6" max="11" width="5.83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108</v>
      </c>
      <c r="G5" t="s">
        <v>108</v>
      </c>
      <c r="H5" t="s">
        <v>108</v>
      </c>
      <c r="I5" t="s">
        <v>108</v>
      </c>
      <c r="J5" t="s">
        <v>108</v>
      </c>
      <c r="K5" t="s">
        <v>108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110</v>
      </c>
      <c r="B7" t="s">
        <v>9</v>
      </c>
      <c r="C7" t="s">
        <v>88</v>
      </c>
      <c r="D7" t="s">
        <v>10</v>
      </c>
      <c r="E7" t="s">
        <v>74</v>
      </c>
      <c r="F7" s="20">
        <v>0.217</v>
      </c>
      <c r="G7" s="20"/>
      <c r="H7" s="20"/>
      <c r="I7" s="20"/>
      <c r="J7" s="20"/>
      <c r="K7" s="20"/>
    </row>
    <row r="8" spans="1:11" x14ac:dyDescent="0.3">
      <c r="A8" t="s">
        <v>110</v>
      </c>
      <c r="B8" t="s">
        <v>12</v>
      </c>
      <c r="C8" t="s">
        <v>89</v>
      </c>
      <c r="D8" t="s">
        <v>13</v>
      </c>
      <c r="E8" t="s">
        <v>74</v>
      </c>
      <c r="F8" s="21">
        <v>1254.789</v>
      </c>
      <c r="G8" s="21">
        <v>862.29</v>
      </c>
      <c r="H8" s="21">
        <v>850.67</v>
      </c>
      <c r="I8" s="21">
        <v>395.63</v>
      </c>
      <c r="J8" s="21">
        <v>408.01900000000001</v>
      </c>
      <c r="K8" s="21">
        <v>216.85</v>
      </c>
    </row>
    <row r="9" spans="1:11" x14ac:dyDescent="0.3">
      <c r="A9" t="s">
        <v>110</v>
      </c>
      <c r="B9" t="s">
        <v>17</v>
      </c>
      <c r="C9" t="s">
        <v>90</v>
      </c>
      <c r="D9" t="s">
        <v>18</v>
      </c>
      <c r="E9" t="s">
        <v>74</v>
      </c>
      <c r="F9" s="22">
        <v>3.6999999999999998E-2</v>
      </c>
      <c r="G9" s="22">
        <v>3.6999999999999998E-2</v>
      </c>
      <c r="H9" s="22">
        <v>3.6999999999999998E-2</v>
      </c>
      <c r="I9" s="22">
        <v>3.6999999999999998E-2</v>
      </c>
      <c r="J9" s="22">
        <v>3.6999999999999998E-2</v>
      </c>
      <c r="K9" s="22">
        <v>3.6999999999999998E-2</v>
      </c>
    </row>
    <row r="10" spans="1:11" x14ac:dyDescent="0.3">
      <c r="A10" t="s">
        <v>110</v>
      </c>
      <c r="B10" t="s">
        <v>20</v>
      </c>
      <c r="C10" t="s">
        <v>91</v>
      </c>
      <c r="D10" t="s">
        <v>18</v>
      </c>
      <c r="E10" t="s">
        <v>74</v>
      </c>
      <c r="F10" s="22">
        <v>2.68489447752891E-2</v>
      </c>
      <c r="G10" s="22">
        <v>2.68489447752891E-2</v>
      </c>
      <c r="H10" s="22">
        <v>2.68489447752891E-2</v>
      </c>
      <c r="I10" s="22">
        <v>2.68489447752891E-2</v>
      </c>
      <c r="J10" s="22">
        <v>2.68489447752891E-2</v>
      </c>
      <c r="K10" s="22">
        <v>2.68489447752891E-2</v>
      </c>
    </row>
    <row r="11" spans="1:11" x14ac:dyDescent="0.3">
      <c r="A11" t="s">
        <v>110</v>
      </c>
      <c r="B11" t="s">
        <v>22</v>
      </c>
      <c r="C11" t="s">
        <v>92</v>
      </c>
      <c r="D11" t="s">
        <v>18</v>
      </c>
      <c r="E11" t="s">
        <v>74</v>
      </c>
      <c r="F11" s="22">
        <v>6.3848944775289199E-2</v>
      </c>
      <c r="G11" s="22">
        <v>6.3848944775289199E-2</v>
      </c>
      <c r="H11" s="22">
        <v>6.3848944775289199E-2</v>
      </c>
      <c r="I11" s="22">
        <v>6.3848944775289199E-2</v>
      </c>
      <c r="J11" s="22">
        <v>6.3848944775289199E-2</v>
      </c>
      <c r="K11" s="22">
        <v>6.3848944775289199E-2</v>
      </c>
    </row>
    <row r="12" spans="1:11" x14ac:dyDescent="0.3">
      <c r="A12" t="s">
        <v>110</v>
      </c>
      <c r="B12" t="s">
        <v>35</v>
      </c>
      <c r="C12" t="s">
        <v>93</v>
      </c>
      <c r="D12" t="s">
        <v>10</v>
      </c>
      <c r="E12" t="s">
        <v>74</v>
      </c>
      <c r="F12" s="20">
        <v>0.28299999999999997</v>
      </c>
      <c r="G12" s="20"/>
      <c r="H12" s="20"/>
      <c r="I12" s="20"/>
      <c r="J12" s="20"/>
      <c r="K12" s="20"/>
    </row>
    <row r="13" spans="1:11" x14ac:dyDescent="0.3">
      <c r="A13" t="s">
        <v>110</v>
      </c>
      <c r="B13" t="s">
        <v>37</v>
      </c>
      <c r="C13" t="s">
        <v>94</v>
      </c>
      <c r="D13" t="s">
        <v>13</v>
      </c>
      <c r="E13" t="s">
        <v>74</v>
      </c>
      <c r="F13" s="21">
        <v>-248.10599999999999</v>
      </c>
      <c r="G13" s="21">
        <v>305.19499999999999</v>
      </c>
      <c r="H13" s="21">
        <v>41.576999999999998</v>
      </c>
      <c r="I13" s="21">
        <v>1366.7360000000001</v>
      </c>
      <c r="J13" s="21">
        <v>183.48099999999999</v>
      </c>
      <c r="K13" s="21">
        <v>283.14999999999998</v>
      </c>
    </row>
    <row r="14" spans="1:11" x14ac:dyDescent="0.3">
      <c r="A14" t="s">
        <v>110</v>
      </c>
      <c r="B14" t="s">
        <v>41</v>
      </c>
      <c r="C14" t="s">
        <v>95</v>
      </c>
      <c r="D14" t="s">
        <v>18</v>
      </c>
      <c r="E14" t="s">
        <v>74</v>
      </c>
      <c r="F14" s="22">
        <v>3.6999999999999998E-2</v>
      </c>
      <c r="G14" s="22">
        <v>3.6999999999999998E-2</v>
      </c>
      <c r="H14" s="22">
        <v>3.6999999999999998E-2</v>
      </c>
      <c r="I14" s="22">
        <v>3.6999999999999998E-2</v>
      </c>
      <c r="J14" s="22">
        <v>3.6999999999999998E-2</v>
      </c>
      <c r="K14" s="22">
        <v>3.6999999999999998E-2</v>
      </c>
    </row>
    <row r="15" spans="1:11" x14ac:dyDescent="0.3">
      <c r="A15" t="s">
        <v>110</v>
      </c>
      <c r="B15" t="s">
        <v>42</v>
      </c>
      <c r="C15" t="s">
        <v>96</v>
      </c>
      <c r="D15" t="s">
        <v>18</v>
      </c>
      <c r="E15" t="s">
        <v>74</v>
      </c>
      <c r="F15" s="22">
        <v>2.68489447752891E-2</v>
      </c>
      <c r="G15" s="22">
        <v>2.68489447752891E-2</v>
      </c>
      <c r="H15" s="22">
        <v>2.68489447752891E-2</v>
      </c>
      <c r="I15" s="22">
        <v>2.68489447752891E-2</v>
      </c>
      <c r="J15" s="22">
        <v>2.68489447752891E-2</v>
      </c>
      <c r="K15" s="22">
        <v>2.68489447752891E-2</v>
      </c>
    </row>
    <row r="16" spans="1:11" x14ac:dyDescent="0.3">
      <c r="A16" t="s">
        <v>110</v>
      </c>
      <c r="B16" t="s">
        <v>44</v>
      </c>
      <c r="C16" t="s">
        <v>97</v>
      </c>
      <c r="D16" t="s">
        <v>18</v>
      </c>
      <c r="E16" t="s">
        <v>74</v>
      </c>
      <c r="F16" s="22">
        <v>6.3848944775289199E-2</v>
      </c>
      <c r="G16" s="22">
        <v>6.3848944775289199E-2</v>
      </c>
      <c r="H16" s="22">
        <v>6.3848944775289199E-2</v>
      </c>
      <c r="I16" s="22">
        <v>6.3848944775289199E-2</v>
      </c>
      <c r="J16" s="22">
        <v>6.3848944775289199E-2</v>
      </c>
      <c r="K16" s="22">
        <v>6.3848944775289199E-2</v>
      </c>
    </row>
    <row r="17" spans="1:11" x14ac:dyDescent="0.3">
      <c r="A17" t="s">
        <v>110</v>
      </c>
      <c r="B17" t="s">
        <v>98</v>
      </c>
      <c r="C17" t="s">
        <v>93</v>
      </c>
      <c r="D17" t="s">
        <v>10</v>
      </c>
      <c r="E17" t="s">
        <v>74</v>
      </c>
      <c r="F17" s="20"/>
      <c r="G17" s="20"/>
      <c r="H17" s="20"/>
      <c r="I17" s="20"/>
      <c r="J17" s="20"/>
      <c r="K17" s="20"/>
    </row>
    <row r="18" spans="1:11" x14ac:dyDescent="0.3">
      <c r="A18" t="s">
        <v>110</v>
      </c>
      <c r="B18" t="s">
        <v>99</v>
      </c>
      <c r="C18" t="s">
        <v>100</v>
      </c>
      <c r="D18" t="s">
        <v>13</v>
      </c>
      <c r="E18" t="s">
        <v>74</v>
      </c>
      <c r="F18" s="20"/>
      <c r="G18" s="20"/>
      <c r="H18" s="20"/>
      <c r="I18" s="20"/>
      <c r="J18" s="20"/>
      <c r="K18" s="20"/>
    </row>
    <row r="19" spans="1:11" x14ac:dyDescent="0.3">
      <c r="A19" t="s">
        <v>110</v>
      </c>
      <c r="B19" t="s">
        <v>101</v>
      </c>
      <c r="C19" t="s">
        <v>95</v>
      </c>
      <c r="D19" t="s">
        <v>18</v>
      </c>
      <c r="E19" t="s">
        <v>74</v>
      </c>
      <c r="F19" s="22"/>
      <c r="G19" s="22"/>
      <c r="H19" s="22"/>
      <c r="I19" s="22"/>
      <c r="J19" s="22"/>
      <c r="K19" s="22"/>
    </row>
    <row r="20" spans="1:11" x14ac:dyDescent="0.3">
      <c r="A20" t="s">
        <v>110</v>
      </c>
      <c r="B20" t="s">
        <v>102</v>
      </c>
      <c r="C20" t="s">
        <v>96</v>
      </c>
      <c r="D20" t="s">
        <v>18</v>
      </c>
      <c r="E20" t="s">
        <v>74</v>
      </c>
      <c r="F20" s="22"/>
      <c r="G20" s="22"/>
      <c r="H20" s="22"/>
      <c r="I20" s="22"/>
      <c r="J20" s="22"/>
      <c r="K20" s="22"/>
    </row>
    <row r="21" spans="1:11" x14ac:dyDescent="0.3">
      <c r="A21" t="s">
        <v>110</v>
      </c>
      <c r="B21" t="s">
        <v>103</v>
      </c>
      <c r="C21" t="s">
        <v>97</v>
      </c>
      <c r="D21" t="s">
        <v>18</v>
      </c>
      <c r="E21" t="s">
        <v>74</v>
      </c>
      <c r="F21" s="22"/>
      <c r="G21" s="22"/>
      <c r="H21" s="22"/>
      <c r="I21" s="22"/>
      <c r="J21" s="22"/>
      <c r="K21" s="22"/>
    </row>
  </sheetData>
  <pageMargins left="0.7" right="0.7" top="0.75" bottom="0.75" header="0.3" footer="0.3"/>
  <pageSetup paperSize="9" scale="52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pane xSplit="5" ySplit="6" topLeftCell="F7" activePane="bottomRight" state="frozen"/>
      <selection activeCell="C25" sqref="C25"/>
      <selection pane="topRight" activeCell="C25" sqref="C25"/>
      <selection pane="bottomLeft" activeCell="C25" sqref="C25"/>
      <selection pane="bottomRight" activeCell="F7" sqref="F7"/>
    </sheetView>
  </sheetViews>
  <sheetFormatPr defaultRowHeight="14" x14ac:dyDescent="0.3"/>
  <cols>
    <col min="1" max="1" width="4.5" customWidth="1"/>
    <col min="2" max="2" width="7.83203125" customWidth="1"/>
    <col min="3" max="3" width="83" customWidth="1"/>
    <col min="4" max="4" width="3.5" customWidth="1"/>
    <col min="5" max="5" width="16.25" bestFit="1" customWidth="1"/>
    <col min="6" max="11" width="5.83203125" customWidth="1"/>
    <col min="12" max="12" width="12.58203125" customWidth="1"/>
  </cols>
  <sheetData>
    <row r="1" spans="1:12" x14ac:dyDescent="0.3">
      <c r="C1" t="s">
        <v>85</v>
      </c>
    </row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121</v>
      </c>
    </row>
    <row r="7" spans="1:12" x14ac:dyDescent="0.3">
      <c r="A7" t="str">
        <f>F_Inputs!A7</f>
        <v>SWT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SWT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">
      <c r="A9" t="str">
        <f>F_Inputs!A9</f>
        <v>SWT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SWT</v>
      </c>
      <c r="B10" t="s">
        <v>20</v>
      </c>
      <c r="C10" t="s">
        <v>91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">
      <c r="A11" t="str">
        <f>F_Inputs!A11</f>
        <v>SWT</v>
      </c>
      <c r="B11" t="s">
        <v>22</v>
      </c>
      <c r="C11" t="s">
        <v>92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">
      <c r="A12" t="str">
        <f>F_Inputs!A12</f>
        <v>SWT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SWT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SWT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SWT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SWT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SWT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SWT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SWT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SWT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SWT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" right="0.7" top="0.75" bottom="0.75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/>
  </sheetViews>
  <sheetFormatPr defaultRowHeight="14" x14ac:dyDescent="0.3"/>
  <cols>
    <col min="1" max="1" width="4.5" customWidth="1"/>
    <col min="2" max="2" width="7.83203125" customWidth="1"/>
    <col min="3" max="3" width="62.58203125" customWidth="1"/>
    <col min="4" max="4" width="3.5" customWidth="1"/>
    <col min="5" max="5" width="16.25" bestFit="1" customWidth="1"/>
    <col min="6" max="11" width="5.83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SWT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0.217</v>
      </c>
      <c r="G7" s="20"/>
      <c r="H7" s="20"/>
      <c r="I7" s="20"/>
      <c r="J7" s="20"/>
      <c r="K7" s="20"/>
    </row>
    <row r="8" spans="1:11" x14ac:dyDescent="0.3">
      <c r="A8" t="str">
        <f>F_Inputs!A8</f>
        <v>SWT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1254.789</v>
      </c>
      <c r="G8" s="26">
        <f>IF(InpOverride!G8="",F_Inputs!G8,InpOverride!G8)</f>
        <v>862.29</v>
      </c>
      <c r="H8" s="26">
        <f>IF(InpOverride!H8="",F_Inputs!H8,InpOverride!H8)</f>
        <v>850.67</v>
      </c>
      <c r="I8" s="26">
        <f>IF(InpOverride!I8="",F_Inputs!I8,InpOverride!I8)</f>
        <v>395.63</v>
      </c>
      <c r="J8" s="26">
        <f>IF(InpOverride!J8="",F_Inputs!J8,InpOverride!J8)</f>
        <v>408.01900000000001</v>
      </c>
      <c r="K8" s="26">
        <f>IF(InpOverride!K8="",F_Inputs!K8,InpOverride!K8)</f>
        <v>216.85</v>
      </c>
    </row>
    <row r="9" spans="1:11" x14ac:dyDescent="0.3">
      <c r="A9" t="str">
        <f>F_Inputs!A9</f>
        <v>SWT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3.6999999999999998E-2</v>
      </c>
      <c r="G9" s="27">
        <f>IF(InpOverride!G9="",F_Inputs!G9,InpOverride!G9)</f>
        <v>3.6999999999999998E-2</v>
      </c>
      <c r="H9" s="27">
        <f>IF(InpOverride!H9="",F_Inputs!H9,InpOverride!H9)</f>
        <v>3.6999999999999998E-2</v>
      </c>
      <c r="I9" s="27">
        <f>IF(InpOverride!I9="",F_Inputs!I9,InpOverride!I9)</f>
        <v>3.6999999999999998E-2</v>
      </c>
      <c r="J9" s="27">
        <f>IF(InpOverride!J9="",F_Inputs!J9,InpOverride!J9)</f>
        <v>3.6999999999999998E-2</v>
      </c>
      <c r="K9" s="27">
        <f>IF(InpOverride!K9="",F_Inputs!K9,InpOverride!K9)</f>
        <v>3.6999999999999998E-2</v>
      </c>
    </row>
    <row r="10" spans="1:11" x14ac:dyDescent="0.3">
      <c r="A10" t="str">
        <f>F_Inputs!A10</f>
        <v>SWT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2.68489447752891E-2</v>
      </c>
      <c r="G10" s="27">
        <f>IF(InpOverride!G10="",F_Inputs!G10,InpOverride!G10)</f>
        <v>2.68489447752891E-2</v>
      </c>
      <c r="H10" s="27">
        <f>IF(InpOverride!H10="",F_Inputs!H10,InpOverride!H10)</f>
        <v>2.68489447752891E-2</v>
      </c>
      <c r="I10" s="27">
        <f>IF(InpOverride!I10="",F_Inputs!I10,InpOverride!I10)</f>
        <v>2.68489447752891E-2</v>
      </c>
      <c r="J10" s="27">
        <f>IF(InpOverride!J10="",F_Inputs!J10,InpOverride!J10)</f>
        <v>2.68489447752891E-2</v>
      </c>
      <c r="K10" s="27">
        <f>IF(InpOverride!K10="",F_Inputs!K10,InpOverride!K10)</f>
        <v>2.68489447752891E-2</v>
      </c>
    </row>
    <row r="11" spans="1:11" x14ac:dyDescent="0.3">
      <c r="A11" t="str">
        <f>F_Inputs!A11</f>
        <v>SWT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6.3848944775289199E-2</v>
      </c>
      <c r="G11" s="27">
        <f>IF(InpOverride!G11="",F_Inputs!G11,InpOverride!G11)</f>
        <v>6.3848944775289199E-2</v>
      </c>
      <c r="H11" s="27">
        <f>IF(InpOverride!H11="",F_Inputs!H11,InpOverride!H11)</f>
        <v>6.3848944775289199E-2</v>
      </c>
      <c r="I11" s="27">
        <f>IF(InpOverride!I11="",F_Inputs!I11,InpOverride!I11)</f>
        <v>6.3848944775289199E-2</v>
      </c>
      <c r="J11" s="27">
        <f>IF(InpOverride!J11="",F_Inputs!J11,InpOverride!J11)</f>
        <v>6.3848944775289199E-2</v>
      </c>
      <c r="K11" s="27">
        <f>IF(InpOverride!K11="",F_Inputs!K11,InpOverride!K11)</f>
        <v>6.3848944775289199E-2</v>
      </c>
    </row>
    <row r="12" spans="1:11" x14ac:dyDescent="0.3">
      <c r="A12" t="str">
        <f>F_Inputs!A12</f>
        <v>SWT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0.28299999999999997</v>
      </c>
      <c r="G12" s="20"/>
      <c r="H12" s="20"/>
      <c r="I12" s="20"/>
      <c r="J12" s="20"/>
      <c r="K12" s="20"/>
    </row>
    <row r="13" spans="1:11" x14ac:dyDescent="0.3">
      <c r="A13" t="str">
        <f>F_Inputs!A13</f>
        <v>SWT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-248.10599999999999</v>
      </c>
      <c r="G13" s="26">
        <f>IF(InpOverride!G13="",F_Inputs!G13,InpOverride!G13)</f>
        <v>305.19499999999999</v>
      </c>
      <c r="H13" s="26">
        <f>IF(InpOverride!H13="",F_Inputs!H13,InpOverride!H13)</f>
        <v>41.576999999999998</v>
      </c>
      <c r="I13" s="26">
        <f>IF(InpOverride!I13="",F_Inputs!I13,InpOverride!I13)</f>
        <v>1366.7360000000001</v>
      </c>
      <c r="J13" s="26">
        <f>IF(InpOverride!J13="",F_Inputs!J13,InpOverride!J13)</f>
        <v>183.48099999999999</v>
      </c>
      <c r="K13" s="26">
        <f>IF(InpOverride!K13="",F_Inputs!K13,InpOverride!K13)</f>
        <v>283.14999999999998</v>
      </c>
    </row>
    <row r="14" spans="1:11" x14ac:dyDescent="0.3">
      <c r="A14" t="str">
        <f>F_Inputs!A14</f>
        <v>SWT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3.6999999999999998E-2</v>
      </c>
      <c r="G14" s="27">
        <f>IF(InpOverride!G14="",F_Inputs!G14,InpOverride!G14)</f>
        <v>3.6999999999999998E-2</v>
      </c>
      <c r="H14" s="27">
        <f>IF(InpOverride!H14="",F_Inputs!H14,InpOverride!H14)</f>
        <v>3.6999999999999998E-2</v>
      </c>
      <c r="I14" s="27">
        <f>IF(InpOverride!I14="",F_Inputs!I14,InpOverride!I14)</f>
        <v>3.6999999999999998E-2</v>
      </c>
      <c r="J14" s="27">
        <f>IF(InpOverride!J14="",F_Inputs!J14,InpOverride!J14)</f>
        <v>3.6999999999999998E-2</v>
      </c>
      <c r="K14" s="27">
        <f>IF(InpOverride!K14="",F_Inputs!K14,InpOverride!K14)</f>
        <v>3.6999999999999998E-2</v>
      </c>
    </row>
    <row r="15" spans="1:11" x14ac:dyDescent="0.3">
      <c r="A15" t="str">
        <f>F_Inputs!A15</f>
        <v>SWT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2.68489447752891E-2</v>
      </c>
      <c r="G15" s="27">
        <f>IF(InpOverride!G15="",F_Inputs!G15,InpOverride!G15)</f>
        <v>2.68489447752891E-2</v>
      </c>
      <c r="H15" s="27">
        <f>IF(InpOverride!H15="",F_Inputs!H15,InpOverride!H15)</f>
        <v>2.68489447752891E-2</v>
      </c>
      <c r="I15" s="27">
        <f>IF(InpOverride!I15="",F_Inputs!I15,InpOverride!I15)</f>
        <v>2.68489447752891E-2</v>
      </c>
      <c r="J15" s="27">
        <f>IF(InpOverride!J15="",F_Inputs!J15,InpOverride!J15)</f>
        <v>2.68489447752891E-2</v>
      </c>
      <c r="K15" s="27">
        <f>IF(InpOverride!K15="",F_Inputs!K15,InpOverride!K15)</f>
        <v>2.68489447752891E-2</v>
      </c>
    </row>
    <row r="16" spans="1:11" x14ac:dyDescent="0.3">
      <c r="A16" t="str">
        <f>F_Inputs!A16</f>
        <v>SWT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6.3848944775289199E-2</v>
      </c>
      <c r="G16" s="27">
        <f>IF(InpOverride!G16="",F_Inputs!G16,InpOverride!G16)</f>
        <v>6.3848944775289199E-2</v>
      </c>
      <c r="H16" s="27">
        <f>IF(InpOverride!H16="",F_Inputs!H16,InpOverride!H16)</f>
        <v>6.3848944775289199E-2</v>
      </c>
      <c r="I16" s="27">
        <f>IF(InpOverride!I16="",F_Inputs!I16,InpOverride!I16)</f>
        <v>6.3848944775289199E-2</v>
      </c>
      <c r="J16" s="27">
        <f>IF(InpOverride!J16="",F_Inputs!J16,InpOverride!J16)</f>
        <v>6.3848944775289199E-2</v>
      </c>
      <c r="K16" s="27">
        <f>IF(InpOverride!K16="",F_Inputs!K16,InpOverride!K16)</f>
        <v>6.3848944775289199E-2</v>
      </c>
    </row>
    <row r="17" spans="1:11" x14ac:dyDescent="0.3">
      <c r="A17" t="str">
        <f>F_Inputs!A17</f>
        <v>SWT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SWT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SWT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SWT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0</v>
      </c>
      <c r="G20" s="27">
        <f>IF(InpOverride!G20="",F_Inputs!G20,InpOverride!G20)</f>
        <v>0</v>
      </c>
      <c r="H20" s="27">
        <f>IF(InpOverride!H20="",F_Inputs!H20,InpOverride!H20)</f>
        <v>0</v>
      </c>
      <c r="I20" s="27">
        <f>IF(InpOverride!I20="",F_Inputs!I20,InpOverride!I20)</f>
        <v>0</v>
      </c>
      <c r="J20" s="27">
        <f>IF(InpOverride!J20="",F_Inputs!J20,InpOverride!J20)</f>
        <v>0</v>
      </c>
      <c r="K20" s="27">
        <f>IF(InpOverride!K20="",F_Inputs!K20,InpOverride!K20)</f>
        <v>0</v>
      </c>
    </row>
    <row r="21" spans="1:11" x14ac:dyDescent="0.3">
      <c r="A21" t="str">
        <f>F_Inputs!A21</f>
        <v>SWT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0</v>
      </c>
      <c r="G21" s="27">
        <f>IF(InpOverride!G21="",F_Inputs!G21,InpOverride!G21)</f>
        <v>0</v>
      </c>
      <c r="H21" s="27">
        <f>IF(InpOverride!H21="",F_Inputs!H21,InpOverride!H21)</f>
        <v>0</v>
      </c>
      <c r="I21" s="27">
        <f>IF(InpOverride!I21="",F_Inputs!I21,InpOverride!I21)</f>
        <v>0</v>
      </c>
      <c r="J21" s="27">
        <f>IF(InpOverride!J21="",F_Inputs!J21,InpOverride!J21)</f>
        <v>0</v>
      </c>
      <c r="K21" s="27">
        <f>IF(InpOverride!K21="",F_Inputs!K21,InpOverride!K21)</f>
        <v>0</v>
      </c>
    </row>
  </sheetData>
  <pageMargins left="0.7" right="0.7" top="0.75" bottom="0.75" header="0.3" footer="0.3"/>
  <pageSetup paperSize="9" scale="54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6.5" customHeight="1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ht="16.5" customHeight="1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6.5" customHeight="1" x14ac:dyDescent="0.3">
      <c r="A2" s="19" t="s">
        <v>7</v>
      </c>
    </row>
    <row r="3" spans="1:10" ht="16.5" customHeight="1" x14ac:dyDescent="0.25">
      <c r="A3" s="2" t="s">
        <v>8</v>
      </c>
      <c r="B3" s="2" t="s">
        <v>9</v>
      </c>
      <c r="C3" s="2" t="s">
        <v>10</v>
      </c>
      <c r="D3" s="4">
        <f>InpActive!F7</f>
        <v>0.217</v>
      </c>
      <c r="E3" s="5"/>
      <c r="F3" s="5"/>
      <c r="G3" s="5"/>
      <c r="H3" s="5"/>
      <c r="I3" s="5"/>
      <c r="J3" s="5"/>
    </row>
    <row r="4" spans="1:10" ht="16.5" customHeight="1" x14ac:dyDescent="0.25">
      <c r="A4" s="2" t="s">
        <v>11</v>
      </c>
      <c r="B4" s="2" t="s">
        <v>12</v>
      </c>
      <c r="C4" s="2" t="s">
        <v>13</v>
      </c>
      <c r="D4" s="4">
        <f>InpActive!F8</f>
        <v>1254.789</v>
      </c>
      <c r="E4" s="4">
        <f>InpActive!G8</f>
        <v>862.29</v>
      </c>
      <c r="F4" s="4">
        <f>InpActive!H8</f>
        <v>850.67</v>
      </c>
      <c r="G4" s="4">
        <f>InpActive!I8</f>
        <v>395.63</v>
      </c>
      <c r="H4" s="4">
        <f>InpActive!J8</f>
        <v>408.01900000000001</v>
      </c>
      <c r="I4" s="4">
        <f>InpActive!K8</f>
        <v>216.85</v>
      </c>
      <c r="J4" s="5"/>
    </row>
    <row r="5" spans="1:10" ht="16.5" customHeight="1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0.51889449999999993</v>
      </c>
      <c r="E5" s="6">
        <f t="shared" ref="E5:I5" si="0" xml:space="preserve"> (E4/1000 - E3) / 2</f>
        <v>0.431145</v>
      </c>
      <c r="F5" s="6">
        <f t="shared" si="0"/>
        <v>0.42533499999999996</v>
      </c>
      <c r="G5" s="6">
        <f t="shared" si="0"/>
        <v>0.19781499999999999</v>
      </c>
      <c r="H5" s="6">
        <f t="shared" si="0"/>
        <v>0.20400950000000001</v>
      </c>
      <c r="I5" s="6">
        <f t="shared" si="0"/>
        <v>0.10842499999999999</v>
      </c>
      <c r="J5" s="5"/>
    </row>
    <row r="6" spans="1:10" ht="16.5" customHeight="1" x14ac:dyDescent="0.25">
      <c r="A6" s="2" t="s">
        <v>16</v>
      </c>
      <c r="B6" s="2" t="s">
        <v>17</v>
      </c>
      <c r="C6" s="2" t="s">
        <v>18</v>
      </c>
      <c r="D6" s="7">
        <f>InpActive!F9</f>
        <v>3.6999999999999998E-2</v>
      </c>
      <c r="E6" s="7">
        <f>InpActive!G9</f>
        <v>3.6999999999999998E-2</v>
      </c>
      <c r="F6" s="7">
        <f>InpActive!H9</f>
        <v>3.6999999999999998E-2</v>
      </c>
      <c r="G6" s="7">
        <f>InpActive!I9</f>
        <v>3.6999999999999998E-2</v>
      </c>
      <c r="H6" s="7">
        <f>InpActive!J9</f>
        <v>3.6999999999999998E-2</v>
      </c>
      <c r="I6" s="7">
        <f>InpActive!K9</f>
        <v>3.6999999999999998E-2</v>
      </c>
      <c r="J6" s="5"/>
    </row>
    <row r="7" spans="1:10" ht="16.5" customHeight="1" x14ac:dyDescent="0.25">
      <c r="A7" s="2" t="s">
        <v>19</v>
      </c>
      <c r="B7" s="2" t="s">
        <v>20</v>
      </c>
      <c r="C7" s="2" t="s">
        <v>18</v>
      </c>
      <c r="D7" s="7">
        <f>InpActive!F10</f>
        <v>2.68489447752891E-2</v>
      </c>
      <c r="E7" s="7">
        <f>InpActive!G10</f>
        <v>2.68489447752891E-2</v>
      </c>
      <c r="F7" s="7">
        <f>InpActive!H10</f>
        <v>2.68489447752891E-2</v>
      </c>
      <c r="G7" s="7">
        <f>InpActive!I10</f>
        <v>2.68489447752891E-2</v>
      </c>
      <c r="H7" s="7">
        <f>InpActive!J10</f>
        <v>2.68489447752891E-2</v>
      </c>
      <c r="I7" s="7">
        <f>InpActive!K10</f>
        <v>2.68489447752891E-2</v>
      </c>
      <c r="J7" s="5"/>
    </row>
    <row r="8" spans="1:10" ht="16.5" customHeight="1" x14ac:dyDescent="0.25">
      <c r="A8" s="2" t="s">
        <v>21</v>
      </c>
      <c r="B8" s="2" t="s">
        <v>22</v>
      </c>
      <c r="C8" s="2" t="s">
        <v>18</v>
      </c>
      <c r="D8" s="7">
        <f>InpActive!F11</f>
        <v>6.3848944775289199E-2</v>
      </c>
      <c r="E8" s="7">
        <f>InpActive!G11</f>
        <v>6.3848944775289199E-2</v>
      </c>
      <c r="F8" s="7">
        <f>InpActive!H11</f>
        <v>6.3848944775289199E-2</v>
      </c>
      <c r="G8" s="7">
        <f>InpActive!I11</f>
        <v>6.3848944775289199E-2</v>
      </c>
      <c r="H8" s="7">
        <f>InpActive!J11</f>
        <v>6.3848944775289199E-2</v>
      </c>
      <c r="I8" s="7">
        <f>InpActive!K11</f>
        <v>6.3848944775289199E-2</v>
      </c>
      <c r="J8" s="5"/>
    </row>
    <row r="9" spans="1:10" ht="16.5" customHeight="1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ht="16.5" customHeight="1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0.83053912992484469</v>
      </c>
      <c r="E10" s="8">
        <f t="shared" ref="E10:I10" si="1" xml:space="preserve"> (1 + E8) ^ (E9)</f>
        <v>0.8835681769651329</v>
      </c>
      <c r="F10" s="8">
        <f t="shared" si="1"/>
        <v>0.9399830727013827</v>
      </c>
      <c r="G10" s="8">
        <f t="shared" si="1"/>
        <v>1</v>
      </c>
      <c r="H10" s="8">
        <f t="shared" si="1"/>
        <v>1.0638489447752892</v>
      </c>
      <c r="I10" s="8">
        <f t="shared" si="1"/>
        <v>1.1317745772994965</v>
      </c>
      <c r="J10" s="5"/>
    </row>
    <row r="11" spans="1:10" ht="16.5" customHeight="1" x14ac:dyDescent="0.25">
      <c r="A11" s="2" t="s">
        <v>29</v>
      </c>
      <c r="B11" s="2" t="s">
        <v>30</v>
      </c>
      <c r="C11" s="2" t="s">
        <v>10</v>
      </c>
      <c r="D11" s="8">
        <f>D5 / D10</f>
        <v>0.62476827557414971</v>
      </c>
      <c r="E11" s="8">
        <f t="shared" ref="E11:I11" si="2">E5 / E10</f>
        <v>0.4879589501297914</v>
      </c>
      <c r="F11" s="8">
        <f t="shared" si="2"/>
        <v>0.45249219092599763</v>
      </c>
      <c r="G11" s="8">
        <f t="shared" si="2"/>
        <v>0.19781499999999999</v>
      </c>
      <c r="H11" s="8">
        <f t="shared" si="2"/>
        <v>0.19176547667027274</v>
      </c>
      <c r="I11" s="8">
        <f t="shared" si="2"/>
        <v>9.5800879587444529E-2</v>
      </c>
      <c r="J11" s="5"/>
    </row>
    <row r="12" spans="1:10" ht="16.5" customHeight="1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-2.0506007728876559</v>
      </c>
    </row>
    <row r="13" spans="1:10" ht="16.5" customHeight="1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ht="16.5" customHeight="1" x14ac:dyDescent="0.25">
      <c r="A14" s="2" t="s">
        <v>34</v>
      </c>
      <c r="B14" s="2" t="s">
        <v>35</v>
      </c>
      <c r="C14" s="2" t="s">
        <v>10</v>
      </c>
      <c r="D14" s="4">
        <f>InpActive!F12</f>
        <v>0.28299999999999997</v>
      </c>
      <c r="E14" s="5"/>
      <c r="F14" s="5"/>
      <c r="G14" s="5"/>
      <c r="H14" s="5"/>
      <c r="I14" s="5"/>
      <c r="J14" s="5"/>
    </row>
    <row r="15" spans="1:10" ht="16.5" customHeight="1" x14ac:dyDescent="0.25">
      <c r="A15" s="2" t="s">
        <v>36</v>
      </c>
      <c r="B15" s="2" t="s">
        <v>37</v>
      </c>
      <c r="C15" s="2" t="s">
        <v>13</v>
      </c>
      <c r="D15" s="4">
        <f>InpActive!F13</f>
        <v>-248.10599999999999</v>
      </c>
      <c r="E15" s="4">
        <f>InpActive!G13</f>
        <v>305.19499999999999</v>
      </c>
      <c r="F15" s="4">
        <f>InpActive!H13</f>
        <v>41.576999999999998</v>
      </c>
      <c r="G15" s="4">
        <f>InpActive!I13</f>
        <v>1366.7360000000001</v>
      </c>
      <c r="H15" s="4">
        <f>InpActive!J13</f>
        <v>183.48099999999999</v>
      </c>
      <c r="I15" s="4">
        <f>InpActive!K13</f>
        <v>283.14999999999998</v>
      </c>
      <c r="J15" s="5"/>
    </row>
    <row r="16" spans="1:10" ht="16.5" customHeight="1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-0.26555299999999998</v>
      </c>
      <c r="E16" s="6">
        <f t="shared" ref="E16" si="3" xml:space="preserve"> (E15/1000 - E14) / 2</f>
        <v>0.1525975</v>
      </c>
      <c r="F16" s="6">
        <f t="shared" ref="F16" si="4" xml:space="preserve"> (F15/1000 - F14) / 2</f>
        <v>2.0788499999999998E-2</v>
      </c>
      <c r="G16" s="6">
        <f t="shared" ref="G16" si="5" xml:space="preserve"> (G15/1000 - G14) / 2</f>
        <v>0.68336800000000009</v>
      </c>
      <c r="H16" s="6">
        <f t="shared" ref="H16" si="6" xml:space="preserve"> (H15/1000 - H14) / 2</f>
        <v>9.1740500000000003E-2</v>
      </c>
      <c r="I16" s="6">
        <f t="shared" ref="I16" si="7" xml:space="preserve"> (I15/1000 - I14) / 2</f>
        <v>0.14157499999999998</v>
      </c>
      <c r="J16" s="5"/>
    </row>
    <row r="17" spans="1:10" ht="16.5" customHeight="1" x14ac:dyDescent="0.25">
      <c r="A17" s="2" t="s">
        <v>40</v>
      </c>
      <c r="B17" s="2" t="s">
        <v>41</v>
      </c>
      <c r="C17" s="2" t="s">
        <v>18</v>
      </c>
      <c r="D17" s="7">
        <f>InpActive!F14</f>
        <v>3.6999999999999998E-2</v>
      </c>
      <c r="E17" s="7">
        <f>InpActive!G14</f>
        <v>3.6999999999999998E-2</v>
      </c>
      <c r="F17" s="7">
        <f>InpActive!H14</f>
        <v>3.6999999999999998E-2</v>
      </c>
      <c r="G17" s="7">
        <f>InpActive!I14</f>
        <v>3.6999999999999998E-2</v>
      </c>
      <c r="H17" s="7">
        <f>InpActive!J14</f>
        <v>3.6999999999999998E-2</v>
      </c>
      <c r="I17" s="7">
        <f>InpActive!K14</f>
        <v>3.6999999999999998E-2</v>
      </c>
      <c r="J17" s="5"/>
    </row>
    <row r="18" spans="1:10" ht="16.5" customHeight="1" x14ac:dyDescent="0.25">
      <c r="A18" s="2" t="s">
        <v>19</v>
      </c>
      <c r="B18" s="2" t="s">
        <v>42</v>
      </c>
      <c r="C18" s="2" t="s">
        <v>18</v>
      </c>
      <c r="D18" s="7">
        <f>InpActive!F15</f>
        <v>2.68489447752891E-2</v>
      </c>
      <c r="E18" s="7">
        <f>InpActive!G15</f>
        <v>2.68489447752891E-2</v>
      </c>
      <c r="F18" s="7">
        <f>InpActive!H15</f>
        <v>2.68489447752891E-2</v>
      </c>
      <c r="G18" s="7">
        <f>InpActive!I15</f>
        <v>2.68489447752891E-2</v>
      </c>
      <c r="H18" s="7">
        <f>InpActive!J15</f>
        <v>2.68489447752891E-2</v>
      </c>
      <c r="I18" s="7">
        <f>InpActive!K15</f>
        <v>2.68489447752891E-2</v>
      </c>
      <c r="J18" s="5"/>
    </row>
    <row r="19" spans="1:10" ht="16.5" customHeight="1" x14ac:dyDescent="0.25">
      <c r="A19" s="2" t="s">
        <v>43</v>
      </c>
      <c r="B19" s="2" t="s">
        <v>44</v>
      </c>
      <c r="C19" s="2" t="s">
        <v>18</v>
      </c>
      <c r="D19" s="7">
        <f>InpActive!F16</f>
        <v>6.3848944775289199E-2</v>
      </c>
      <c r="E19" s="7">
        <f>InpActive!G16</f>
        <v>6.3848944775289199E-2</v>
      </c>
      <c r="F19" s="7">
        <f>InpActive!H16</f>
        <v>6.3848944775289199E-2</v>
      </c>
      <c r="G19" s="7">
        <f>InpActive!I16</f>
        <v>6.3848944775289199E-2</v>
      </c>
      <c r="H19" s="7">
        <f>InpActive!J16</f>
        <v>6.3848944775289199E-2</v>
      </c>
      <c r="I19" s="7">
        <f>InpActive!K16</f>
        <v>6.3848944775289199E-2</v>
      </c>
      <c r="J19" s="5"/>
    </row>
    <row r="20" spans="1:10" ht="16.5" customHeight="1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ht="16.5" customHeight="1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0.83053912992484469</v>
      </c>
      <c r="E21" s="8">
        <f t="shared" ref="E21:I21" si="8" xml:space="preserve"> (1 + E19) ^ (E20)</f>
        <v>0.8835681769651329</v>
      </c>
      <c r="F21" s="8">
        <f t="shared" si="8"/>
        <v>0.9399830727013827</v>
      </c>
      <c r="G21" s="8">
        <f t="shared" si="8"/>
        <v>1</v>
      </c>
      <c r="H21" s="8">
        <f t="shared" si="8"/>
        <v>1.0638489447752892</v>
      </c>
      <c r="I21" s="8">
        <f t="shared" si="8"/>
        <v>1.1317745772994965</v>
      </c>
      <c r="J21" s="5"/>
    </row>
    <row r="22" spans="1:10" ht="16.5" customHeight="1" x14ac:dyDescent="0.25">
      <c r="A22" s="2" t="s">
        <v>48</v>
      </c>
      <c r="B22" s="2" t="s">
        <v>49</v>
      </c>
      <c r="C22" s="2" t="s">
        <v>10</v>
      </c>
      <c r="D22" s="8">
        <f>D16 / D21</f>
        <v>-0.31973568785859591</v>
      </c>
      <c r="E22" s="8">
        <f t="shared" ref="E22:I22" si="9">E16 / E21</f>
        <v>0.17270597105945992</v>
      </c>
      <c r="F22" s="8">
        <f t="shared" si="9"/>
        <v>2.2115823788461098E-2</v>
      </c>
      <c r="G22" s="8">
        <f t="shared" si="9"/>
        <v>0.68336800000000009</v>
      </c>
      <c r="H22" s="8">
        <f t="shared" si="9"/>
        <v>8.6234517081161199E-2</v>
      </c>
      <c r="I22" s="8">
        <f t="shared" si="9"/>
        <v>0.12509116465383868</v>
      </c>
      <c r="J22" s="5"/>
    </row>
    <row r="23" spans="1:10" ht="16.5" customHeight="1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-0.76977978872432495</v>
      </c>
    </row>
    <row r="24" spans="1:10" ht="16.5" customHeight="1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ht="16.5" customHeight="1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ht="16.5" customHeight="1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ht="16.5" customHeight="1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ht="16.5" customHeight="1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ht="16.5" customHeight="1" x14ac:dyDescent="0.25">
      <c r="A29" s="2" t="s">
        <v>19</v>
      </c>
      <c r="B29" s="2" t="s">
        <v>102</v>
      </c>
      <c r="C29" s="2" t="s">
        <v>18</v>
      </c>
      <c r="D29" s="7">
        <f>InpActive!F20</f>
        <v>0</v>
      </c>
      <c r="E29" s="7">
        <f>InpActive!G20</f>
        <v>0</v>
      </c>
      <c r="F29" s="7">
        <f>InpActive!H20</f>
        <v>0</v>
      </c>
      <c r="G29" s="7">
        <f>InpActive!I20</f>
        <v>0</v>
      </c>
      <c r="H29" s="7">
        <f>InpActive!J20</f>
        <v>0</v>
      </c>
      <c r="I29" s="7">
        <f>InpActive!K20</f>
        <v>0</v>
      </c>
      <c r="J29" s="5"/>
    </row>
    <row r="30" spans="1:10" ht="16.5" customHeight="1" x14ac:dyDescent="0.25">
      <c r="A30" s="2" t="s">
        <v>80</v>
      </c>
      <c r="B30" s="2" t="s">
        <v>103</v>
      </c>
      <c r="C30" s="2" t="s">
        <v>18</v>
      </c>
      <c r="D30" s="7">
        <f>InpActive!F21</f>
        <v>0</v>
      </c>
      <c r="E30" s="7">
        <f>InpActive!G21</f>
        <v>0</v>
      </c>
      <c r="F30" s="7">
        <f>InpActive!H21</f>
        <v>0</v>
      </c>
      <c r="G30" s="7">
        <f>InpActive!I21</f>
        <v>0</v>
      </c>
      <c r="H30" s="7">
        <f>InpActive!J21</f>
        <v>0</v>
      </c>
      <c r="I30" s="7">
        <f>InpActive!K21</f>
        <v>0</v>
      </c>
      <c r="J30" s="5"/>
    </row>
    <row r="31" spans="1:10" ht="16.5" customHeight="1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ht="16.5" customHeight="1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ht="16.5" customHeight="1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ht="16.5" customHeight="1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Layout" zoomScaleNormal="100" workbookViewId="0"/>
  </sheetViews>
  <sheetFormatPr defaultColWidth="9" defaultRowHeight="12.5" x14ac:dyDescent="0.25"/>
  <cols>
    <col min="1" max="1" width="9" style="2"/>
    <col min="2" max="2" width="22.08203125" style="2" bestFit="1" customWidth="1"/>
    <col min="3" max="3" width="53.83203125" style="2" bestFit="1" customWidth="1"/>
    <col min="4" max="4" width="3.08203125" style="2" customWidth="1"/>
    <col min="5" max="5" width="14.25" style="2" bestFit="1" customWidth="1"/>
    <col min="6" max="11" width="10.58203125" style="2" customWidth="1"/>
    <col min="12" max="16384" width="9" style="2"/>
  </cols>
  <sheetData>
    <row r="1" spans="1:11" s="9" customFormat="1" x14ac:dyDescent="0.25">
      <c r="C1" s="9" t="s">
        <v>109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0.217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1254.789</v>
      </c>
      <c r="G5" s="28">
        <f>Calc!E4</f>
        <v>862.29</v>
      </c>
      <c r="H5" s="28">
        <f>Calc!F4</f>
        <v>850.67</v>
      </c>
      <c r="I5" s="28">
        <f>Calc!G4</f>
        <v>395.63</v>
      </c>
      <c r="J5" s="28">
        <f>Calc!H4</f>
        <v>408.01900000000001</v>
      </c>
      <c r="K5" s="28">
        <f>Calc!I4</f>
        <v>216.85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0.28299999999999997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-248.10599999999999</v>
      </c>
      <c r="G7" s="28">
        <f>Calc!E15</f>
        <v>305.19499999999999</v>
      </c>
      <c r="H7" s="28">
        <f>Calc!F15</f>
        <v>41.576999999999998</v>
      </c>
      <c r="I7" s="28">
        <f>Calc!G15</f>
        <v>1366.7360000000001</v>
      </c>
      <c r="J7" s="28">
        <f>Calc!H15</f>
        <v>183.48099999999999</v>
      </c>
      <c r="K7" s="28">
        <f>Calc!I15</f>
        <v>283.14999999999998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-2.0506007728876559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-0.76977978872432495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[…]08/04/2019 11:25:30</v>
      </c>
      <c r="G10" s="24" t="str">
        <f t="shared" ca="1" si="0"/>
        <v>[…]08/04/2019 11:25:30</v>
      </c>
      <c r="H10" s="24" t="str">
        <f t="shared" ca="1" si="0"/>
        <v>[…]08/04/2019 11:25:30</v>
      </c>
      <c r="I10" s="24" t="str">
        <f t="shared" ca="1" si="0"/>
        <v>[…]08/04/2019 11:25:30</v>
      </c>
      <c r="J10" s="24" t="str">
        <f t="shared" ca="1" si="0"/>
        <v>[…]08/04/2019 11:25:30</v>
      </c>
      <c r="K10" s="24" t="str">
        <f t="shared" ca="1" si="0"/>
        <v>[…]08/04/2019 11:25:30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PR19PD003_SWT_ModelRun06</v>
      </c>
      <c r="G11" s="14" t="str">
        <f t="shared" ca="1" si="1"/>
        <v>PR19PD003_SWT_ModelRun06</v>
      </c>
      <c r="H11" s="14" t="str">
        <f t="shared" ca="1" si="1"/>
        <v>PR19PD003_SWT_ModelRun06</v>
      </c>
      <c r="I11" s="14" t="str">
        <f t="shared" ca="1" si="1"/>
        <v>PR19PD003_SWT_ModelRun06</v>
      </c>
      <c r="J11" s="14" t="str">
        <f t="shared" ca="1" si="1"/>
        <v>PR19PD003_SWT_ModelRun06</v>
      </c>
      <c r="K11" s="14" t="str">
        <f t="shared" ca="1" si="1"/>
        <v>PR19PD003_SWT_ModelRun06</v>
      </c>
    </row>
  </sheetData>
  <sheetProtection sort="0"/>
  <pageMargins left="0.7" right="0.7" top="0.75" bottom="0.75" header="0.3" footer="0.3"/>
  <pageSetup paperSize="9" scale="46" orientation="portrait" r:id="rId1"/>
  <colBreaks count="1" manualBreakCount="1">
    <brk id="12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Change Log</vt:lpstr>
      <vt:lpstr>F_Inputs</vt:lpstr>
      <vt:lpstr>InpOverride</vt:lpstr>
      <vt:lpstr>InpActive</vt:lpstr>
      <vt:lpstr>Calc</vt:lpstr>
      <vt:lpstr>F_Outputs</vt:lpstr>
      <vt:lpstr>Calc!Print_Area</vt:lpstr>
      <vt:lpstr>F_Inputs!Print_Area</vt:lpstr>
      <vt:lpstr>F_Outputs!Print_Area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2019-04-08T10:25:59Z</dcterms:created>
  <dcterms:modified xsi:type="dcterms:W3CDTF">2019-04-08T10:26:23Z</dcterms:modified>
</cp:coreProperties>
</file>