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always" codeName="ThisWorkbook" defaultThemeVersion="124226"/>
  <bookViews>
    <workbookView xWindow="0" yWindow="0" windowWidth="11220" windowHeight="6720" tabRatio="530"/>
  </bookViews>
  <sheets>
    <sheet name="Cover" sheetId="27" r:id="rId1"/>
    <sheet name="F_Inputs" sheetId="23" r:id="rId2"/>
    <sheet name="WN_WTW investment" sheetId="6" r:id="rId3"/>
    <sheet name="Summary" sheetId="19" r:id="rId4"/>
  </sheets>
  <definedNames>
    <definedName name="_Order2" hidden="1">255</definedName>
    <definedName name="_Sort" localSheetId="0" hidden="1">#REF!</definedName>
  </definedNames>
  <calcPr calcId="152511"/>
</workbook>
</file>

<file path=xl/calcChain.xml><?xml version="1.0" encoding="utf-8"?>
<calcChain xmlns="http://schemas.openxmlformats.org/spreadsheetml/2006/main">
  <c r="C16" i="6" l="1"/>
  <c r="C24" i="6" l="1"/>
  <c r="C26" i="6"/>
  <c r="C18" i="6" l="1"/>
  <c r="C21" i="6" s="1"/>
  <c r="N5" i="19" l="1"/>
  <c r="M5" i="19"/>
  <c r="L5" i="19"/>
  <c r="K5" i="19"/>
  <c r="I5" i="19"/>
  <c r="H5" i="19"/>
  <c r="J5" i="19" l="1"/>
  <c r="D5" i="19" l="1"/>
  <c r="C19" i="19" l="1"/>
  <c r="C23" i="19"/>
  <c r="C21" i="19"/>
  <c r="C22" i="19"/>
  <c r="G5" i="19"/>
  <c r="C5" i="19"/>
  <c r="B5" i="19" l="1"/>
  <c r="E5" i="19" l="1"/>
  <c r="F5" i="19" l="1"/>
  <c r="C20" i="19" s="1"/>
  <c r="E19" i="19"/>
</calcChain>
</file>

<file path=xl/sharedStrings.xml><?xml version="1.0" encoding="utf-8"?>
<sst xmlns="http://schemas.openxmlformats.org/spreadsheetml/2006/main" count="1385" uniqueCount="392">
  <si>
    <t>Cover sheet</t>
  </si>
  <si>
    <t>Company</t>
  </si>
  <si>
    <t>Unit</t>
  </si>
  <si>
    <t>2010-11</t>
  </si>
  <si>
    <t>2011-12</t>
  </si>
  <si>
    <t>2012-13</t>
  </si>
  <si>
    <t>2013-14</t>
  </si>
  <si>
    <t>2014-15</t>
  </si>
  <si>
    <t>2015-16</t>
  </si>
  <si>
    <t>2016-17</t>
  </si>
  <si>
    <t>2017-18</t>
  </si>
  <si>
    <t>2018-19</t>
  </si>
  <si>
    <t>2019-20</t>
  </si>
  <si>
    <t>2020-21</t>
  </si>
  <si>
    <t>2021-22</t>
  </si>
  <si>
    <t>2022-23</t>
  </si>
  <si>
    <t>2023-24</t>
  </si>
  <si>
    <t>2024-25</t>
  </si>
  <si>
    <t>The assessor</t>
  </si>
  <si>
    <t>Date of plenary meeting</t>
  </si>
  <si>
    <t>Peer review (initials, date and QA log ref.)</t>
  </si>
  <si>
    <t>The claim</t>
  </si>
  <si>
    <t>Description of claim</t>
  </si>
  <si>
    <t>Control</t>
  </si>
  <si>
    <t>Claim identifier (number)</t>
  </si>
  <si>
    <t>Value of claim for AMP7 (£m)</t>
  </si>
  <si>
    <t>Totex for control (£m)</t>
  </si>
  <si>
    <t>Materiality</t>
  </si>
  <si>
    <t>Implicit allowance - see box (£m)</t>
  </si>
  <si>
    <t>Materiality post implicit allowance (%)</t>
  </si>
  <si>
    <t>Is the claim post implicit allowance material?</t>
  </si>
  <si>
    <t>Assessment gates</t>
  </si>
  <si>
    <t>References</t>
  </si>
  <si>
    <t>Need for investment</t>
  </si>
  <si>
    <t>Need for adjustment</t>
  </si>
  <si>
    <t>Management control</t>
  </si>
  <si>
    <t>Best option for customers</t>
  </si>
  <si>
    <t>Robustness and efficiency of costs</t>
  </si>
  <si>
    <t>Customer protection</t>
  </si>
  <si>
    <t>Affordability</t>
  </si>
  <si>
    <t>Board assurance</t>
  </si>
  <si>
    <t>Overall assessment result</t>
  </si>
  <si>
    <t>Claim ID</t>
  </si>
  <si>
    <t>Name</t>
  </si>
  <si>
    <t>SSC</t>
  </si>
  <si>
    <t>Treatement works investment</t>
  </si>
  <si>
    <t>Acronym</t>
  </si>
  <si>
    <t>Reference</t>
  </si>
  <si>
    <t>Item description</t>
  </si>
  <si>
    <t>Model</t>
  </si>
  <si>
    <t>Description_input</t>
  </si>
  <si>
    <t>Price Review 2019</t>
  </si>
  <si>
    <t>Latest</t>
  </si>
  <si>
    <t>WR801001</t>
  </si>
  <si>
    <t>Special cost claim 1 - Description of special cost claim</t>
  </si>
  <si>
    <t>text</t>
  </si>
  <si>
    <t>WR801002</t>
  </si>
  <si>
    <t>Special cost claim 1 - Type of special cost claim</t>
  </si>
  <si>
    <t>WR801003</t>
  </si>
  <si>
    <t>Special cost claim 1 - Total expenditure used for the purpose of business plan</t>
  </si>
  <si>
    <t>£m</t>
  </si>
  <si>
    <t>WR801004</t>
  </si>
  <si>
    <t>Special cost claim 1 - Historic total expenditure</t>
  </si>
  <si>
    <t>WR802001</t>
  </si>
  <si>
    <t>Special cost claim 2 - Description of special cost claim</t>
  </si>
  <si>
    <t>WR802002</t>
  </si>
  <si>
    <t>Special cost claim 2 - Type of special cost claim</t>
  </si>
  <si>
    <t>WR802003</t>
  </si>
  <si>
    <t>Special cost claim 2 - Total expenditure used for the purpose of business plan</t>
  </si>
  <si>
    <t>WR802004</t>
  </si>
  <si>
    <t>Special cost claim 2 - Historic total expenditure</t>
  </si>
  <si>
    <t>WR803001</t>
  </si>
  <si>
    <t>Special cost claim 3 - Description of special cost claim</t>
  </si>
  <si>
    <t>WR803002</t>
  </si>
  <si>
    <t>Special cost claim 3 - Type of special cost claim</t>
  </si>
  <si>
    <t>WR803003</t>
  </si>
  <si>
    <t>Special cost claim 3 - Total expenditure used for the purpose of business plan</t>
  </si>
  <si>
    <t>WR803004</t>
  </si>
  <si>
    <t>Special cost claim 3 - Historic total expenditure</t>
  </si>
  <si>
    <t>WR804001</t>
  </si>
  <si>
    <t>Special cost claim 4 - Description of special cost claim</t>
  </si>
  <si>
    <t>WR804002</t>
  </si>
  <si>
    <t>Special cost claim 4 - Type of special cost claim</t>
  </si>
  <si>
    <t>WR804003</t>
  </si>
  <si>
    <t>Special cost claim 4 - Total expenditure used for the purpose of business plan</t>
  </si>
  <si>
    <t>WR804004</t>
  </si>
  <si>
    <t>Special cost claim 4 - Historic total expenditure</t>
  </si>
  <si>
    <t>WR805001</t>
  </si>
  <si>
    <t>Special cost claim 5 - Description of special cost claim</t>
  </si>
  <si>
    <t>WR805002</t>
  </si>
  <si>
    <t>Special cost claim 5 - Type of special cost claim</t>
  </si>
  <si>
    <t>WR805003</t>
  </si>
  <si>
    <t>Special cost claim 5 - Total expenditure used for the purpose of business plan</t>
  </si>
  <si>
    <t>WR805004</t>
  </si>
  <si>
    <t>Special cost claim 5 - Historic total expenditure</t>
  </si>
  <si>
    <t>WR806001</t>
  </si>
  <si>
    <t>Special cost claim 6 - Description of special cost claim</t>
  </si>
  <si>
    <t>WR806002</t>
  </si>
  <si>
    <t>Special cost claim 6 - Type of special cost claim</t>
  </si>
  <si>
    <t>WR806003</t>
  </si>
  <si>
    <t>Special cost claim 6 - Total expenditure used for the purpose of business plan</t>
  </si>
  <si>
    <t>WR806004</t>
  </si>
  <si>
    <t>Special cost claim 6 - Historic total expenditure</t>
  </si>
  <si>
    <t>WR807001</t>
  </si>
  <si>
    <t>Special cost claim 7 - Description of special cost claim</t>
  </si>
  <si>
    <t>WR807002</t>
  </si>
  <si>
    <t>Special cost claim 7 - Type of special cost claim</t>
  </si>
  <si>
    <t>WR807003</t>
  </si>
  <si>
    <t>Special cost claim 7 - Total expenditure used for the purpose of business plan</t>
  </si>
  <si>
    <t>WR807004</t>
  </si>
  <si>
    <t>Special cost claim 7 - Historic total expenditure</t>
  </si>
  <si>
    <t>WR808001</t>
  </si>
  <si>
    <t>Special cost claim 8 - Description of special cost claim</t>
  </si>
  <si>
    <t>WR808002</t>
  </si>
  <si>
    <t>Special cost claim 8 - Type of special cost claim</t>
  </si>
  <si>
    <t>WR808003</t>
  </si>
  <si>
    <t>Special cost claim 8 - Total expenditure used for the purpose of business plan</t>
  </si>
  <si>
    <t>WR808004</t>
  </si>
  <si>
    <t>Special cost claim 8 - Historic total expenditure</t>
  </si>
  <si>
    <t>WN601001</t>
  </si>
  <si>
    <t>WN601002</t>
  </si>
  <si>
    <t>atypically large investment</t>
  </si>
  <si>
    <t>WN601003</t>
  </si>
  <si>
    <t>WN601004</t>
  </si>
  <si>
    <t>WN602001</t>
  </si>
  <si>
    <t>WN602002</t>
  </si>
  <si>
    <t>WN602003</t>
  </si>
  <si>
    <t>WN602004</t>
  </si>
  <si>
    <t>WN603001</t>
  </si>
  <si>
    <t>WN603002</t>
  </si>
  <si>
    <t>WN603003</t>
  </si>
  <si>
    <t>WN603004</t>
  </si>
  <si>
    <t>WN604001</t>
  </si>
  <si>
    <t>WN604002</t>
  </si>
  <si>
    <t>WN604003</t>
  </si>
  <si>
    <t>WN604004</t>
  </si>
  <si>
    <t>WN605001</t>
  </si>
  <si>
    <t>WN605002</t>
  </si>
  <si>
    <t>WN605003</t>
  </si>
  <si>
    <t>WN605004</t>
  </si>
  <si>
    <t>WN606001</t>
  </si>
  <si>
    <t>WN606002</t>
  </si>
  <si>
    <t>WN606003</t>
  </si>
  <si>
    <t>WN606004</t>
  </si>
  <si>
    <t>WN607001</t>
  </si>
  <si>
    <t>WN607002</t>
  </si>
  <si>
    <t>WN607003</t>
  </si>
  <si>
    <t>WN607004</t>
  </si>
  <si>
    <t>WN608001</t>
  </si>
  <si>
    <t>WN608002</t>
  </si>
  <si>
    <t>WN608003</t>
  </si>
  <si>
    <t>WN608004</t>
  </si>
  <si>
    <t>WWN801001</t>
  </si>
  <si>
    <t>WWN801002</t>
  </si>
  <si>
    <t>WWN801003</t>
  </si>
  <si>
    <t>WWN801004</t>
  </si>
  <si>
    <t>WWN802001</t>
  </si>
  <si>
    <t>WWN802002</t>
  </si>
  <si>
    <t>WWN802003</t>
  </si>
  <si>
    <t>WWN802004</t>
  </si>
  <si>
    <t>WWN803001</t>
  </si>
  <si>
    <t>WWN803002</t>
  </si>
  <si>
    <t>WWN803003</t>
  </si>
  <si>
    <t>WWN803004</t>
  </si>
  <si>
    <t>WWN804001</t>
  </si>
  <si>
    <t>WWN804002</t>
  </si>
  <si>
    <t>WWN804003</t>
  </si>
  <si>
    <t>WWN804004</t>
  </si>
  <si>
    <t>WWN805001</t>
  </si>
  <si>
    <t>WWN805002</t>
  </si>
  <si>
    <t>WWN805003</t>
  </si>
  <si>
    <t>WWN805004</t>
  </si>
  <si>
    <t>WWN806001</t>
  </si>
  <si>
    <t>WWN806002</t>
  </si>
  <si>
    <t>WWN806003</t>
  </si>
  <si>
    <t>WWN806004</t>
  </si>
  <si>
    <t>WWN807001</t>
  </si>
  <si>
    <t>WWN807002</t>
  </si>
  <si>
    <t>WWN807003</t>
  </si>
  <si>
    <t>WWN807004</t>
  </si>
  <si>
    <t>WWN808001</t>
  </si>
  <si>
    <t>WWN808002</t>
  </si>
  <si>
    <t>WWN808003</t>
  </si>
  <si>
    <t>WWN808004</t>
  </si>
  <si>
    <t>BIO701001</t>
  </si>
  <si>
    <t>BIO701002</t>
  </si>
  <si>
    <t>BIO701003</t>
  </si>
  <si>
    <t>BIO701004</t>
  </si>
  <si>
    <t>BIO702001</t>
  </si>
  <si>
    <t>BIO702002</t>
  </si>
  <si>
    <t>BIO702003</t>
  </si>
  <si>
    <t>BIO702004</t>
  </si>
  <si>
    <t>BIO703001</t>
  </si>
  <si>
    <t>BIO703002</t>
  </si>
  <si>
    <t>BIO703003</t>
  </si>
  <si>
    <t>BIO703004</t>
  </si>
  <si>
    <t>BIO704001</t>
  </si>
  <si>
    <t>BIO704002</t>
  </si>
  <si>
    <t>BIO704003</t>
  </si>
  <si>
    <t>BIO704004</t>
  </si>
  <si>
    <t>BIO705001</t>
  </si>
  <si>
    <t>BIO705002</t>
  </si>
  <si>
    <t>BIO705003</t>
  </si>
  <si>
    <t>BIO705004</t>
  </si>
  <si>
    <t>BIO706001</t>
  </si>
  <si>
    <t>BIO706002</t>
  </si>
  <si>
    <t>BIO706003</t>
  </si>
  <si>
    <t>BIO706004</t>
  </si>
  <si>
    <t>BIO707001</t>
  </si>
  <si>
    <t>BIO707002</t>
  </si>
  <si>
    <t>BIO707003</t>
  </si>
  <si>
    <t>BIO707004</t>
  </si>
  <si>
    <t>BIO708001</t>
  </si>
  <si>
    <t>BIO708002</t>
  </si>
  <si>
    <t>BIO708003</t>
  </si>
  <si>
    <t>BIO708004</t>
  </si>
  <si>
    <t>R601001</t>
  </si>
  <si>
    <t>R601002</t>
  </si>
  <si>
    <t>R601003</t>
  </si>
  <si>
    <t>R601004</t>
  </si>
  <si>
    <t>R602001</t>
  </si>
  <si>
    <t>R602002</t>
  </si>
  <si>
    <t>R602003</t>
  </si>
  <si>
    <t>R602004</t>
  </si>
  <si>
    <t>R603001</t>
  </si>
  <si>
    <t>R603002</t>
  </si>
  <si>
    <t>R603003</t>
  </si>
  <si>
    <t>R603004</t>
  </si>
  <si>
    <t>R604001</t>
  </si>
  <si>
    <t>R604002</t>
  </si>
  <si>
    <t>R604003</t>
  </si>
  <si>
    <t>R604004</t>
  </si>
  <si>
    <t>R605001</t>
  </si>
  <si>
    <t>R605002</t>
  </si>
  <si>
    <t>R605003</t>
  </si>
  <si>
    <t>R605004</t>
  </si>
  <si>
    <t>R606001</t>
  </si>
  <si>
    <t>R606002</t>
  </si>
  <si>
    <t>R606003</t>
  </si>
  <si>
    <t>R606004</t>
  </si>
  <si>
    <t>R607001</t>
  </si>
  <si>
    <t>R607002</t>
  </si>
  <si>
    <t>R607003</t>
  </si>
  <si>
    <t>R607004</t>
  </si>
  <si>
    <t>R608001</t>
  </si>
  <si>
    <t>R608002</t>
  </si>
  <si>
    <t>R608003</t>
  </si>
  <si>
    <t>R608004</t>
  </si>
  <si>
    <t>R201001</t>
  </si>
  <si>
    <t>R201002</t>
  </si>
  <si>
    <t>R201003</t>
  </si>
  <si>
    <t>R201004</t>
  </si>
  <si>
    <t>R202001</t>
  </si>
  <si>
    <t>R202002</t>
  </si>
  <si>
    <t>R202003</t>
  </si>
  <si>
    <t>R202004</t>
  </si>
  <si>
    <t>R203001</t>
  </si>
  <si>
    <t>R203002</t>
  </si>
  <si>
    <t>R203003</t>
  </si>
  <si>
    <t>R203004</t>
  </si>
  <si>
    <t>R204001</t>
  </si>
  <si>
    <t>R204002</t>
  </si>
  <si>
    <t>R204003</t>
  </si>
  <si>
    <t>R204004</t>
  </si>
  <si>
    <t>R205001</t>
  </si>
  <si>
    <t>R205002</t>
  </si>
  <si>
    <t>R205003</t>
  </si>
  <si>
    <t>R205004</t>
  </si>
  <si>
    <t>R206001</t>
  </si>
  <si>
    <t>R206002</t>
  </si>
  <si>
    <t>R206003</t>
  </si>
  <si>
    <t>R206004</t>
  </si>
  <si>
    <t>R207001</t>
  </si>
  <si>
    <t>R207002</t>
  </si>
  <si>
    <t>R207003</t>
  </si>
  <si>
    <t>R207004</t>
  </si>
  <si>
    <t>R208001</t>
  </si>
  <si>
    <t>R208002</t>
  </si>
  <si>
    <t>R208003</t>
  </si>
  <si>
    <t>R208004</t>
  </si>
  <si>
    <t>WS1021WR</t>
  </si>
  <si>
    <t>Capital Expenditure (excluding Atypical expenditure) - Totex - Water resources</t>
  </si>
  <si>
    <t>WS1021RWD</t>
  </si>
  <si>
    <t>Capital Expenditure (excluding Atypical expenditure) - Totex - Raw water distribution</t>
  </si>
  <si>
    <t>WS1021WT</t>
  </si>
  <si>
    <t>Totex - Water treatment</t>
  </si>
  <si>
    <t>WS1021TWD</t>
  </si>
  <si>
    <t>Totex - Treated water distribution</t>
  </si>
  <si>
    <t>WWS1021SC</t>
  </si>
  <si>
    <t>Capital expenditure - Totex - Sewage collection</t>
  </si>
  <si>
    <t>WWS1021ST</t>
  </si>
  <si>
    <t>Capital expenditure - Totex - Sewage treatment</t>
  </si>
  <si>
    <t>WWS1021STD</t>
  </si>
  <si>
    <t>Totex - Sewage treatment and disposal</t>
  </si>
  <si>
    <t>WWS1021STP</t>
  </si>
  <si>
    <t>Capital expenditure - Totex - Sludge transport</t>
  </si>
  <si>
    <t>WWS1021SDD</t>
  </si>
  <si>
    <t>Capital expenditure - Totex - Sludge disposal</t>
  </si>
  <si>
    <t>R1002</t>
  </si>
  <si>
    <t>Expenditure - Total residential retail costs (opex plus depreciation, excluding third party services)  - Total</t>
  </si>
  <si>
    <t>BM4017_PR19</t>
  </si>
  <si>
    <t>Capital expeniture on assets principally used by retail - Total</t>
  </si>
  <si>
    <t>R40010</t>
  </si>
  <si>
    <t>Expenditure  - Total business retail costs, less services to developers and miscellaneous costs</t>
  </si>
  <si>
    <t>Capital expenditure - Totex - Sludge treatment</t>
  </si>
  <si>
    <t>WWS1021SDT</t>
  </si>
  <si>
    <t xml:space="preserve">SSC Appendix A33 Cost adjustment claim final submission, Sept. 2018
</t>
  </si>
  <si>
    <t xml:space="preserve">SSC Appendix A33 Cost adjustment claim final submission, Sept. 2018
SSC Appendix A33.5 Special Factors Market Testing.  Seedy Mill WTW and Hampton Loade WTW (Costain, August 2018)
</t>
  </si>
  <si>
    <t xml:space="preserve">SSC Appendix A33 Cost adjustment claim final submission, Sept. 2018
</t>
  </si>
  <si>
    <t>There is a clear statement from the board in support of this work (Pg 4, SSC CAC).</t>
  </si>
  <si>
    <t>Pass</t>
  </si>
  <si>
    <t>Partial pass</t>
  </si>
  <si>
    <t>Yes</t>
  </si>
  <si>
    <t>Partial accept</t>
  </si>
  <si>
    <t>Water network plus</t>
  </si>
  <si>
    <t>N/A</t>
  </si>
  <si>
    <t>Value of claim</t>
  </si>
  <si>
    <t xml:space="preserve">SSC Appendix A33 Cost adjustment claim final submission, Sept. 2018. See Page 50 for cost breakdown.
SSC Appendix A33.5 Special Factors Market Testing.  Seedy Mill WTW and Hampton Loade WTW (Costain, August 2018)
</t>
  </si>
  <si>
    <t>Assessment result</t>
  </si>
  <si>
    <t>Allowed adjustment (£m)</t>
  </si>
  <si>
    <t>Ofwat allowance</t>
  </si>
  <si>
    <t>Overall assessment</t>
  </si>
  <si>
    <t>Description</t>
  </si>
  <si>
    <t>Allocation</t>
  </si>
  <si>
    <t>Assessor's initials</t>
  </si>
  <si>
    <t>SSC Appendix A33 Cost adjustment claim final submission, Sept. 2018
SSC Appendix A33.5 Special Factors Market Testing.  Seedy Mill WTW and Hampton Loade WTW (Costain, August 2018)
SSC Appendix A33.1.1, A33.1.2, DWI correspondence for each site</t>
  </si>
  <si>
    <t xml:space="preserve">SSC Appendix A26 Performance commitments, Section 22, page 78.
SSC Appendix A33 Cost adjustment claim final submission, Sept. 2018
SSC Appendix A33.5 Special Factors Market Testing.  Seedy Mill WTW and Hampton Loade WTW (Costain, August 2018)
</t>
  </si>
  <si>
    <t>Company specific efficiency challenge (%)</t>
  </si>
  <si>
    <t>We are allowing the costs minus the implicit allowance (assumed base maintenance costs in our modelled allowance) and minus the excessive client risk allowance of £2.7m. We also apply our company specific efficiency challenge to the company's proposed costs.</t>
  </si>
  <si>
    <t>South Staffs has set out a reasonable case for its need to invest in its treatment works to meet regulatory and customer expectations. It sets out a reasonable case for its choice of option and costs appear to have been developed using a robust process.  However, we consider there is an implicit allowance for maintenance of the two sites and have made an adjustment to the costs we are allowing as a result.</t>
  </si>
  <si>
    <t>South Staffs provides details of a methodical approach to its selected strategic interventions by considering an integrated range of drivers (e.g. supply-demand, maintenance, etc.). However, it does not present an appraisal of competing options at each WTW underpinning this strategic intervention.  A consultancy report by Atkins was prepared on this area but not submitted. South Staffs does provide a consultancy report by Costain that considers the robustness of their preferred option and the associated costs.
The preferred option is to commission an rapid gravity filtration (RGF) treatment stage at both sites. This is expected to reduce the particulate matter passing through into distribution, lower the potential for disinfection by-products and enhance the performance of the granular activated carbon (GAC). It appears that the works did formerly have a sand filtration stage but these were converted historically into the current GAC stage that acts as filter-absorber to address water quality concerns.  This is not good practice.  At the time most companies would have retained the RGF stage and added a GAC stage (possibly as pressure filters) rather than replaced one with the other.  
Further works improvements, e.g. enhancing the clarification process and advanced oxidation, has been considered but is not planned for AMP7.
The company has demonstrated a good approach to considering its options and selecting the best option for customers.</t>
  </si>
  <si>
    <t>The anticipated totex is £63M (with £56.7M as capex, excluding SVE contribution) all falling in AMP7, totex split into £59M and £4M for WTW and trunk mains, respectively.  Further investment at these sites is planned for AMP8 but agreement for funding is not requested at this stage.  
South Staffs presents work by Oxera to illustrate that the company is efficient on base totex.  This supports its assertion that the company has been sweating these assets to the benefit of customers. The company did not develop robust totex models.
It would have been preferable to have evaluated the Atkins report on treatment options. However, the proposed solution is appropriate. The Costain report gives costs based on historic out-turn costs and bottom-up pricing, etc., that give some confidence that the proposed costs are robust.  Costain gives an accuracy of its capex costs as +/-15%.  However, it states that a number of asset dimensions were estimated using satellite imaginary from Google.  A detailed site survey would be more appropriate for a £60m scheme though any increased accuracy in existing dimensions is unlikely to have a material impact on total capex, particularly as investments are largely in new process units.
The Jacob's Assurance Statement supports South Staff's approach to developing its claim including its reasonableness. However, the Jacob's assurance process did not include assurance of the reports prepared by third parties (ARUP, Costain, Explain).  Hence, the Costain estimates were not independently assessed.
Seven Trent Water is entitled to take 1/3 of the water from Hampton Loade.  South Staffs states that it has taken into consideration Severn Trent's current and future needs in determining investment needs. The costs (£63M) are net of the Severn Trent contribution (pg. 50 SSC CAC)
Re: proposed 100km of trunk main cleaning at a cost of £4m (pg. 16 SSC CAC, £1.2m capex, £3m opex).  South Staffs states that it is still in the process of finalising the methods of cleaning (from ice pigging, air scour, etc.), which implies cost estimates are approximations. 
In conclusion, the company has adequately costed the works, notwithstanding an on-going efficiency is appropriate.  However, maintenance of their assets is not a new requirement and they are, and have been, funded for this.  The quantum of this claim is therefore reduced by an implicit allowance for capital maintenance.</t>
  </si>
  <si>
    <t>South Staffs Water has developed a bespoke performance commitment (D8) that specifically relates to this cost adjustment claim. It is designed to protect customers against non and late delivery of the water treatment works upgrade programme and associated expenditure.  
The current PC definition focusses on delivery of the proposed works by specified dates in AMP7.  It separately addresses the three elements, i.e. two WTW schemes and trunk main cleaning programme. The PC commits to a full refund to customers for non-delivery and a penalty payment for late delivery against the date in any DWI notice (Complete second-stage filtration at Seedy Mill and Hampton Loade by March 2023 and March 2024, respectively and complete the strategic mains cleaning programme by March 2025). 
Customers are protected from water quality and supply failures by other (common) performance commitments.
South Staffs has support from their CCG for this work.</t>
  </si>
  <si>
    <t>Summary sheet - South Staffs Water</t>
  </si>
  <si>
    <t>Base</t>
  </si>
  <si>
    <t>Enhancement line 1</t>
  </si>
  <si>
    <t>Enhancement line 2</t>
  </si>
  <si>
    <t>Enhancement line 3</t>
  </si>
  <si>
    <t>Space for new claims 3</t>
  </si>
  <si>
    <t>Link to claim</t>
  </si>
  <si>
    <t xml:space="preserve">Value  </t>
  </si>
  <si>
    <t>Allowance</t>
  </si>
  <si>
    <t>Assessment</t>
  </si>
  <si>
    <t>Line 1</t>
  </si>
  <si>
    <t>Line 2</t>
  </si>
  <si>
    <t>Line 3</t>
  </si>
  <si>
    <t>Space for new claims 4</t>
  </si>
  <si>
    <t>Space for new claims 5</t>
  </si>
  <si>
    <t>Space for new claims 6</t>
  </si>
  <si>
    <t>Space for new claims 7</t>
  </si>
  <si>
    <t>Space for new claims 8</t>
  </si>
  <si>
    <t>Space for new claims 9</t>
  </si>
  <si>
    <t>Space for new claims 10</t>
  </si>
  <si>
    <t>Space for new claims 11</t>
  </si>
  <si>
    <t>Space for new claims 12</t>
  </si>
  <si>
    <t>Space for new claims 2</t>
  </si>
  <si>
    <t>Base costs (£m)</t>
  </si>
  <si>
    <t>WW_Improving taste / odour / colour</t>
  </si>
  <si>
    <t>Check</t>
  </si>
  <si>
    <t>Treatment works investment</t>
  </si>
  <si>
    <t>Summary for aggregator</t>
  </si>
  <si>
    <t>Water resources</t>
  </si>
  <si>
    <t>Bioresources</t>
  </si>
  <si>
    <t>Wastewater network plus</t>
  </si>
  <si>
    <t>Residential retail</t>
  </si>
  <si>
    <t>£m, 2017-18 prices</t>
  </si>
  <si>
    <t>Apportionment check</t>
  </si>
  <si>
    <t>FM_CAC_SSC</t>
  </si>
  <si>
    <t>IAP ASSESSMENT RESULT</t>
  </si>
  <si>
    <t>The proposed investments are driven by:
• Discolouration events in the network
• Risk of breaching the prescribed concentration for disinfection by-products (link to WTW coliform failures)
• Improving taste and odour
• Increasing resilience to asset failures within the treatment plants.
The proposed investments at each WTW are supported by the DWI (supporting letters provided).  
The anticipated totex is £63M (with £56.7M as capex, excluding SVE contribution) all falling in AMP7, totex split into £59M and £4M for WTW and trunk mains, respectively.  Further investment at these sites is planned for AMP8 but agreement for funding is not requested at this stage.  The value of the claim (£74m totex) appears to include the contribution of £10.5m from Severn Trent Water.  
There is no apparent reason to combine the two WTW refurbishment projects into one CAC as there are no dependencies other than trunk main cleaning.  Indeed concurrent delivery would be a significant risk as the works supply 60% of the customers between them. However, the risk at each site is reduced as new capacity is being provided in parallel to existing capacity, to enable each WTW to maintain output during construction.
The proposed 100km of trunk main cleaning (totex £4m, £1.2m capex, £3m opex) is considered a reasonable requirement as changes to the flow regime from the WTW during construction and operation may dislodge sediment. 
In conclusion, the existing treatment process design is not best practice and presents a risk to the provision of high quality drinking water.  The costs are material to the company and thus the CAC is needed to allow for this increase in the profile of investment.</t>
  </si>
  <si>
    <t>South Staffs Water justifies the CAC as ‘lumpy’ expenditure that would not be captured in botex nor totex models. It  claims that its customers have benefited from historical levels of expenditure that have been lower than otherwise as it has sweated these assets.  However, the company asserts that there is now a pressing need for the investment due to a deterioration in the effectiveness of the works (pg. 5, SSC CAC).
South Staffs considers the investment is a material ‘enhancement’ investment relative to the size of its business and that a cost adjustment claim is the appropriate mechanism. It considers the claim has a materiality level of 13.3% when compared to its proposed network plus totex (indicating that the £74M does include Severn Trent costs). 
South Staffs Water has not provided any data indicating that the raw water has deteriorated that would be necessary to support a quality enhancement claim. The company has not provided any data regarding treated water quality failures nor near-misses. It states its claim is based on making a step change in performance to meet customer and regulatory expectations, rather than seeking to recover from a deteriorating position or to meet new regulatory requirements.  
With respect to reallocation - the Severn Trent contribution (£10.5m) should be removed from the claim amount of £74.346m. 
Some of the CAPEX proposed by South Staffs appear to overlap with existing base maintenance. Furthermore there is a 'Client risk allowance' of 10% which is excessive, hence, we reduce these costs by 50% (= approx. £2.7m)</t>
  </si>
  <si>
    <t>South Staffs presents a wide range of qualitative and quantitative approaches to engaging with its customers.  It reports that ‘When set in the context of a likely bill reduction in AMP7, 87% of customers who completed our online quantitative survey accepted our proposals.’ (pg9, SSC CAC) This proposed investment does not appear to be having a significant impact on bills and affordability.</t>
  </si>
  <si>
    <t>PR19 Run 7: Slow Track DD</t>
  </si>
  <si>
    <t>JN</t>
  </si>
  <si>
    <t>Deep dive company efficiency challenge</t>
  </si>
  <si>
    <t>SSC-WN601001</t>
  </si>
  <si>
    <t>NR, 3/7/2019</t>
  </si>
  <si>
    <t xml:space="preserve">This cost adjustment claim (CAC) combines two water treatment works upgrades and associated expenditure to address the risk to drinking water quality, specifically:
• Improvements at Seedy Mill water treatment works (125 Ml/d, provision of additional filtration stage and refurbishment)
• Improvements at Hampton Loade water treatment works (210 Ml/d, provision of additional filtration stage and refurbishment)
• Cleaning of 100km trunk mains
GROSS totex value of CAC = £74.346m (including £10.500m Severn Trent Water capex contribution). </t>
  </si>
  <si>
    <t>South Staffs Water provides details of a methodical approach to its selected strategic interventions by considering an integrated range of drivers (e.g. supply-demand, maintenance, etc.). However, it does not present an appraisal of competing options at each WTW underpinning this strategic intervention.  A consultancy report was prepared on this area but not submitted. The company does provide a consultancy report that considers the robustness of its preferred option and the associated costs (refer South Staffs Water Appendix A33.5 Special Factors Market Testing).
The preferred option is to commission a rapid gravity filtration (RGF) treatment stage at both sites. This is expected to reduce the particulate matter passing through into distribution, lower the potential for disinfection by-products and enhance the performance of the granular activated carbon (GAC). We consider that the proposed solution is appropriate. Further works improvements, e.g. enhancing the clarification process and advanced oxidation, has been considered but is not planned for AMP7.
Overall, the company has demonstrated a good approach to considering its options and selecting the best option for customers.</t>
  </si>
  <si>
    <t>South Staffs Water has reported that it used a wide range of qualitative and quantitative approaches to engage with its customers. The company reports that the proposals and bill impacts were presented and discussed at customer workshops and that 83% of customers who attended said that they supported the plans and associated bill impacts over 10 years.  The company then reports that the workshop feedback was then used to derive an online questionnaire and 800 customers were asked to vote on whether they supported the plan as well as the associated bill impacts. The company reports that this also produced 83% in favour of the plan and bill impacts.  Furthermore, the company reports that this increased to 86% when the question was put in the context of a £8/year reduction in bills in 2020 (South Staffs Water Appendix A33 Cost adjustment claim final submission page 25-27). We consider the company's evidence that it has sufficiently assessed affordability to be convincing.</t>
  </si>
  <si>
    <t>There is a clear statement from the board in support of this work (South Staffs Water Appendix A33 Cost adjustment claim final submission page 4).</t>
  </si>
  <si>
    <t xml:space="preserve">South Staffs Water Appendix A33.5 Special Factors Market Testing gives costs based on historic out-turn costs and bottom-up pricing, etc., that give some confidence that the proposed costs are robust. Accuracy of its capex costs is given as +/-15%.  However, it states that a number of asset dimensions were estimated using satellite imaginary from Google. A detailed site survey would be more appropriate for a scheme of this cost magnitude though any increased accuracy in existing dimensions is unlikely to have a material impact on total capex, particularly as investments are largely in new process units.  
The consultant Assurance Statement supports South Staff Water's approach to developing its claim including its reasonableness. However, the assurance process did not include assurance of the reports prepared by third parties.  Hence, the cost estimates were not independently assessed. 
In the April 2019 submission, South Staffs Water reports that it has commenced procurement of contractors to implement the proposed upgrades at each WTW. The company reports that tendered capital costs are within a reasonable range of the estimates presented in the CAC. 
In conclusion, the company has evidenced the accuracy of this investment cost estimate, we note the range of price uncertainties, and on this basis we have applied a reduced efficiency challenge. In recognition of the results of the initial procurement of contractors presented by the company, the efficiency challenge applied to this project has been reduced to 50% of the company-wide efficiency challenge. </t>
  </si>
  <si>
    <t>SSC Appendix A33 Cost adjustment claim final submission, Sept. 2018
SSC Appendix A33.5 Special Factors Market Testing.  Seedy Mill WTW and Hampton Loade WTW, August 2018
SSC Appendix A33.1.1, A33.1.2, DWI correspondence for each site
RA03 Addendum to Appendix A33 - Cost adjustment claim, April 2019</t>
  </si>
  <si>
    <t xml:space="preserve">SSC Appendix A33 Cost adjustment claim final submission, Sept. 2018
SSC Appendix A33.5 Special Factors Market Testing.  Seedy Mill WTW and Hampton Loade WTW, August 2018
</t>
  </si>
  <si>
    <t xml:space="preserve">SSC Appendix A33 Cost adjustment claim final submission, Sept. 2018. See Page 50 for cost breakdown.
SSC Appendix A33.5 Special Factors Market Testing.  Seedy Mill WTW and Hampton Loade WTW, August 2018
RA03 Addendum to Appendix A33 - Cost adjustment claim, April 2019.
</t>
  </si>
  <si>
    <t xml:space="preserve">SSC Appendix A26 Performance commitments, Section 22, page 78.
SSC Appendix A33 Cost adjustment claim final submission, Sept. 2018
SSC Appendix A33.5 Special Factors Market Testing.  Seedy Mill WTW and Hampton Loade WTW, August 2018
</t>
  </si>
  <si>
    <t>We are allowing the costs minus a percentage of the total implicit allowance (assumed base maintenance costs in our modelled allowance) and minus the excessive client risk allowance of £2.700m. A £1.146m discrepancy between CAC totex value and CAC totex breakdown is also removed. Initial tendering indicates that capex estimates were reasonably accurate (based on further SSC evidence provided in April 2019), as such we apply only 50% of the company specific efficiency challenge to the company's proposed costs (applied to gross value, ie including the Severn Trent Water contribution).</t>
  </si>
  <si>
    <t>The proposed investments are driven by:
• Discolouration events in the network
• Risk of breaching the prescribed concentration for disinfection by-products (link to WTW coliform failures)
• Improving taste and odour
• Increasing resilience to asset failures within the treatment plants.
The proposed investments at each water treatment works (WTW) are supported by the Drinking Water Inspectorate (DWI, supporting letters provided).  
South Staffs Water has provided data in its April 2019 submission (RA03 Addendum to Appendix A33 - Cost adjustment claim, April 2019) indicating that raw water quality (reservoir source) at Seedy Mill WTW deteriorated during the prolonged hot summer in 2018. This resulted in elevated manganese levels and a spike in customer contacts during the same period. South Staffs Water states that the proposed upgrades at Seedy Mills WTWs (£30.000m capex and £1.000m opex) and Hampton Loade WTWs (£36.000m capex and £2.000m opex including £10.500m Severn Trent Water capex contribution) would provide additional protection from such raw water quality events. This investment is considered appropriate based on the evidence presented, however, as noted by South Staffs Water, elevated manganese levels were not evident at Hampton Loade WTW.  
There is no apparent reason to combine the two WTW refurbishment projects into one CAC as there are no dependencies other than trunk main cleaning.  Indeed concurrent delivery presents additional risk as the works supply 60% of the customers between them. However, the risk at each site is partly mitigated as new process stages are being provided largely 'off-line' to existing capacity, to enable each WTW to maintain output during construction, though final connection into existing treatment trains and commissioning will need to be managed carefully by South Staffs Water.
The proposed 100km of trunk main cleaning (£4.200m, all capex) post commissioning is considered a reasonable requirement to remove accumulated sediment that may be dislodged during changes to the flow regime from the WTWs during construction and operation, however, South Staff Water's argument, stated in its evidence provided in April 2019, that this could not be achieved during normal base maintenance is not convincing. 
In conclusion, the existing treatment process design is not best practice and presents a risk to the provision of high quality drinking water.  The costs are material to the company and thus the CAC is needed to allow for this increase in the profile of investment.</t>
  </si>
  <si>
    <t xml:space="preserve">The total requested value of the cost adjustment claim (£74.346m totex) includes the contribution of £10.500m (all capex) from Severn Trent Water for the works at Hampton Loade WTW. According to the cost breakdown provided by South Staffs Water the anticipated totex is £73.200m (with £70.200m as capex, including £10.500m Severn Trent Water contribution) all falling in AMP7, totex split into £69.000m for WTW and £4.200m for trunk mains, respectively. Further investment at these sites is planned for AMP8 but agreement for funding is not requested at this stage. The cost breakdown indicates a £1.146m discrepancy between the total value of the CAC (£74.346m) and the totex breakdown in its April 2019 response (£73.200m) which is not explained (Refer RA03 Addendum to Appendix A33 - Cost adjustment claim, April 2019, page 8). 
In its April 2019 submission, South Staffs Water justifies the CAC as ‘lumpy’ expenditure that would not be captured in botex nor totex models. It claims that its customers have benefited from historical levels of expenditure that have been lower than otherwise as it has sweated these assets.  However, the company asserts that there is now a pressing need for the investment due to a deterioration in the effectiveness of the works (Reference South Staff Water Appendix A33 cost adjustment claim final submission pg. 5). The company states its claim is based on making a step change in performance to meet customer and regulatory expectations, rather than seeking to recover from a deteriorating position or to meet new regulatory requirements. It considers the investment is a material ‘enhancement’ investment relative to the size of its business and that a cost adjustment claim is the appropriate mechanism.   
Seven Trent Water is entitled to take 1/3 of the water from Hampton Loade WTW. South Staffs Water states that it has taken into consideration Severn Trent Water's current and future needs in determining investment needs (Reference South Staffs Water Appendix A33 cost adjustment claim final submission pg. 50). Severn Trent Water's contribution (£10.500m, all capex) included in the £74.346m claim, South Staffs Water confirms this amount is included in its grants and contributions line.  
The project includes some modification of existing processes which are interfacing with new processes, however there is insufficient evidence that this is not a base cost, hence we consider a reduction of capex by a proportion (20%) of the implicit allowance which is considered to be base maintenance of these WTWs. Furthermore there is a 'Client risk allowance' of 10% for which there is insufficient justification, hence, we reduce these costs by 50% (calculated as £2.700m). Finally, the justification for including the £4.200m capex for trunk mains cleaning within the CAC is not considered sufficient and hence this has been removed. </t>
  </si>
  <si>
    <t xml:space="preserve">SSC Appendix A33 Cost adjustment claim final submission, Sept. 2018 (page 5)
RA03 Addendum to Appendix A33 - Cost adjustment claim, April 2019 (page 6)
</t>
  </si>
  <si>
    <t>South Staffs Water has developed a bespoke performance commitment (D8) that specifically relates to this cost adjustment claim. It is designed to protect customers against non and late delivery of the water treatment works upgrade programme and associated expenditure.  
The current performance commitment definition focusses on delivery of the proposed works by specified dates in the 2020 to 2025 period. It separately addresses the three elements, i.e. two WTW schemes and trunk main cleaning programme. The underperformance ODI is for a full refund to customers for non-delivery and a penalty payment for late delivery against the date in any DWI notice (Complete second-stage filtration at Seedy Mill by March 2023 and Hampton Loade by March 2024, and complete the strategic mains cleaning programme by March 2025). 
Customers are protected from water quality and supply failures through the (other) common performance commitments.</t>
  </si>
  <si>
    <t>South Staffs Water has provided sufficient evidence to demonstrate the need for it to invest in its treatment works to meet regulatory and customer expectations. It provides evidence for its choice of option and costs appear to have been developed using a robust process. However, we consider there is an implicit allowance for maintenance of the two sites (although, based on further evidence provided in April 2019, we have accepted that only a proportion of the potential implicit allowance is applicable) and have made a deduction to the costs we are allowing as a result.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</si>
</sst>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_);_(* \(#,##0.00\);_(* &quot;-&quot;??_);_(@_)"/>
    <numFmt numFmtId="165" formatCode="#,##0.0;[Red]\-#,##0.0;\-"/>
    <numFmt numFmtId="166" formatCode="#,##0_);\(#,##0\);&quot;-  &quot;;&quot; &quot;@&quot; &quot;"/>
    <numFmt numFmtId="167" formatCode="0.000"/>
    <numFmt numFmtId="168" formatCode="#,##0.000"/>
    <numFmt numFmtId="169" formatCode="0.0%"/>
    <numFmt numFmtId="170" formatCode="_(* #,##0_);_(* \(#,##0\);_(* &quot;-&quot;??_);_(@_)"/>
    <numFmt numFmtId="171" formatCode="_(* #,##0.000_);_(* \(#,##0.000\);_(* &quot;-&quot;??_);_(@_)"/>
    <numFmt numFmtId="172" formatCode="_(* #,##0.0_);_(* \(#,##0.0\);_(* &quot;-&quot;??_);_(@_)"/>
    <numFmt numFmtId="173" formatCode="0.000%"/>
  </numFmts>
  <fonts count="26"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color theme="1"/>
      <name val="Gill Sans MT"/>
      <family val="2"/>
    </font>
    <font>
      <sz val="10"/>
      <color theme="1"/>
      <name val="Verdana"/>
      <family val="2"/>
    </font>
    <font>
      <b/>
      <sz val="10"/>
      <color theme="1"/>
      <name val="Gill Sans MT"/>
      <family val="2"/>
    </font>
    <font>
      <sz val="10"/>
      <name val="Arial"/>
      <family val="2"/>
    </font>
    <font>
      <b/>
      <sz val="10"/>
      <name val="Gill Sans MT"/>
      <family val="2"/>
    </font>
    <font>
      <sz val="10"/>
      <name val="Gill Sans MT"/>
      <family val="2"/>
    </font>
    <font>
      <sz val="9"/>
      <name val="Gill Sans MT"/>
      <family val="2"/>
    </font>
    <font>
      <b/>
      <sz val="14"/>
      <color theme="1"/>
      <name val="Gill Sans MT"/>
      <family val="2"/>
    </font>
    <font>
      <b/>
      <sz val="20"/>
      <color theme="3"/>
      <name val="Arial"/>
      <family val="2"/>
    </font>
    <font>
      <sz val="10"/>
      <color theme="5" tint="-0.24994659260841701"/>
      <name val="Arial"/>
      <family val="2"/>
    </font>
    <font>
      <b/>
      <sz val="10"/>
      <color theme="3"/>
      <name val="Arial"/>
      <family val="2"/>
    </font>
    <font>
      <b/>
      <i/>
      <sz val="10"/>
      <color theme="1"/>
      <name val="Gill Sans MT"/>
      <family val="2"/>
    </font>
    <font>
      <sz val="9.5"/>
      <color theme="6" tint="-0.249977111117893"/>
      <name val="Arial"/>
      <family val="2"/>
    </font>
    <font>
      <sz val="10"/>
      <color theme="1"/>
      <name val="Calibri"/>
      <family val="2"/>
      <scheme val="minor"/>
    </font>
    <font>
      <b/>
      <sz val="10"/>
      <name val="Calibri"/>
      <family val="2"/>
      <scheme val="minor"/>
    </font>
    <font>
      <b/>
      <sz val="10"/>
      <color theme="1"/>
      <name val="Calibri"/>
      <family val="2"/>
      <scheme val="minor"/>
    </font>
    <font>
      <b/>
      <sz val="14"/>
      <color theme="3"/>
      <name val="Calibri"/>
      <family val="2"/>
      <scheme val="minor"/>
    </font>
    <font>
      <sz val="10"/>
      <name val="Calibri"/>
      <family val="2"/>
      <scheme val="minor"/>
    </font>
    <font>
      <sz val="12"/>
      <color theme="3"/>
      <name val="Calibri"/>
      <family val="2"/>
      <scheme val="minor"/>
    </font>
  </fonts>
  <fills count="7">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theme="4" tint="0.79998168889431442"/>
        <bgColor indexed="64"/>
      </patternFill>
    </fill>
    <fill>
      <patternFill patternType="solid">
        <fgColor theme="2"/>
        <bgColor indexed="64"/>
      </patternFill>
    </fill>
    <fill>
      <patternFill patternType="solid">
        <fgColor rgb="FFD1FFDB"/>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3"/>
      </bottom>
      <diagonal/>
    </border>
    <border>
      <left style="hair">
        <color indexed="57"/>
      </left>
      <right style="hair">
        <color indexed="57"/>
      </right>
      <top style="hair">
        <color indexed="57"/>
      </top>
      <bottom style="hair">
        <color indexed="57"/>
      </bottom>
      <diagonal/>
    </border>
    <border>
      <left style="thin">
        <color indexed="64"/>
      </left>
      <right style="thin">
        <color indexed="64"/>
      </right>
      <top style="thin">
        <color indexed="64"/>
      </top>
      <bottom/>
      <diagonal/>
    </border>
    <border>
      <left/>
      <right/>
      <top style="thin">
        <color indexed="64"/>
      </top>
      <bottom/>
      <diagonal/>
    </border>
  </borders>
  <cellStyleXfs count="28">
    <xf numFmtId="0" fontId="0" fillId="0" borderId="0"/>
    <xf numFmtId="164" fontId="6" fillId="0" borderId="0" applyFont="0" applyFill="0" applyBorder="0" applyAlignment="0" applyProtection="0"/>
    <xf numFmtId="0" fontId="8" fillId="0" borderId="0"/>
    <xf numFmtId="0" fontId="10" fillId="0" borderId="0"/>
    <xf numFmtId="0" fontId="6" fillId="0" borderId="0"/>
    <xf numFmtId="0" fontId="10" fillId="0" borderId="0"/>
    <xf numFmtId="0" fontId="10" fillId="0" borderId="0"/>
    <xf numFmtId="0" fontId="8" fillId="0" borderId="0"/>
    <xf numFmtId="164" fontId="10" fillId="0" borderId="0" applyFont="0" applyFill="0" applyBorder="0" applyAlignment="0" applyProtection="0"/>
    <xf numFmtId="0" fontId="10" fillId="0" borderId="0">
      <alignment vertical="center"/>
    </xf>
    <xf numFmtId="0" fontId="15" fillId="0" borderId="5" applyNumberFormat="0" applyFill="0" applyAlignment="0" applyProtection="0"/>
    <xf numFmtId="0" fontId="16" fillId="0" borderId="0" applyNumberFormat="0" applyFill="0" applyBorder="0" applyProtection="0">
      <alignment vertical="top"/>
    </xf>
    <xf numFmtId="165" fontId="10" fillId="0" borderId="6" applyAlignment="0">
      <alignment vertical="center"/>
    </xf>
    <xf numFmtId="0" fontId="17" fillId="0" borderId="0" applyNumberForma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0" fontId="5" fillId="0" borderId="0"/>
    <xf numFmtId="166" fontId="4" fillId="0" borderId="0" applyFont="0" applyFill="0" applyBorder="0" applyProtection="0">
      <alignment vertical="top"/>
    </xf>
    <xf numFmtId="0" fontId="3" fillId="0" borderId="0"/>
    <xf numFmtId="0" fontId="2" fillId="0" borderId="0"/>
    <xf numFmtId="164" fontId="6" fillId="0" borderId="0" applyFont="0" applyFill="0" applyBorder="0" applyAlignment="0" applyProtection="0"/>
    <xf numFmtId="164" fontId="10" fillId="0" borderId="0" applyFont="0" applyFill="0" applyBorder="0" applyAlignment="0" applyProtection="0"/>
    <xf numFmtId="164" fontId="6" fillId="0" borderId="0" applyFont="0" applyFill="0" applyBorder="0" applyAlignment="0" applyProtection="0"/>
    <xf numFmtId="0" fontId="1" fillId="0" borderId="0"/>
    <xf numFmtId="166" fontId="1" fillId="0" borderId="0" applyFont="0" applyFill="0" applyBorder="0" applyProtection="0">
      <alignment vertical="top"/>
    </xf>
    <xf numFmtId="0" fontId="1" fillId="0" borderId="0"/>
    <xf numFmtId="0" fontId="1" fillId="0" borderId="0"/>
  </cellStyleXfs>
  <cellXfs count="98">
    <xf numFmtId="0" fontId="0" fillId="0" borderId="0" xfId="0"/>
    <xf numFmtId="0" fontId="12" fillId="0" borderId="0" xfId="5" applyFont="1"/>
    <xf numFmtId="0" fontId="12" fillId="0" borderId="0" xfId="0" applyFont="1"/>
    <xf numFmtId="0" fontId="11" fillId="0" borderId="0" xfId="0" applyFont="1"/>
    <xf numFmtId="0" fontId="7" fillId="0" borderId="1" xfId="0" applyFont="1" applyBorder="1"/>
    <xf numFmtId="0" fontId="12" fillId="0" borderId="0" xfId="6" applyFont="1"/>
    <xf numFmtId="0" fontId="9" fillId="0" borderId="0" xfId="7" applyFont="1"/>
    <xf numFmtId="0" fontId="14" fillId="2" borderId="2" xfId="4" applyFont="1" applyFill="1" applyBorder="1"/>
    <xf numFmtId="0" fontId="13" fillId="2" borderId="3" xfId="5" applyFont="1" applyFill="1" applyBorder="1"/>
    <xf numFmtId="0" fontId="12" fillId="2" borderId="4" xfId="5" applyFont="1" applyFill="1" applyBorder="1"/>
    <xf numFmtId="0" fontId="14" fillId="2" borderId="0" xfId="4" applyFont="1" applyFill="1" applyAlignment="1">
      <alignment vertical="center"/>
    </xf>
    <xf numFmtId="0" fontId="9" fillId="0" borderId="0" xfId="0" applyFont="1"/>
    <xf numFmtId="0" fontId="18" fillId="0" borderId="0" xfId="0" applyFont="1" applyAlignment="1">
      <alignment horizontal="left" indent="1"/>
    </xf>
    <xf numFmtId="0" fontId="7" fillId="0" borderId="1" xfId="0" applyFont="1" applyBorder="1" applyAlignment="1">
      <alignment horizontal="left" wrapText="1"/>
    </xf>
    <xf numFmtId="0" fontId="7" fillId="0" borderId="0" xfId="0" applyFont="1" applyAlignment="1">
      <alignment horizontal="left" wrapText="1"/>
    </xf>
    <xf numFmtId="0" fontId="0" fillId="3" borderId="0" xfId="0" applyFill="1" applyAlignment="1">
      <alignment horizontal="right"/>
    </xf>
    <xf numFmtId="14" fontId="19" fillId="0" borderId="0" xfId="0" applyNumberFormat="1" applyFont="1" applyAlignment="1" applyProtection="1">
      <alignment horizontal="left"/>
      <protection locked="0"/>
    </xf>
    <xf numFmtId="0" fontId="7" fillId="3" borderId="1" xfId="0" applyFont="1" applyFill="1" applyBorder="1" applyAlignment="1">
      <alignment horizontal="left"/>
    </xf>
    <xf numFmtId="0" fontId="14" fillId="0" borderId="0" xfId="4" applyFont="1" applyAlignment="1">
      <alignment vertical="center"/>
    </xf>
    <xf numFmtId="9" fontId="7" fillId="0" borderId="1" xfId="16" applyFont="1" applyBorder="1"/>
    <xf numFmtId="0" fontId="7" fillId="0" borderId="1" xfId="0" applyFont="1" applyBorder="1" applyAlignment="1">
      <alignment wrapText="1"/>
    </xf>
    <xf numFmtId="0" fontId="7" fillId="0" borderId="0" xfId="0" applyFont="1" applyBorder="1" applyAlignment="1">
      <alignment vertical="top"/>
    </xf>
    <xf numFmtId="0" fontId="7" fillId="0" borderId="8" xfId="0" applyFont="1" applyBorder="1" applyAlignment="1">
      <alignment vertical="top"/>
    </xf>
    <xf numFmtId="167" fontId="7" fillId="0" borderId="0" xfId="0" applyNumberFormat="1" applyFont="1"/>
    <xf numFmtId="0" fontId="7" fillId="0" borderId="1" xfId="0" applyFont="1" applyFill="1" applyBorder="1"/>
    <xf numFmtId="0" fontId="7" fillId="0" borderId="7" xfId="0" applyFont="1" applyFill="1" applyBorder="1"/>
    <xf numFmtId="164" fontId="7" fillId="0" borderId="0" xfId="1" applyFont="1"/>
    <xf numFmtId="170" fontId="7" fillId="0" borderId="1" xfId="1" applyNumberFormat="1" applyFont="1" applyBorder="1"/>
    <xf numFmtId="0" fontId="23" fillId="4" borderId="0" xfId="4" applyFont="1" applyFill="1" applyAlignment="1">
      <alignment vertical="center"/>
    </xf>
    <xf numFmtId="0" fontId="20" fillId="0" borderId="0" xfId="0" applyFont="1" applyFill="1"/>
    <xf numFmtId="0" fontId="20" fillId="4" borderId="0" xfId="0" applyFont="1" applyFill="1"/>
    <xf numFmtId="0" fontId="20" fillId="0" borderId="0" xfId="0" applyFont="1"/>
    <xf numFmtId="0" fontId="24" fillId="0" borderId="0" xfId="0" applyFont="1"/>
    <xf numFmtId="0" fontId="22" fillId="0" borderId="0" xfId="0" applyFont="1"/>
    <xf numFmtId="164" fontId="20" fillId="0" borderId="1" xfId="1" applyFont="1" applyBorder="1" applyAlignment="1">
      <alignment vertical="top" wrapText="1"/>
    </xf>
    <xf numFmtId="164" fontId="20" fillId="0" borderId="1" xfId="1" applyFont="1" applyFill="1" applyBorder="1" applyAlignment="1">
      <alignment vertical="top" wrapText="1"/>
    </xf>
    <xf numFmtId="0" fontId="20" fillId="0" borderId="0" xfId="0" applyFont="1" applyAlignment="1">
      <alignment vertical="top" wrapText="1"/>
    </xf>
    <xf numFmtId="0" fontId="20" fillId="0" borderId="1" xfId="0" applyFont="1" applyBorder="1"/>
    <xf numFmtId="0" fontId="21" fillId="0" borderId="2" xfId="0" applyFont="1" applyBorder="1" applyAlignment="1">
      <alignment horizontal="centerContinuous"/>
    </xf>
    <xf numFmtId="0" fontId="22" fillId="0" borderId="4" xfId="0" applyFont="1" applyBorder="1" applyAlignment="1">
      <alignment horizontal="centerContinuous"/>
    </xf>
    <xf numFmtId="0" fontId="22" fillId="4" borderId="0" xfId="4" applyFont="1" applyFill="1"/>
    <xf numFmtId="0" fontId="22" fillId="0" borderId="0" xfId="4" applyFont="1" applyFill="1"/>
    <xf numFmtId="0" fontId="24" fillId="0" borderId="1" xfId="0" applyFont="1" applyBorder="1" applyAlignment="1">
      <alignment vertical="top" wrapText="1"/>
    </xf>
    <xf numFmtId="0" fontId="25" fillId="4" borderId="0" xfId="0" applyFont="1" applyFill="1"/>
    <xf numFmtId="0" fontId="21" fillId="0" borderId="1" xfId="0" applyFont="1" applyBorder="1" applyAlignment="1">
      <alignment horizontal="left" wrapText="1"/>
    </xf>
    <xf numFmtId="0" fontId="22" fillId="0" borderId="1" xfId="0" applyFont="1" applyBorder="1" applyAlignment="1">
      <alignment horizontal="left" wrapText="1"/>
    </xf>
    <xf numFmtId="0" fontId="22" fillId="0" borderId="1" xfId="0" applyFont="1" applyFill="1" applyBorder="1" applyAlignment="1">
      <alignment horizontal="left" wrapText="1"/>
    </xf>
    <xf numFmtId="0" fontId="12" fillId="0" borderId="1" xfId="0" applyFont="1" applyBorder="1" applyAlignment="1" applyProtection="1">
      <alignment horizontal="left"/>
      <protection locked="0"/>
    </xf>
    <xf numFmtId="14" fontId="12" fillId="0" borderId="1" xfId="0" applyNumberFormat="1" applyFont="1" applyBorder="1" applyAlignment="1" applyProtection="1">
      <alignment horizontal="left"/>
      <protection locked="0"/>
    </xf>
    <xf numFmtId="3" fontId="7" fillId="0" borderId="0" xfId="0" applyNumberFormat="1" applyFont="1" applyBorder="1"/>
    <xf numFmtId="0" fontId="7" fillId="0" borderId="0" xfId="0" applyFont="1"/>
    <xf numFmtId="0" fontId="7" fillId="0" borderId="1" xfId="0" applyFont="1" applyBorder="1" applyAlignment="1">
      <alignment vertical="top"/>
    </xf>
    <xf numFmtId="0" fontId="7" fillId="0" borderId="0" xfId="0" applyFont="1" applyBorder="1"/>
    <xf numFmtId="0" fontId="7" fillId="0" borderId="1" xfId="0" applyFont="1" applyBorder="1" applyAlignment="1">
      <alignment vertical="top" wrapText="1"/>
    </xf>
    <xf numFmtId="171" fontId="7" fillId="0" borderId="1" xfId="1" applyNumberFormat="1" applyFont="1" applyBorder="1"/>
    <xf numFmtId="0" fontId="7" fillId="0" borderId="0" xfId="0" applyFont="1" applyFill="1"/>
    <xf numFmtId="0" fontId="7" fillId="0" borderId="0" xfId="0" applyFont="1" applyFill="1" applyBorder="1"/>
    <xf numFmtId="2" fontId="7" fillId="0" borderId="0" xfId="0" applyNumberFormat="1" applyFont="1" applyFill="1" applyBorder="1"/>
    <xf numFmtId="0" fontId="12" fillId="0" borderId="0" xfId="0" applyFont="1" applyFill="1" applyBorder="1"/>
    <xf numFmtId="0" fontId="12" fillId="0" borderId="0" xfId="0" applyFont="1" applyFill="1" applyBorder="1" applyAlignment="1">
      <alignment horizontal="right"/>
    </xf>
    <xf numFmtId="167" fontId="12" fillId="0" borderId="0" xfId="0" applyNumberFormat="1" applyFont="1" applyFill="1" applyBorder="1"/>
    <xf numFmtId="2" fontId="12" fillId="0" borderId="0" xfId="0" applyNumberFormat="1" applyFont="1" applyFill="1" applyBorder="1"/>
    <xf numFmtId="168" fontId="0" fillId="0" borderId="0" xfId="0" applyNumberFormat="1"/>
    <xf numFmtId="0" fontId="24" fillId="0" borderId="1" xfId="0" applyFont="1" applyBorder="1" applyAlignment="1">
      <alignment wrapText="1"/>
    </xf>
    <xf numFmtId="164" fontId="20" fillId="0" borderId="1" xfId="1" applyFont="1" applyBorder="1" applyAlignment="1">
      <alignment wrapText="1"/>
    </xf>
    <xf numFmtId="172" fontId="24" fillId="0" borderId="1" xfId="1" applyNumberFormat="1" applyFont="1" applyBorder="1" applyAlignment="1">
      <alignment wrapText="1"/>
    </xf>
    <xf numFmtId="0" fontId="7" fillId="0" borderId="0" xfId="0" applyFont="1" applyFill="1" applyBorder="1" applyAlignment="1">
      <alignment horizontal="right"/>
    </xf>
    <xf numFmtId="0" fontId="21" fillId="0" borderId="0" xfId="0" applyFont="1"/>
    <xf numFmtId="0" fontId="24" fillId="0" borderId="1" xfId="0" applyFont="1" applyBorder="1"/>
    <xf numFmtId="164" fontId="20" fillId="0" borderId="1" xfId="1" applyFont="1" applyBorder="1"/>
    <xf numFmtId="0" fontId="14" fillId="5" borderId="0" xfId="0" applyFont="1" applyFill="1"/>
    <xf numFmtId="0" fontId="7" fillId="5" borderId="0" xfId="0" applyFont="1" applyFill="1"/>
    <xf numFmtId="171" fontId="7" fillId="0" borderId="7" xfId="0" applyNumberFormat="1" applyFont="1" applyFill="1" applyBorder="1"/>
    <xf numFmtId="164" fontId="7" fillId="0" borderId="0" xfId="0" applyNumberFormat="1" applyFont="1"/>
    <xf numFmtId="10" fontId="7" fillId="0" borderId="0" xfId="16" applyNumberFormat="1" applyFont="1" applyFill="1" applyBorder="1"/>
    <xf numFmtId="169" fontId="7" fillId="0" borderId="1" xfId="16" applyNumberFormat="1" applyFont="1" applyBorder="1"/>
    <xf numFmtId="171" fontId="7" fillId="0" borderId="0" xfId="0" applyNumberFormat="1" applyFont="1"/>
    <xf numFmtId="171" fontId="20" fillId="0" borderId="1" xfId="1" applyNumberFormat="1" applyFont="1" applyFill="1" applyBorder="1" applyAlignment="1">
      <alignment vertical="top" wrapText="1"/>
    </xf>
    <xf numFmtId="171" fontId="20" fillId="0" borderId="1" xfId="1" applyNumberFormat="1" applyFont="1" applyBorder="1" applyAlignment="1">
      <alignment vertical="top" wrapText="1"/>
    </xf>
    <xf numFmtId="171" fontId="24" fillId="0" borderId="1" xfId="1" applyNumberFormat="1" applyFont="1" applyBorder="1" applyAlignment="1">
      <alignment vertical="top" wrapText="1"/>
    </xf>
    <xf numFmtId="171" fontId="20" fillId="0" borderId="1" xfId="1" applyNumberFormat="1" applyFont="1" applyBorder="1"/>
    <xf numFmtId="0" fontId="7" fillId="5" borderId="1" xfId="0" applyFont="1" applyFill="1" applyBorder="1" applyAlignment="1">
      <alignment vertical="top"/>
    </xf>
    <xf numFmtId="0" fontId="7" fillId="5" borderId="1" xfId="0" applyFont="1" applyFill="1" applyBorder="1"/>
    <xf numFmtId="0" fontId="9" fillId="5" borderId="0" xfId="0" applyFont="1" applyFill="1"/>
    <xf numFmtId="0" fontId="7" fillId="5" borderId="1" xfId="0" applyFont="1" applyFill="1" applyBorder="1" applyAlignment="1">
      <alignment vertical="top" wrapText="1"/>
    </xf>
    <xf numFmtId="0" fontId="7" fillId="5" borderId="7" xfId="0" applyFont="1" applyFill="1" applyBorder="1"/>
    <xf numFmtId="0" fontId="7" fillId="5" borderId="0" xfId="0" applyFont="1" applyFill="1" applyBorder="1" applyAlignment="1">
      <alignment horizontal="right"/>
    </xf>
    <xf numFmtId="0" fontId="7" fillId="5" borderId="0" xfId="0" applyFont="1" applyFill="1" applyBorder="1"/>
    <xf numFmtId="0" fontId="7" fillId="5" borderId="1" xfId="0" applyFont="1" applyFill="1" applyBorder="1" applyAlignment="1">
      <alignment wrapText="1"/>
    </xf>
    <xf numFmtId="0" fontId="9" fillId="5" borderId="0" xfId="0" applyFont="1" applyFill="1" applyAlignment="1">
      <alignment wrapText="1"/>
    </xf>
    <xf numFmtId="0" fontId="7" fillId="5" borderId="0" xfId="0" applyFont="1" applyFill="1" applyAlignment="1">
      <alignment wrapText="1"/>
    </xf>
    <xf numFmtId="171" fontId="7" fillId="5" borderId="1" xfId="1" applyNumberFormat="1" applyFont="1" applyFill="1" applyBorder="1"/>
    <xf numFmtId="167" fontId="7" fillId="5" borderId="7" xfId="0" applyNumberFormat="1" applyFont="1" applyFill="1" applyBorder="1"/>
    <xf numFmtId="167" fontId="7" fillId="5" borderId="1" xfId="0" applyNumberFormat="1" applyFont="1" applyFill="1" applyBorder="1"/>
    <xf numFmtId="167" fontId="7" fillId="5" borderId="1" xfId="1" applyNumberFormat="1" applyFont="1" applyFill="1" applyBorder="1"/>
    <xf numFmtId="173" fontId="7" fillId="5" borderId="1" xfId="16" applyNumberFormat="1" applyFont="1" applyFill="1" applyBorder="1"/>
    <xf numFmtId="0" fontId="7" fillId="6" borderId="0" xfId="0" applyFont="1" applyFill="1" applyBorder="1"/>
    <xf numFmtId="0" fontId="7" fillId="0" borderId="1" xfId="0" applyFont="1" applyBorder="1" applyAlignment="1">
      <alignment horizontal="left" vertical="top" wrapText="1"/>
    </xf>
  </cellXfs>
  <cellStyles count="28">
    <cellStyle name="Calculation 2" xfId="12"/>
    <cellStyle name="Comma" xfId="1" builtinId="3"/>
    <cellStyle name="Comma 2" xfId="8"/>
    <cellStyle name="Comma 2 2" xfId="15"/>
    <cellStyle name="Comma 2 2 2" xfId="23"/>
    <cellStyle name="Comma 2 3" xfId="22"/>
    <cellStyle name="Comma 3" xfId="21"/>
    <cellStyle name="Heading 1 2" xfId="10"/>
    <cellStyle name="Heading 4 2" xfId="13"/>
    <cellStyle name="Normal" xfId="0" builtinId="0"/>
    <cellStyle name="Normal 2" xfId="5"/>
    <cellStyle name="Normal 2 2 2" xfId="4"/>
    <cellStyle name="Normal 20" xfId="18"/>
    <cellStyle name="Normal 20 2" xfId="25"/>
    <cellStyle name="Normal 3" xfId="7"/>
    <cellStyle name="Normal 3 2" xfId="3"/>
    <cellStyle name="Normal 4" xfId="6"/>
    <cellStyle name="Normal 5" xfId="2"/>
    <cellStyle name="Normal 6" xfId="9"/>
    <cellStyle name="Normal 7" xfId="17"/>
    <cellStyle name="Normal 7 2" xfId="24"/>
    <cellStyle name="Normal 8" xfId="19"/>
    <cellStyle name="Normal 8 2" xfId="26"/>
    <cellStyle name="Normal 9" xfId="20"/>
    <cellStyle name="Normal 9 2" xfId="27"/>
    <cellStyle name="Note 2" xfId="11"/>
    <cellStyle name="Percent" xfId="16" builtinId="5"/>
    <cellStyle name="Percent 2" xfId="14"/>
  </cellStyles>
  <dxfs count="6">
    <dxf>
      <font>
        <color rgb="FF9C0006"/>
      </font>
      <fill>
        <patternFill>
          <bgColor rgb="FFFFC7CE"/>
        </patternFill>
      </fill>
    </dxf>
    <dxf>
      <font>
        <color rgb="FF006100"/>
      </font>
      <fill>
        <patternFill>
          <bgColor rgb="FFC6EFCE"/>
        </patternFill>
      </fill>
    </dxf>
    <dxf>
      <font>
        <color theme="6"/>
      </font>
    </dxf>
    <dxf>
      <font>
        <color theme="5"/>
      </font>
    </dxf>
    <dxf>
      <font>
        <color theme="6"/>
      </font>
    </dxf>
    <dxf>
      <font>
        <color theme="5"/>
      </font>
    </dxf>
  </dxfs>
  <tableStyles count="0" defaultTableStyle="TableStyleMedium2" defaultPivotStyle="PivotStyleMedium9"/>
  <colors>
    <mruColors>
      <color rgb="FFD1FF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47624</xdr:colOff>
      <xdr:row>2</xdr:row>
      <xdr:rowOff>28572</xdr:rowOff>
    </xdr:from>
    <xdr:to>
      <xdr:col>14</xdr:col>
      <xdr:colOff>530412</xdr:colOff>
      <xdr:row>25</xdr:row>
      <xdr:rowOff>36355</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152399" y="419097"/>
          <a:ext cx="8750488" cy="4389283"/>
        </a:xfrm>
        <a:prstGeom prst="rect">
          <a:avLst/>
        </a:prstGeom>
        <a:solidFill>
          <a:schemeClr val="bg1">
            <a:lumMod val="85000"/>
          </a:schemeClr>
        </a:solidFill>
        <a:ln w="12700" cmpd="sng">
          <a:solidFill>
            <a:schemeClr val="tx1"/>
          </a:solidFill>
        </a:ln>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i="0" u="sng">
              <a:solidFill>
                <a:sysClr val="windowText" lastClr="000000"/>
              </a:solidFill>
              <a:effectLst/>
              <a:latin typeface="+mn-lt"/>
              <a:ea typeface="+mn-ea"/>
              <a:cs typeface="+mn-cs"/>
            </a:rPr>
            <a:t>Cost adjustment claims feeder model</a:t>
          </a:r>
          <a:endParaRPr lang="en-GB" sz="1100" b="1" i="0" u="sng" baseline="0">
            <a:solidFill>
              <a:sysClr val="windowText" lastClr="000000"/>
            </a:solidFill>
            <a:effectLst/>
            <a:latin typeface="+mn-lt"/>
            <a:ea typeface="+mn-ea"/>
            <a:cs typeface="+mn-cs"/>
          </a:endParaRPr>
        </a:p>
        <a:p>
          <a:endParaRPr lang="en-GB" sz="1000">
            <a:solidFill>
              <a:sysClr val="windowText" lastClr="000000"/>
            </a:solidFill>
            <a:effectLst/>
          </a:endParaRPr>
        </a:p>
        <a:p>
          <a:r>
            <a:rPr lang="en-GB" sz="1100" b="1" baseline="0">
              <a:solidFill>
                <a:sysClr val="windowText" lastClr="000000"/>
              </a:solidFill>
              <a:effectLst/>
              <a:latin typeface="+mn-lt"/>
              <a:ea typeface="+mn-ea"/>
              <a:cs typeface="+mn-cs"/>
            </a:rPr>
            <a:t>Objective</a:t>
          </a:r>
          <a:endParaRPr lang="en-GB" sz="1000">
            <a:solidFill>
              <a:sysClr val="windowText" lastClr="000000"/>
            </a:solidFill>
            <a:effectLst/>
          </a:endParaRPr>
        </a:p>
        <a:p>
          <a:endParaRPr lang="en-GB" sz="110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mn-lt"/>
              <a:ea typeface="+mn-ea"/>
              <a:cs typeface="+mn-cs"/>
            </a:rPr>
            <a:t>This workbook contains all the company's cost adjustment claims, our assessment of the claims and our adjustment decisions. An overview of the approach is included in the document '</a:t>
          </a:r>
          <a:r>
            <a:rPr lang="en-GB" sz="1100" b="0" i="0">
              <a:solidFill>
                <a:sysClr val="windowText" lastClr="000000"/>
              </a:solidFill>
              <a:effectLst/>
              <a:latin typeface="+mn-lt"/>
              <a:ea typeface="+mn-ea"/>
              <a:cs typeface="+mn-cs"/>
            </a:rPr>
            <a:t>Securing cost efficiency – our approach for setting efficient cost baselines at the slow track draft determinations</a:t>
          </a:r>
          <a:r>
            <a:rPr lang="en-US" sz="1100" b="0" i="0">
              <a:solidFill>
                <a:sysClr val="windowText" lastClr="000000"/>
              </a:solidFill>
              <a:effectLst/>
              <a:latin typeface="+mn-lt"/>
              <a:ea typeface="+mn-ea"/>
              <a:cs typeface="+mn-cs"/>
            </a:rPr>
            <a:t> </a:t>
          </a:r>
          <a:r>
            <a:rPr lang="en-GB" sz="1100">
              <a:solidFill>
                <a:sysClr val="windowText" lastClr="000000"/>
              </a:solidFill>
              <a:effectLst/>
              <a:latin typeface="+mn-lt"/>
              <a:ea typeface="+mn-ea"/>
              <a:cs typeface="+mn-cs"/>
            </a:rPr>
            <a:t>'.</a:t>
          </a:r>
        </a:p>
        <a:p>
          <a:endParaRPr lang="en-GB" sz="1100" baseline="0">
            <a:solidFill>
              <a:sysClr val="windowText" lastClr="000000"/>
            </a:solidFill>
            <a:effectLst/>
            <a:latin typeface="+mn-lt"/>
            <a:ea typeface="+mn-ea"/>
            <a:cs typeface="+mn-cs"/>
          </a:endParaRPr>
        </a:p>
        <a:p>
          <a:r>
            <a:rPr lang="en-GB" sz="1100" b="1" baseline="0">
              <a:solidFill>
                <a:sysClr val="windowText" lastClr="000000"/>
              </a:solidFill>
              <a:effectLst/>
              <a:latin typeface="+mn-lt"/>
              <a:ea typeface="+mn-ea"/>
              <a:cs typeface="+mn-cs"/>
            </a:rPr>
            <a:t>Guide to the model</a:t>
          </a:r>
        </a:p>
        <a:p>
          <a:endParaRPr lang="en-GB" sz="1100" baseline="0">
            <a:solidFill>
              <a:sysClr val="windowText" lastClr="000000"/>
            </a:solidFill>
            <a:effectLst/>
            <a:latin typeface="+mn-lt"/>
            <a:ea typeface="+mn-ea"/>
            <a:cs typeface="+mn-cs"/>
          </a:endParaRPr>
        </a:p>
        <a:p>
          <a:r>
            <a:rPr lang="en-GB" sz="1100" u="sng" baseline="0">
              <a:solidFill>
                <a:sysClr val="windowText" lastClr="000000"/>
              </a:solidFill>
              <a:effectLst/>
              <a:latin typeface="+mn-lt"/>
              <a:ea typeface="+mn-ea"/>
              <a:cs typeface="+mn-cs"/>
            </a:rPr>
            <a:t>F_inputs tab</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mn-lt"/>
              <a:ea typeface="+mn-ea"/>
              <a:cs typeface="+mn-cs"/>
            </a:rPr>
            <a:t>Contains the relevant cost data for assessing the cost adjustment claims from the company's business plan tables. This data is reported from Fountain, our data storage and reporting system.</a:t>
          </a:r>
        </a:p>
        <a:p>
          <a:endParaRPr lang="en-GB" sz="1100" baseline="0">
            <a:solidFill>
              <a:sysClr val="windowText" lastClr="000000"/>
            </a:solidFill>
            <a:effectLst/>
            <a:latin typeface="+mn-lt"/>
            <a:ea typeface="+mn-ea"/>
            <a:cs typeface="+mn-cs"/>
          </a:endParaRPr>
        </a:p>
        <a:p>
          <a:r>
            <a:rPr lang="en-GB" sz="1100" u="sng">
              <a:solidFill>
                <a:sysClr val="windowText" lastClr="000000"/>
              </a:solidFill>
              <a:effectLst/>
              <a:latin typeface="+mn-lt"/>
              <a:ea typeface="+mn-ea"/>
              <a:cs typeface="+mn-cs"/>
            </a:rPr>
            <a:t>XX-yyy</a:t>
          </a:r>
          <a:r>
            <a:rPr lang="en-GB" sz="1100" u="sng" baseline="0">
              <a:solidFill>
                <a:sysClr val="windowText" lastClr="000000"/>
              </a:solidFill>
              <a:effectLst/>
              <a:latin typeface="+mn-lt"/>
              <a:ea typeface="+mn-ea"/>
              <a:cs typeface="+mn-cs"/>
            </a:rPr>
            <a:t> (individual claim)</a:t>
          </a:r>
          <a:r>
            <a:rPr lang="en-GB" sz="1100" u="sng">
              <a:solidFill>
                <a:sysClr val="windowText" lastClr="000000"/>
              </a:solidFill>
              <a:effectLst/>
              <a:latin typeface="+mn-lt"/>
              <a:ea typeface="+mn-ea"/>
              <a:cs typeface="+mn-cs"/>
            </a:rPr>
            <a:t> tabs</a:t>
          </a:r>
          <a:endParaRPr lang="en-GB"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Each tab named XX_yyy</a:t>
          </a:r>
          <a:r>
            <a:rPr lang="en-GB" sz="1100" baseline="0">
              <a:solidFill>
                <a:sysClr val="windowText" lastClr="000000"/>
              </a:solidFill>
              <a:effectLst/>
              <a:latin typeface="+mn-lt"/>
              <a:ea typeface="+mn-ea"/>
              <a:cs typeface="+mn-cs"/>
            </a:rPr>
            <a:t> is the assessment of one claim where XX denotes the price control the claim relates to and yyy is a short description of the claim</a:t>
          </a:r>
          <a:r>
            <a:rPr lang="en-GB" sz="1100">
              <a:solidFill>
                <a:sysClr val="windowText" lastClr="000000"/>
              </a:solidFill>
              <a:effectLst/>
              <a:latin typeface="+mn-lt"/>
              <a:ea typeface="+mn-ea"/>
              <a:cs typeface="+mn-cs"/>
            </a:rPr>
            <a:t>, includes a brief summary of the claim, our assessment of the claim,</a:t>
          </a:r>
          <a:r>
            <a:rPr lang="en-GB" sz="1100" baseline="0">
              <a:solidFill>
                <a:sysClr val="windowText" lastClr="000000"/>
              </a:solidFill>
              <a:effectLst/>
              <a:latin typeface="+mn-lt"/>
              <a:ea typeface="+mn-ea"/>
              <a:cs typeface="+mn-cs"/>
            </a:rPr>
            <a:t> </a:t>
          </a:r>
          <a:r>
            <a:rPr lang="en-GB" sz="1100">
              <a:solidFill>
                <a:sysClr val="windowText" lastClr="000000"/>
              </a:solidFill>
              <a:effectLst/>
              <a:latin typeface="+mn-lt"/>
              <a:ea typeface="+mn-ea"/>
              <a:cs typeface="+mn-cs"/>
            </a:rPr>
            <a:t>our adjustment allowance for the claim and identifies</a:t>
          </a:r>
          <a:r>
            <a:rPr lang="en-GB" sz="1100" baseline="0">
              <a:solidFill>
                <a:sysClr val="windowText" lastClr="000000"/>
              </a:solidFill>
              <a:effectLst/>
              <a:latin typeface="+mn-lt"/>
              <a:ea typeface="+mn-ea"/>
              <a:cs typeface="+mn-cs"/>
            </a:rPr>
            <a:t> where the adjustment allowance is incorporated into base and enhancement cost modelling</a:t>
          </a:r>
          <a:r>
            <a:rPr lang="en-GB" sz="1100">
              <a:solidFill>
                <a:sysClr val="windowText" lastClr="000000"/>
              </a:solidFill>
              <a:effectLst/>
              <a:latin typeface="+mn-lt"/>
              <a:ea typeface="+mn-ea"/>
              <a:cs typeface="+mn-cs"/>
            </a:rPr>
            <a:t>. </a:t>
          </a:r>
        </a:p>
        <a:p>
          <a:endParaRPr lang="en-GB" sz="1100" u="sng" baseline="0">
            <a:solidFill>
              <a:sysClr val="windowText" lastClr="000000"/>
            </a:solidFill>
            <a:effectLst/>
            <a:latin typeface="+mn-lt"/>
            <a:ea typeface="+mn-ea"/>
            <a:cs typeface="+mn-cs"/>
          </a:endParaRPr>
        </a:p>
        <a:p>
          <a:r>
            <a:rPr lang="en-GB" sz="1100" u="sng" baseline="0">
              <a:solidFill>
                <a:sysClr val="windowText" lastClr="000000"/>
              </a:solidFill>
              <a:effectLst/>
              <a:latin typeface="+mn-lt"/>
              <a:ea typeface="+mn-ea"/>
              <a:cs typeface="+mn-cs"/>
            </a:rPr>
            <a:t>Summary tab</a:t>
          </a:r>
        </a:p>
        <a:p>
          <a:r>
            <a:rPr lang="en-GB" sz="1100" u="none" baseline="0">
              <a:solidFill>
                <a:sysClr val="windowText" lastClr="000000"/>
              </a:solidFill>
              <a:effectLst/>
              <a:latin typeface="+mn-lt"/>
              <a:ea typeface="+mn-ea"/>
              <a:cs typeface="+mn-cs"/>
            </a:rPr>
            <a:t>It includes a summary of all our adjustments, including the overall assessment result, our adjustment allowance and where the adjustment allowance is incorporated into base and enhancement costs. Adjustments to base allowances feed in to the final allowance sheet of models FM_WW4, FM_WWW4 and FM_RR4 as appropriate.  Adjustments related to enhancement costs feed in to the appropriate enhancement feeder models and are included in within the appropriate company's deep dive assessment sheet. The overall enhancement allowance then feeds through to FM_WW4 and FM_WWW4 through the enhancement aggregator.</a:t>
          </a:r>
          <a:endParaRPr lang="en-GB" sz="1100" baseline="0">
            <a:solidFill>
              <a:sysClr val="windowText" lastClr="000000"/>
            </a:solidFill>
            <a:effectLst/>
            <a:latin typeface="+mn-lt"/>
            <a:ea typeface="+mn-ea"/>
            <a:cs typeface="+mn-cs"/>
          </a:endParaRPr>
        </a:p>
      </xdr:txBody>
    </xdr:sp>
    <xdr:clientData/>
  </xdr:twoCellAnchor>
  <xdr:twoCellAnchor editAs="oneCell">
    <xdr:from>
      <xdr:col>1</xdr:col>
      <xdr:colOff>0</xdr:colOff>
      <xdr:row>26</xdr:row>
      <xdr:rowOff>0</xdr:rowOff>
    </xdr:from>
    <xdr:to>
      <xdr:col>15</xdr:col>
      <xdr:colOff>551510</xdr:colOff>
      <xdr:row>54</xdr:row>
      <xdr:rowOff>50095</xdr:rowOff>
    </xdr:to>
    <xdr:pic>
      <xdr:nvPicPr>
        <xdr:cNvPr id="3" name="Picture 2"/>
        <xdr:cNvPicPr>
          <a:picLocks noChangeAspect="1"/>
        </xdr:cNvPicPr>
      </xdr:nvPicPr>
      <xdr:blipFill>
        <a:blip xmlns:r="http://schemas.openxmlformats.org/officeDocument/2006/relationships" r:embed="rId1"/>
        <a:stretch>
          <a:fillRect/>
        </a:stretch>
      </xdr:blipFill>
      <xdr:spPr>
        <a:xfrm>
          <a:off x="114300" y="5257800"/>
          <a:ext cx="9854260" cy="5739695"/>
        </a:xfrm>
        <a:prstGeom prst="rect">
          <a:avLst/>
        </a:prstGeom>
      </xdr:spPr>
    </xdr:pic>
    <xdr:clientData/>
  </xdr:twoCellAnchor>
  <xdr:twoCellAnchor>
    <xdr:from>
      <xdr:col>1</xdr:col>
      <xdr:colOff>0</xdr:colOff>
      <xdr:row>56</xdr:row>
      <xdr:rowOff>42332</xdr:rowOff>
    </xdr:from>
    <xdr:to>
      <xdr:col>19</xdr:col>
      <xdr:colOff>58644</xdr:colOff>
      <xdr:row>58</xdr:row>
      <xdr:rowOff>154692</xdr:rowOff>
    </xdr:to>
    <xdr:sp macro="" textlink="">
      <xdr:nvSpPr>
        <xdr:cNvPr id="4" name="TextBox 5"/>
        <xdr:cNvSpPr txBox="1"/>
      </xdr:nvSpPr>
      <xdr:spPr>
        <a:xfrm>
          <a:off x="114300" y="11396132"/>
          <a:ext cx="11952194" cy="518760"/>
        </a:xfrm>
        <a:prstGeom prst="rect">
          <a:avLst/>
        </a:prstGeom>
        <a:noFill/>
        <a:ln>
          <a:solidFill>
            <a:schemeClr val="tx1"/>
          </a:solidFill>
          <a:prstDash val="sysDot"/>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200"/>
            <a:t>The diagram above is a simplified process model to indicate the relationship between the various feeder models and data sources we use to assess wholesale and retail expenditure cost efficiency models.  We provide a detailed process map in ‘PR19 price setting models map - slow track draft determinations’</a:t>
          </a:r>
          <a:r>
            <a:rPr lang="en-GB" sz="1200" b="1"/>
            <a:t>. </a:t>
          </a:r>
        </a:p>
        <a:p>
          <a:endParaRPr lang="en-GB"/>
        </a:p>
      </xdr:txBody>
    </xdr:sp>
    <xdr:clientData/>
  </xdr:twoCellAnchor>
  <xdr:twoCellAnchor>
    <xdr:from>
      <xdr:col>1</xdr:col>
      <xdr:colOff>0</xdr:colOff>
      <xdr:row>60</xdr:row>
      <xdr:rowOff>47977</xdr:rowOff>
    </xdr:from>
    <xdr:to>
      <xdr:col>5</xdr:col>
      <xdr:colOff>178026</xdr:colOff>
      <xdr:row>61</xdr:row>
      <xdr:rowOff>140352</xdr:rowOff>
    </xdr:to>
    <xdr:sp macro="" textlink="">
      <xdr:nvSpPr>
        <xdr:cNvPr id="5" name="Rectangle 4"/>
        <xdr:cNvSpPr/>
      </xdr:nvSpPr>
      <xdr:spPr>
        <a:xfrm>
          <a:off x="114300" y="12214577"/>
          <a:ext cx="2768826" cy="295575"/>
        </a:xfrm>
        <a:prstGeom prst="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200">
              <a:solidFill>
                <a:schemeClr val="tx1"/>
              </a:solidFill>
            </a:rPr>
            <a:t>Model presented in the current file</a:t>
          </a:r>
        </a:p>
      </xdr:txBody>
    </xdr:sp>
    <xdr:clientData/>
  </xdr:twoCellAnchor>
  <xdr:twoCellAnchor>
    <xdr:from>
      <xdr:col>1</xdr:col>
      <xdr:colOff>0</xdr:colOff>
      <xdr:row>63</xdr:row>
      <xdr:rowOff>52210</xdr:rowOff>
    </xdr:from>
    <xdr:to>
      <xdr:col>9</xdr:col>
      <xdr:colOff>183004</xdr:colOff>
      <xdr:row>71</xdr:row>
      <xdr:rowOff>194468</xdr:rowOff>
    </xdr:to>
    <xdr:sp macro="" textlink="">
      <xdr:nvSpPr>
        <xdr:cNvPr id="6" name="Content Placeholder 2"/>
        <xdr:cNvSpPr txBox="1">
          <a:spLocks/>
        </xdr:cNvSpPr>
      </xdr:nvSpPr>
      <xdr:spPr>
        <a:xfrm>
          <a:off x="114300" y="12828410"/>
          <a:ext cx="4945504" cy="1767858"/>
        </a:xfrm>
        <a:prstGeom prst="rect">
          <a:avLst/>
        </a:prstGeom>
        <a:ln>
          <a:solidFill>
            <a:schemeClr val="tx1"/>
          </a:solidFill>
        </a:ln>
      </xdr:spPr>
      <xdr:txBody>
        <a:bodyPr vert="horz" wrap="square" lIns="91440" tIns="45720" rIns="91440" bIns="45720" rtlCol="0">
          <a:normAutofit fontScale="92500" lnSpcReduction="10000"/>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buNone/>
          </a:pPr>
          <a:r>
            <a:rPr lang="en-GB" sz="1200" b="1" u="sng"/>
            <a:t>Key:</a:t>
          </a:r>
        </a:p>
        <a:p>
          <a:pPr marL="0" indent="0">
            <a:buNone/>
          </a:pPr>
          <a:endParaRPr lang="en-GB" sz="1200"/>
        </a:p>
        <a:p>
          <a:pPr marL="0" indent="0">
            <a:buNone/>
          </a:pPr>
          <a:r>
            <a:rPr lang="en-GB" sz="1200"/>
            <a:t>FM = Feeder model</a:t>
          </a:r>
          <a:endParaRPr lang="en-GB" sz="1400"/>
        </a:p>
        <a:p>
          <a:pPr marL="0" indent="0">
            <a:buNone/>
          </a:pPr>
          <a:r>
            <a:rPr lang="en-GB" sz="1200"/>
            <a:t>CAC = Cost adjustment claim</a:t>
          </a:r>
          <a:endParaRPr lang="en-GB" sz="1400"/>
        </a:p>
        <a:p>
          <a:pPr marL="0" indent="0">
            <a:buNone/>
          </a:pPr>
          <a:r>
            <a:rPr lang="en-GB" sz="1200"/>
            <a:t>CPIH = Consumer Prices Index including owner occupiers’ housing costs </a:t>
          </a:r>
          <a:endParaRPr lang="en-GB" sz="1400"/>
        </a:p>
        <a:p>
          <a:pPr marL="0" indent="0">
            <a:buNone/>
          </a:pPr>
          <a:r>
            <a:rPr lang="en-GB" sz="1200"/>
            <a:t>ONS = Office for National Statistics</a:t>
          </a:r>
          <a:endParaRPr lang="en-GB" sz="1400"/>
        </a:p>
        <a:p>
          <a:pPr marL="0" indent="0">
            <a:buNone/>
          </a:pPr>
          <a:r>
            <a:rPr lang="en-GB" sz="1200"/>
            <a:t>MHCLG = Ministry of Housing, Communities and Local Government </a:t>
          </a:r>
          <a:endParaRPr lang="en-GB" sz="1400"/>
        </a:p>
        <a:p>
          <a:pPr marL="0" indent="0">
            <a:buNone/>
          </a:pPr>
          <a:r>
            <a:rPr lang="en-GB" sz="1200"/>
            <a:t>HVT = Havant Thicket</a:t>
          </a:r>
          <a:endParaRPr lang="en-GB" sz="1400"/>
        </a:p>
        <a:p>
          <a:pPr marL="0" indent="0">
            <a:buNone/>
          </a:pPr>
          <a:r>
            <a:rPr lang="en-GB" sz="1200"/>
            <a:t>TTT = Thames Tideway</a:t>
          </a:r>
          <a:endParaRPr lang="en-GB" sz="1400"/>
        </a:p>
        <a:p>
          <a:pPr marL="0" indent="0">
            <a:buNone/>
          </a:pPr>
          <a:r>
            <a:rPr lang="en-GB" sz="1400"/>
            <a:t> </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1768078</xdr:colOff>
      <xdr:row>40</xdr:row>
      <xdr:rowOff>184545</xdr:rowOff>
    </xdr:from>
    <xdr:ext cx="2976563" cy="482203"/>
    <xdr:sp macro="" textlink="">
      <xdr:nvSpPr>
        <xdr:cNvPr id="3" name="TextBox 2">
          <a:extLst>
            <a:ext uri="{FF2B5EF4-FFF2-40B4-BE49-F238E27FC236}">
              <a16:creationId xmlns:a16="http://schemas.microsoft.com/office/drawing/2014/main" xmlns="" id="{00000000-0008-0000-0400-000003000000}"/>
            </a:ext>
          </a:extLst>
        </xdr:cNvPr>
        <xdr:cNvSpPr txBox="1"/>
      </xdr:nvSpPr>
      <xdr:spPr>
        <a:xfrm>
          <a:off x="1922859" y="677465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3</xdr:col>
      <xdr:colOff>633016</xdr:colOff>
      <xdr:row>21</xdr:row>
      <xdr:rowOff>184545</xdr:rowOff>
    </xdr:from>
    <xdr:ext cx="6050359" cy="781240"/>
    <xdr:sp macro="" textlink="">
      <xdr:nvSpPr>
        <xdr:cNvPr id="8" name="TextBox 7">
          <a:extLst>
            <a:ext uri="{FF2B5EF4-FFF2-40B4-BE49-F238E27FC236}">
              <a16:creationId xmlns:a16="http://schemas.microsoft.com/office/drawing/2014/main" xmlns="" id="{00000000-0008-0000-0200-000007000000}"/>
            </a:ext>
          </a:extLst>
        </xdr:cNvPr>
        <xdr:cNvSpPr txBox="1"/>
      </xdr:nvSpPr>
      <xdr:spPr>
        <a:xfrm>
          <a:off x="4731118" y="6587462"/>
          <a:ext cx="6050359" cy="78124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p>
        <a:p>
          <a:endParaRPr lang="en-GB" sz="1100" b="1"/>
        </a:p>
        <a:p>
          <a:endParaRPr lang="en-GB" sz="1100" b="1"/>
        </a:p>
        <a:p>
          <a:endParaRPr lang="en-GB" sz="1100" b="1"/>
        </a:p>
      </xdr:txBody>
    </xdr:sp>
    <xdr:clientData/>
  </xdr:oneCellAnchor>
  <xdr:oneCellAnchor>
    <xdr:from>
      <xdr:col>8</xdr:col>
      <xdr:colOff>346896</xdr:colOff>
      <xdr:row>38</xdr:row>
      <xdr:rowOff>182270</xdr:rowOff>
    </xdr:from>
    <xdr:ext cx="9399984" cy="2159053"/>
    <xdr:sp macro="" textlink="">
      <xdr:nvSpPr>
        <xdr:cNvPr id="6" name="TextBox 5">
          <a:extLst>
            <a:ext uri="{FF2B5EF4-FFF2-40B4-BE49-F238E27FC236}">
              <a16:creationId xmlns:a16="http://schemas.microsoft.com/office/drawing/2014/main" xmlns="" id="{00000000-0008-0000-0200-000007000000}"/>
            </a:ext>
          </a:extLst>
        </xdr:cNvPr>
        <xdr:cNvSpPr txBox="1"/>
      </xdr:nvSpPr>
      <xdr:spPr>
        <a:xfrm>
          <a:off x="14534443" y="33355140"/>
          <a:ext cx="9399984" cy="2159053"/>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Further analysis</a:t>
          </a:r>
        </a:p>
        <a:p>
          <a:r>
            <a:rPr lang="en-GB" sz="1100" baseline="0">
              <a:solidFill>
                <a:schemeClr val="dk1"/>
              </a:solidFill>
              <a:effectLst/>
              <a:latin typeface="+mn-lt"/>
              <a:ea typeface="+mn-ea"/>
              <a:cs typeface="+mn-cs"/>
            </a:rPr>
            <a:t>It is appropriate to calculate an implicit allowance for base maintenance costs.</a:t>
          </a:r>
        </a:p>
        <a:p>
          <a:r>
            <a:rPr lang="en-GB" sz="1100" baseline="0">
              <a:solidFill>
                <a:schemeClr val="dk1"/>
              </a:solidFill>
              <a:effectLst/>
              <a:latin typeface="+mn-lt"/>
              <a:ea typeface="+mn-ea"/>
              <a:cs typeface="+mn-cs"/>
            </a:rPr>
            <a:t>Staffs'/Costain's capex estimates for Hampton Loade and Seedy Mill include a number of items that could be described as including elements of capital maintenance of existing assets.</a:t>
          </a:r>
        </a:p>
        <a:p>
          <a:r>
            <a:rPr lang="en-GB" sz="1100" baseline="0">
              <a:solidFill>
                <a:schemeClr val="dk1"/>
              </a:solidFill>
              <a:effectLst/>
              <a:latin typeface="+mn-lt"/>
              <a:ea typeface="+mn-ea"/>
              <a:cs typeface="+mn-cs"/>
            </a:rPr>
            <a:t>Direct cost values assumed to be base maintenance related, as follows: </a:t>
          </a:r>
        </a:p>
        <a:p>
          <a:pPr eaLnBrk="1" fontAlgn="auto" latinLnBrk="0" hangingPunct="1"/>
          <a:r>
            <a:rPr lang="en-GB" sz="1100" baseline="0">
              <a:solidFill>
                <a:schemeClr val="dk1"/>
              </a:solidFill>
              <a:effectLst/>
              <a:latin typeface="+mn-lt"/>
              <a:ea typeface="+mn-ea"/>
              <a:cs typeface="+mn-cs"/>
            </a:rPr>
            <a:t>Seedy Mill = £0.94m</a:t>
          </a:r>
        </a:p>
        <a:p>
          <a:pPr eaLnBrk="1" fontAlgn="auto" latinLnBrk="0" hangingPunct="1"/>
          <a:r>
            <a:rPr lang="en-GB" sz="1100" baseline="0">
              <a:solidFill>
                <a:schemeClr val="dk1"/>
              </a:solidFill>
              <a:effectLst/>
              <a:latin typeface="+mn-lt"/>
              <a:ea typeface="+mn-ea"/>
              <a:cs typeface="+mn-cs"/>
            </a:rPr>
            <a:t>Hampton Loade = £3.5m</a:t>
          </a:r>
        </a:p>
        <a:p>
          <a:pPr eaLnBrk="1" fontAlgn="auto" latinLnBrk="0" hangingPunct="1"/>
          <a:endParaRPr lang="en-GB"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Furthermore, both budget estimates include a 'Client risk allowance' of 10%, which seems excessive. In our assumption of costs we reduce this to 5% (hence total risk reduction for both sites = approx. £2.7m).</a:t>
          </a:r>
          <a:endParaRPr lang="en-GB">
            <a:effectLst/>
          </a:endParaRPr>
        </a:p>
        <a:p>
          <a:pPr eaLnBrk="1" fontAlgn="auto" latinLnBrk="0" hangingPunct="1"/>
          <a:endParaRPr lang="en-GB" sz="1100" baseline="0">
            <a:solidFill>
              <a:schemeClr val="dk1"/>
            </a:solidFill>
            <a:effectLst/>
            <a:latin typeface="+mn-lt"/>
            <a:ea typeface="+mn-ea"/>
            <a:cs typeface="+mn-cs"/>
          </a:endParaRPr>
        </a:p>
        <a:p>
          <a:pPr eaLnBrk="1" fontAlgn="auto" latinLnBrk="0" hangingPunct="1"/>
          <a:endParaRPr lang="en-GB" sz="1100" baseline="0">
            <a:solidFill>
              <a:schemeClr val="dk1"/>
            </a:solidFill>
            <a:effectLst/>
            <a:latin typeface="+mn-lt"/>
            <a:ea typeface="+mn-ea"/>
            <a:cs typeface="+mn-cs"/>
          </a:endParaRPr>
        </a:p>
      </xdr:txBody>
    </xdr:sp>
    <xdr:clientData/>
  </xdr:oneCellAnchor>
  <xdr:oneCellAnchor>
    <xdr:from>
      <xdr:col>10</xdr:col>
      <xdr:colOff>345209</xdr:colOff>
      <xdr:row>21</xdr:row>
      <xdr:rowOff>186603</xdr:rowOff>
    </xdr:from>
    <xdr:ext cx="6050359" cy="1156891"/>
    <xdr:sp macro="" textlink="">
      <xdr:nvSpPr>
        <xdr:cNvPr id="5" name="TextBox 4">
          <a:extLst>
            <a:ext uri="{FF2B5EF4-FFF2-40B4-BE49-F238E27FC236}">
              <a16:creationId xmlns:a16="http://schemas.microsoft.com/office/drawing/2014/main" xmlns="" id="{00000000-0008-0000-0200-000007000000}"/>
            </a:ext>
          </a:extLst>
        </xdr:cNvPr>
        <xdr:cNvSpPr txBox="1"/>
      </xdr:nvSpPr>
      <xdr:spPr>
        <a:xfrm>
          <a:off x="17372616" y="6589520"/>
          <a:ext cx="6050359" cy="1156891"/>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p>
        <a:p>
          <a:r>
            <a:rPr lang="en-GB" sz="1100">
              <a:solidFill>
                <a:schemeClr val="dk1"/>
              </a:solidFill>
              <a:effectLst/>
              <a:latin typeface="+mn-lt"/>
              <a:ea typeface="+mn-ea"/>
              <a:cs typeface="+mn-cs"/>
            </a:rPr>
            <a:t>Our calculation of historical maintenance</a:t>
          </a:r>
          <a:r>
            <a:rPr lang="en-GB" sz="1100" baseline="0">
              <a:solidFill>
                <a:schemeClr val="dk1"/>
              </a:solidFill>
              <a:effectLst/>
              <a:latin typeface="+mn-lt"/>
              <a:ea typeface="+mn-ea"/>
              <a:cs typeface="+mn-cs"/>
            </a:rPr>
            <a:t> related to the two treatment works that has gone in to our models is £8.856m for a 5 year total so we assume that as an implicit allowance for the works elements. See additional tab for calculations.</a:t>
          </a:r>
          <a:endParaRPr lang="en-GB">
            <a:effectLst/>
          </a:endParaRPr>
        </a:p>
        <a:p>
          <a:r>
            <a:rPr lang="en-GB" sz="1100" baseline="0">
              <a:solidFill>
                <a:schemeClr val="dk1"/>
              </a:solidFill>
              <a:effectLst/>
              <a:latin typeface="+mn-lt"/>
              <a:ea typeface="+mn-ea"/>
              <a:cs typeface="+mn-cs"/>
            </a:rPr>
            <a:t>We also assume Trunk main cleaning (£4m) is base network maintenance and operation.</a:t>
          </a:r>
          <a:endParaRPr lang="en-GB">
            <a:effectLst/>
          </a:endParaRPr>
        </a:p>
        <a:p>
          <a:pPr eaLnBrk="1" fontAlgn="auto" latinLnBrk="0" hangingPunct="1"/>
          <a:r>
            <a:rPr lang="en-GB" sz="1100">
              <a:solidFill>
                <a:schemeClr val="dk1"/>
              </a:solidFill>
              <a:effectLst/>
              <a:latin typeface="+mn-lt"/>
              <a:ea typeface="+mn-ea"/>
              <a:cs typeface="+mn-cs"/>
            </a:rPr>
            <a:t>We assume a reduction</a:t>
          </a:r>
          <a:r>
            <a:rPr lang="en-GB" sz="1100" baseline="0">
              <a:solidFill>
                <a:schemeClr val="dk1"/>
              </a:solidFill>
              <a:effectLst/>
              <a:latin typeface="+mn-lt"/>
              <a:ea typeface="+mn-ea"/>
              <a:cs typeface="+mn-cs"/>
            </a:rPr>
            <a:t> for SVE contribution of £10.5M (all capex)</a:t>
          </a:r>
        </a:p>
      </xdr:txBody>
    </xdr:sp>
    <xdr:clientData/>
  </xdr:oneCellAnchor>
  <xdr:oneCellAnchor>
    <xdr:from>
      <xdr:col>1</xdr:col>
      <xdr:colOff>1768078</xdr:colOff>
      <xdr:row>40</xdr:row>
      <xdr:rowOff>184545</xdr:rowOff>
    </xdr:from>
    <xdr:ext cx="2976563" cy="482203"/>
    <xdr:sp macro="" textlink="">
      <xdr:nvSpPr>
        <xdr:cNvPr id="12" name="TextBox 11">
          <a:extLst>
            <a:ext uri="{FF2B5EF4-FFF2-40B4-BE49-F238E27FC236}">
              <a16:creationId xmlns:a16="http://schemas.microsoft.com/office/drawing/2014/main" xmlns="" id="{00000000-0008-0000-0400-000003000000}"/>
            </a:ext>
          </a:extLst>
        </xdr:cNvPr>
        <xdr:cNvSpPr txBox="1"/>
      </xdr:nvSpPr>
      <xdr:spPr>
        <a:xfrm>
          <a:off x="1910953" y="322456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3</xdr:col>
      <xdr:colOff>633016</xdr:colOff>
      <xdr:row>21</xdr:row>
      <xdr:rowOff>184545</xdr:rowOff>
    </xdr:from>
    <xdr:ext cx="6050359" cy="1470146"/>
    <xdr:sp macro="" textlink="">
      <xdr:nvSpPr>
        <xdr:cNvPr id="13" name="TextBox 12">
          <a:extLst>
            <a:ext uri="{FF2B5EF4-FFF2-40B4-BE49-F238E27FC236}">
              <a16:creationId xmlns:a16="http://schemas.microsoft.com/office/drawing/2014/main" xmlns="" id="{00000000-0008-0000-0400-000008000000}"/>
            </a:ext>
          </a:extLst>
        </xdr:cNvPr>
        <xdr:cNvSpPr txBox="1"/>
      </xdr:nvSpPr>
      <xdr:spPr>
        <a:xfrm>
          <a:off x="4728766" y="7399733"/>
          <a:ext cx="6050359" cy="1470146"/>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p>
        <a:p>
          <a:r>
            <a:rPr lang="en-GB" sz="1100">
              <a:solidFill>
                <a:schemeClr val="dk1"/>
              </a:solidFill>
              <a:effectLst/>
              <a:latin typeface="+mn-lt"/>
              <a:ea typeface="+mn-ea"/>
              <a:cs typeface="+mn-cs"/>
            </a:rPr>
            <a:t>Our calculation of historical maintenance</a:t>
          </a:r>
          <a:r>
            <a:rPr lang="en-GB" sz="1100" baseline="0">
              <a:solidFill>
                <a:schemeClr val="dk1"/>
              </a:solidFill>
              <a:effectLst/>
              <a:latin typeface="+mn-lt"/>
              <a:ea typeface="+mn-ea"/>
              <a:cs typeface="+mn-cs"/>
            </a:rPr>
            <a:t> related to the two water treatment works that has gone into our models is £8.856m for a 5 year total. However, 80% of the existing assets is deemed not to be affected by the project and will continue to require maintenance. Hence, 20% of £8.856m is assumed as an implicit allowance for the works elements. See additional tab for calculations.</a:t>
          </a:r>
          <a:endParaRPr lang="en-GB">
            <a:effectLst/>
          </a:endParaRPr>
        </a:p>
        <a:p>
          <a:r>
            <a:rPr lang="en-GB" sz="1100" baseline="0">
              <a:solidFill>
                <a:schemeClr val="dk1"/>
              </a:solidFill>
              <a:effectLst/>
              <a:latin typeface="+mn-lt"/>
              <a:ea typeface="+mn-ea"/>
              <a:cs typeface="+mn-cs"/>
            </a:rPr>
            <a:t>We consider Trunk main cleaning (£4.200m) to be base network maintenance and operation.</a:t>
          </a:r>
          <a:endParaRPr lang="en-GB">
            <a:effectLst/>
          </a:endParaRPr>
        </a:p>
        <a:p>
          <a:pPr eaLnBrk="1" fontAlgn="auto" latinLnBrk="0" hangingPunct="1"/>
          <a:r>
            <a:rPr lang="en-GB" sz="1100" baseline="0">
              <a:solidFill>
                <a:schemeClr val="dk1"/>
              </a:solidFill>
              <a:effectLst/>
              <a:latin typeface="+mn-lt"/>
              <a:ea typeface="+mn-ea"/>
              <a:cs typeface="+mn-cs"/>
            </a:rPr>
            <a:t>The Severn Trent Water Contribution of £10.500m (all capex) is not removed at this stage (South Staff Water has confirmed that the Severn Trent Water contribution is within Grants and Contributions line).</a:t>
          </a:r>
          <a:endParaRPr lang="en-GB">
            <a:effectLst/>
          </a:endParaRPr>
        </a:p>
      </xdr:txBody>
    </xdr:sp>
    <xdr:clientData/>
  </xdr:oneCellAnchor>
  <xdr:oneCellAnchor>
    <xdr:from>
      <xdr:col>8</xdr:col>
      <xdr:colOff>346896</xdr:colOff>
      <xdr:row>38</xdr:row>
      <xdr:rowOff>182270</xdr:rowOff>
    </xdr:from>
    <xdr:ext cx="9399984" cy="2159053"/>
    <xdr:sp macro="" textlink="">
      <xdr:nvSpPr>
        <xdr:cNvPr id="14" name="TextBox 13">
          <a:extLst>
            <a:ext uri="{FF2B5EF4-FFF2-40B4-BE49-F238E27FC236}">
              <a16:creationId xmlns:a16="http://schemas.microsoft.com/office/drawing/2014/main" xmlns="" id="{00000000-0008-0000-0400-000006000000}"/>
            </a:ext>
          </a:extLst>
        </xdr:cNvPr>
        <xdr:cNvSpPr txBox="1"/>
      </xdr:nvSpPr>
      <xdr:spPr>
        <a:xfrm>
          <a:off x="13586646" y="31862420"/>
          <a:ext cx="9399984" cy="2159053"/>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Further analysis</a:t>
          </a:r>
        </a:p>
        <a:p>
          <a:r>
            <a:rPr lang="en-GB" sz="1100" baseline="0">
              <a:solidFill>
                <a:schemeClr val="dk1"/>
              </a:solidFill>
              <a:effectLst/>
              <a:latin typeface="+mn-lt"/>
              <a:ea typeface="+mn-ea"/>
              <a:cs typeface="+mn-cs"/>
            </a:rPr>
            <a:t>It is appropriate to calculate an implicit allowance for base maintenance costs.</a:t>
          </a:r>
        </a:p>
        <a:p>
          <a:r>
            <a:rPr lang="en-GB" sz="1100" baseline="0">
              <a:solidFill>
                <a:schemeClr val="dk1"/>
              </a:solidFill>
              <a:effectLst/>
              <a:latin typeface="+mn-lt"/>
              <a:ea typeface="+mn-ea"/>
              <a:cs typeface="+mn-cs"/>
            </a:rPr>
            <a:t>Staffs'/Costain's capex estimates for Hampton Loade and Seedy Mill include a number of items that could be described as including elements of capital maintenance of existing assets.</a:t>
          </a:r>
        </a:p>
        <a:p>
          <a:r>
            <a:rPr lang="en-GB" sz="1100" baseline="0">
              <a:solidFill>
                <a:schemeClr val="dk1"/>
              </a:solidFill>
              <a:effectLst/>
              <a:latin typeface="+mn-lt"/>
              <a:ea typeface="+mn-ea"/>
              <a:cs typeface="+mn-cs"/>
            </a:rPr>
            <a:t>Direct cost values assumed to be base maintenance related, as follows: </a:t>
          </a:r>
        </a:p>
        <a:p>
          <a:pPr eaLnBrk="1" fontAlgn="auto" latinLnBrk="0" hangingPunct="1"/>
          <a:r>
            <a:rPr lang="en-GB" sz="1100" baseline="0">
              <a:solidFill>
                <a:schemeClr val="dk1"/>
              </a:solidFill>
              <a:effectLst/>
              <a:latin typeface="+mn-lt"/>
              <a:ea typeface="+mn-ea"/>
              <a:cs typeface="+mn-cs"/>
            </a:rPr>
            <a:t>Seedy Mill = £0.94m</a:t>
          </a:r>
        </a:p>
        <a:p>
          <a:pPr eaLnBrk="1" fontAlgn="auto" latinLnBrk="0" hangingPunct="1"/>
          <a:r>
            <a:rPr lang="en-GB" sz="1100" baseline="0">
              <a:solidFill>
                <a:schemeClr val="dk1"/>
              </a:solidFill>
              <a:effectLst/>
              <a:latin typeface="+mn-lt"/>
              <a:ea typeface="+mn-ea"/>
              <a:cs typeface="+mn-cs"/>
            </a:rPr>
            <a:t>Hampton Loade = £3.5m</a:t>
          </a:r>
        </a:p>
        <a:p>
          <a:pPr eaLnBrk="1" fontAlgn="auto" latinLnBrk="0" hangingPunct="1"/>
          <a:endParaRPr lang="en-GB"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Furthermore, both budget estimates include a 'Client risk allowance' of 10%, which seems excessive. In our assumption of costs we reduce this to 5% (hence total risk reduction for both sites = approx. £2.7m).</a:t>
          </a:r>
          <a:endParaRPr lang="en-GB">
            <a:effectLst/>
          </a:endParaRPr>
        </a:p>
        <a:p>
          <a:pPr eaLnBrk="1" fontAlgn="auto" latinLnBrk="0" hangingPunct="1"/>
          <a:endParaRPr lang="en-GB" sz="1100" baseline="0">
            <a:solidFill>
              <a:schemeClr val="dk1"/>
            </a:solidFill>
            <a:effectLst/>
            <a:latin typeface="+mn-lt"/>
            <a:ea typeface="+mn-ea"/>
            <a:cs typeface="+mn-cs"/>
          </a:endParaRPr>
        </a:p>
        <a:p>
          <a:pPr eaLnBrk="1" fontAlgn="auto" latinLnBrk="0" hangingPunct="1"/>
          <a:endParaRPr lang="en-GB" sz="1100" baseline="0">
            <a:solidFill>
              <a:schemeClr val="dk1"/>
            </a:solidFill>
            <a:effectLst/>
            <a:latin typeface="+mn-lt"/>
            <a:ea typeface="+mn-ea"/>
            <a:cs typeface="+mn-cs"/>
          </a:endParaRPr>
        </a:p>
      </xdr:txBody>
    </xdr:sp>
    <xdr:clientData/>
  </xdr:oneCellAnchor>
  <xdr:oneCellAnchor>
    <xdr:from>
      <xdr:col>10</xdr:col>
      <xdr:colOff>345209</xdr:colOff>
      <xdr:row>21</xdr:row>
      <xdr:rowOff>186603</xdr:rowOff>
    </xdr:from>
    <xdr:ext cx="6050359" cy="1156891"/>
    <xdr:sp macro="" textlink="">
      <xdr:nvSpPr>
        <xdr:cNvPr id="15" name="TextBox 14">
          <a:extLst>
            <a:ext uri="{FF2B5EF4-FFF2-40B4-BE49-F238E27FC236}">
              <a16:creationId xmlns:a16="http://schemas.microsoft.com/office/drawing/2014/main" xmlns="" id="{00000000-0008-0000-0400-000005000000}"/>
            </a:ext>
          </a:extLst>
        </xdr:cNvPr>
        <xdr:cNvSpPr txBox="1"/>
      </xdr:nvSpPr>
      <xdr:spPr>
        <a:xfrm>
          <a:off x="16242434" y="6930303"/>
          <a:ext cx="6050359" cy="1156891"/>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p>
        <a:p>
          <a:r>
            <a:rPr lang="en-GB" sz="1100">
              <a:solidFill>
                <a:schemeClr val="dk1"/>
              </a:solidFill>
              <a:effectLst/>
              <a:latin typeface="+mn-lt"/>
              <a:ea typeface="+mn-ea"/>
              <a:cs typeface="+mn-cs"/>
            </a:rPr>
            <a:t>Our calculation of historical maintenance</a:t>
          </a:r>
          <a:r>
            <a:rPr lang="en-GB" sz="1100" baseline="0">
              <a:solidFill>
                <a:schemeClr val="dk1"/>
              </a:solidFill>
              <a:effectLst/>
              <a:latin typeface="+mn-lt"/>
              <a:ea typeface="+mn-ea"/>
              <a:cs typeface="+mn-cs"/>
            </a:rPr>
            <a:t> related to the two treatment works that has gone in to our models is £8.856m for a 5 year total so we assume that as an implicit allowance for the works elements. See additional tab for calculations.</a:t>
          </a:r>
          <a:endParaRPr lang="en-GB">
            <a:effectLst/>
          </a:endParaRPr>
        </a:p>
        <a:p>
          <a:r>
            <a:rPr lang="en-GB" sz="1100" baseline="0">
              <a:solidFill>
                <a:schemeClr val="dk1"/>
              </a:solidFill>
              <a:effectLst/>
              <a:latin typeface="+mn-lt"/>
              <a:ea typeface="+mn-ea"/>
              <a:cs typeface="+mn-cs"/>
            </a:rPr>
            <a:t>We also assume Trunk main cleaning (£4m) is base network maintenance and operation.</a:t>
          </a:r>
          <a:endParaRPr lang="en-GB">
            <a:effectLst/>
          </a:endParaRPr>
        </a:p>
        <a:p>
          <a:pPr eaLnBrk="1" fontAlgn="auto" latinLnBrk="0" hangingPunct="1"/>
          <a:r>
            <a:rPr lang="en-GB" sz="1100">
              <a:solidFill>
                <a:schemeClr val="dk1"/>
              </a:solidFill>
              <a:effectLst/>
              <a:latin typeface="+mn-lt"/>
              <a:ea typeface="+mn-ea"/>
              <a:cs typeface="+mn-cs"/>
            </a:rPr>
            <a:t>We assume a reduction</a:t>
          </a:r>
          <a:r>
            <a:rPr lang="en-GB" sz="1100" baseline="0">
              <a:solidFill>
                <a:schemeClr val="dk1"/>
              </a:solidFill>
              <a:effectLst/>
              <a:latin typeface="+mn-lt"/>
              <a:ea typeface="+mn-ea"/>
              <a:cs typeface="+mn-cs"/>
            </a:rPr>
            <a:t> for SVE contribution of £10.5M (all capex)</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showGridLines="0" tabSelected="1" zoomScaleNormal="100" workbookViewId="0"/>
  </sheetViews>
  <sheetFormatPr defaultColWidth="9.33203125" defaultRowHeight="16.8" x14ac:dyDescent="0.45"/>
  <cols>
    <col min="1" max="1" width="1.5546875" style="1" customWidth="1"/>
    <col min="2" max="2" width="9.33203125" style="1" customWidth="1"/>
    <col min="3" max="3" width="9.33203125" style="1"/>
    <col min="4" max="5" width="9.33203125" style="1" customWidth="1"/>
    <col min="6" max="8" width="9.33203125" style="1"/>
    <col min="9" max="9" width="3.33203125" style="1" customWidth="1"/>
    <col min="10" max="10" width="9.33203125" style="1"/>
    <col min="11" max="11" width="16.33203125" style="1" bestFit="1" customWidth="1"/>
    <col min="12" max="12" width="9.33203125" style="1" customWidth="1"/>
    <col min="13" max="13" width="11.5546875" style="1" bestFit="1" customWidth="1"/>
    <col min="14" max="16384" width="9.33203125" style="1"/>
  </cols>
  <sheetData>
    <row r="1" spans="1:11" ht="21.6" x14ac:dyDescent="0.55000000000000004">
      <c r="A1" s="5"/>
      <c r="B1" s="7" t="s">
        <v>0</v>
      </c>
      <c r="C1" s="8"/>
      <c r="D1" s="9"/>
      <c r="K1" s="6"/>
    </row>
    <row r="2" spans="1:11" ht="9" customHeight="1" x14ac:dyDescent="0.45"/>
  </sheetData>
  <conditionalFormatting sqref="L11:L15">
    <cfRule type="expression" dxfId="5" priority="3">
      <formula>L11="Error"</formula>
    </cfRule>
    <cfRule type="expression" dxfId="4" priority="4">
      <formula>L11="Ok"</formula>
    </cfRule>
  </conditionalFormatting>
  <conditionalFormatting sqref="L11:L15">
    <cfRule type="expression" dxfId="3" priority="1">
      <formula>$BZ$6="Error"</formula>
    </cfRule>
    <cfRule type="expression" dxfId="2" priority="2">
      <formula>$BZ$6="Ok"</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211"/>
  <sheetViews>
    <sheetView showGridLines="0" workbookViewId="0"/>
  </sheetViews>
  <sheetFormatPr defaultColWidth="8.88671875" defaultRowHeight="14.4" x14ac:dyDescent="0.3"/>
  <cols>
    <col min="1" max="1" width="3.6640625" customWidth="1"/>
    <col min="2" max="2" width="9.6640625" customWidth="1"/>
    <col min="3" max="3" width="44.88671875" customWidth="1"/>
    <col min="4" max="4" width="4.109375" customWidth="1"/>
    <col min="5" max="5" width="15.6640625" customWidth="1"/>
    <col min="6" max="21" width="5.6640625" customWidth="1"/>
  </cols>
  <sheetData>
    <row r="1" spans="1:21" x14ac:dyDescent="0.3">
      <c r="C1" t="s">
        <v>367</v>
      </c>
    </row>
    <row r="2" spans="1:21" x14ac:dyDescent="0.3">
      <c r="A2" t="s">
        <v>46</v>
      </c>
      <c r="B2" t="s">
        <v>47</v>
      </c>
      <c r="C2" t="s">
        <v>48</v>
      </c>
      <c r="D2" t="s">
        <v>2</v>
      </c>
      <c r="E2" t="s">
        <v>49</v>
      </c>
      <c r="F2" t="s">
        <v>50</v>
      </c>
      <c r="G2" t="s">
        <v>3</v>
      </c>
      <c r="H2" t="s">
        <v>4</v>
      </c>
      <c r="I2" t="s">
        <v>5</v>
      </c>
      <c r="J2" t="s">
        <v>6</v>
      </c>
      <c r="K2" t="s">
        <v>7</v>
      </c>
      <c r="L2" t="s">
        <v>8</v>
      </c>
      <c r="M2" t="s">
        <v>9</v>
      </c>
      <c r="N2" t="s">
        <v>10</v>
      </c>
      <c r="O2" t="s">
        <v>11</v>
      </c>
      <c r="P2" t="s">
        <v>12</v>
      </c>
      <c r="Q2" t="s">
        <v>13</v>
      </c>
      <c r="R2" t="s">
        <v>14</v>
      </c>
      <c r="S2" t="s">
        <v>15</v>
      </c>
      <c r="T2" t="s">
        <v>16</v>
      </c>
      <c r="U2" t="s">
        <v>17</v>
      </c>
    </row>
    <row r="4" spans="1:21" x14ac:dyDescent="0.3">
      <c r="F4" t="s">
        <v>51</v>
      </c>
      <c r="G4" t="s">
        <v>51</v>
      </c>
      <c r="H4" t="s">
        <v>51</v>
      </c>
      <c r="I4" t="s">
        <v>51</v>
      </c>
      <c r="J4" t="s">
        <v>51</v>
      </c>
      <c r="K4" t="s">
        <v>51</v>
      </c>
      <c r="L4" t="s">
        <v>51</v>
      </c>
      <c r="M4" t="s">
        <v>51</v>
      </c>
      <c r="N4" t="s">
        <v>51</v>
      </c>
      <c r="O4" t="s">
        <v>51</v>
      </c>
      <c r="P4" t="s">
        <v>51</v>
      </c>
      <c r="Q4" t="s">
        <v>51</v>
      </c>
      <c r="R4" t="s">
        <v>51</v>
      </c>
      <c r="S4" t="s">
        <v>51</v>
      </c>
      <c r="T4" t="s">
        <v>51</v>
      </c>
      <c r="U4" t="s">
        <v>51</v>
      </c>
    </row>
    <row r="5" spans="1:21" x14ac:dyDescent="0.3">
      <c r="F5" t="s">
        <v>372</v>
      </c>
      <c r="G5" t="s">
        <v>372</v>
      </c>
      <c r="H5" t="s">
        <v>372</v>
      </c>
      <c r="I5" t="s">
        <v>372</v>
      </c>
      <c r="J5" t="s">
        <v>372</v>
      </c>
      <c r="K5" t="s">
        <v>372</v>
      </c>
      <c r="L5" t="s">
        <v>372</v>
      </c>
      <c r="M5" t="s">
        <v>372</v>
      </c>
      <c r="N5" t="s">
        <v>372</v>
      </c>
      <c r="O5" t="s">
        <v>372</v>
      </c>
      <c r="P5" t="s">
        <v>372</v>
      </c>
      <c r="Q5" t="s">
        <v>372</v>
      </c>
      <c r="R5" t="s">
        <v>372</v>
      </c>
      <c r="S5" t="s">
        <v>372</v>
      </c>
      <c r="T5" t="s">
        <v>372</v>
      </c>
      <c r="U5" t="s">
        <v>372</v>
      </c>
    </row>
    <row r="6" spans="1:21" x14ac:dyDescent="0.3">
      <c r="F6" t="s">
        <v>52</v>
      </c>
      <c r="G6" t="s">
        <v>52</v>
      </c>
      <c r="H6" t="s">
        <v>52</v>
      </c>
      <c r="I6" t="s">
        <v>52</v>
      </c>
      <c r="J6" t="s">
        <v>52</v>
      </c>
      <c r="K6" t="s">
        <v>52</v>
      </c>
      <c r="L6" t="s">
        <v>52</v>
      </c>
      <c r="M6" t="s">
        <v>52</v>
      </c>
      <c r="N6" t="s">
        <v>52</v>
      </c>
      <c r="O6" t="s">
        <v>52</v>
      </c>
      <c r="P6" t="s">
        <v>52</v>
      </c>
      <c r="Q6" t="s">
        <v>52</v>
      </c>
      <c r="R6" t="s">
        <v>52</v>
      </c>
      <c r="S6" t="s">
        <v>52</v>
      </c>
      <c r="T6" t="s">
        <v>52</v>
      </c>
      <c r="U6" t="s">
        <v>52</v>
      </c>
    </row>
    <row r="7" spans="1:21" x14ac:dyDescent="0.3">
      <c r="A7" t="s">
        <v>44</v>
      </c>
      <c r="B7" t="s">
        <v>53</v>
      </c>
      <c r="C7" t="s">
        <v>54</v>
      </c>
      <c r="D7" t="s">
        <v>55</v>
      </c>
      <c r="E7" t="s">
        <v>51</v>
      </c>
    </row>
    <row r="8" spans="1:21" x14ac:dyDescent="0.3">
      <c r="A8" t="s">
        <v>44</v>
      </c>
      <c r="B8" t="s">
        <v>56</v>
      </c>
      <c r="C8" t="s">
        <v>57</v>
      </c>
      <c r="D8" t="s">
        <v>55</v>
      </c>
      <c r="E8" t="s">
        <v>51</v>
      </c>
    </row>
    <row r="9" spans="1:21" x14ac:dyDescent="0.3">
      <c r="A9" t="s">
        <v>44</v>
      </c>
      <c r="B9" t="s">
        <v>58</v>
      </c>
      <c r="C9" t="s">
        <v>59</v>
      </c>
      <c r="D9" t="s">
        <v>60</v>
      </c>
      <c r="E9" t="s">
        <v>51</v>
      </c>
      <c r="F9" s="62"/>
      <c r="G9" s="62"/>
      <c r="H9" s="62"/>
      <c r="I9" s="62"/>
      <c r="J9" s="62"/>
      <c r="K9" s="62"/>
      <c r="L9" s="62"/>
      <c r="M9" s="62"/>
      <c r="N9" s="62"/>
      <c r="O9" s="62"/>
      <c r="P9" s="62"/>
      <c r="Q9" s="62"/>
      <c r="R9" s="62"/>
      <c r="S9" s="62"/>
      <c r="T9" s="62"/>
      <c r="U9" s="62"/>
    </row>
    <row r="10" spans="1:21" x14ac:dyDescent="0.3">
      <c r="A10" t="s">
        <v>44</v>
      </c>
      <c r="B10" t="s">
        <v>61</v>
      </c>
      <c r="C10" t="s">
        <v>62</v>
      </c>
      <c r="D10" t="s">
        <v>60</v>
      </c>
      <c r="E10" t="s">
        <v>51</v>
      </c>
      <c r="F10" s="62"/>
      <c r="G10" s="62"/>
      <c r="H10" s="62"/>
      <c r="I10" s="62"/>
      <c r="J10" s="62"/>
      <c r="K10" s="62"/>
      <c r="L10" s="62"/>
      <c r="M10" s="62"/>
      <c r="N10" s="62"/>
      <c r="O10" s="62"/>
      <c r="P10" s="62"/>
      <c r="Q10" s="62"/>
      <c r="R10" s="62"/>
      <c r="S10" s="62"/>
      <c r="T10" s="62"/>
      <c r="U10" s="62"/>
    </row>
    <row r="11" spans="1:21" x14ac:dyDescent="0.3">
      <c r="A11" t="s">
        <v>44</v>
      </c>
      <c r="B11" t="s">
        <v>63</v>
      </c>
      <c r="C11" t="s">
        <v>64</v>
      </c>
      <c r="D11" t="s">
        <v>55</v>
      </c>
      <c r="E11" t="s">
        <v>51</v>
      </c>
    </row>
    <row r="12" spans="1:21" x14ac:dyDescent="0.3">
      <c r="A12" t="s">
        <v>44</v>
      </c>
      <c r="B12" t="s">
        <v>65</v>
      </c>
      <c r="C12" t="s">
        <v>66</v>
      </c>
      <c r="D12" t="s">
        <v>55</v>
      </c>
      <c r="E12" t="s">
        <v>51</v>
      </c>
    </row>
    <row r="13" spans="1:21" x14ac:dyDescent="0.3">
      <c r="A13" t="s">
        <v>44</v>
      </c>
      <c r="B13" t="s">
        <v>67</v>
      </c>
      <c r="C13" t="s">
        <v>68</v>
      </c>
      <c r="D13" t="s">
        <v>60</v>
      </c>
      <c r="E13" t="s">
        <v>51</v>
      </c>
      <c r="F13" s="62"/>
      <c r="G13" s="62"/>
      <c r="H13" s="62"/>
      <c r="I13" s="62"/>
      <c r="J13" s="62"/>
      <c r="K13" s="62"/>
      <c r="L13" s="62"/>
      <c r="M13" s="62"/>
      <c r="N13" s="62"/>
      <c r="O13" s="62"/>
      <c r="P13" s="62"/>
      <c r="Q13" s="62"/>
      <c r="R13" s="62"/>
      <c r="S13" s="62"/>
      <c r="T13" s="62"/>
      <c r="U13" s="62"/>
    </row>
    <row r="14" spans="1:21" x14ac:dyDescent="0.3">
      <c r="A14" t="s">
        <v>44</v>
      </c>
      <c r="B14" t="s">
        <v>69</v>
      </c>
      <c r="C14" t="s">
        <v>70</v>
      </c>
      <c r="D14" t="s">
        <v>60</v>
      </c>
      <c r="E14" t="s">
        <v>51</v>
      </c>
      <c r="F14" s="62"/>
      <c r="G14" s="62"/>
      <c r="H14" s="62"/>
      <c r="I14" s="62"/>
      <c r="J14" s="62"/>
      <c r="K14" s="62"/>
      <c r="L14" s="62"/>
      <c r="M14" s="62"/>
      <c r="N14" s="62"/>
      <c r="O14" s="62"/>
      <c r="P14" s="62"/>
      <c r="Q14" s="62"/>
      <c r="R14" s="62"/>
      <c r="S14" s="62"/>
      <c r="T14" s="62"/>
      <c r="U14" s="62"/>
    </row>
    <row r="15" spans="1:21" x14ac:dyDescent="0.3">
      <c r="A15" t="s">
        <v>44</v>
      </c>
      <c r="B15" t="s">
        <v>71</v>
      </c>
      <c r="C15" t="s">
        <v>72</v>
      </c>
      <c r="D15" t="s">
        <v>55</v>
      </c>
      <c r="E15" t="s">
        <v>51</v>
      </c>
    </row>
    <row r="16" spans="1:21" x14ac:dyDescent="0.3">
      <c r="A16" t="s">
        <v>44</v>
      </c>
      <c r="B16" t="s">
        <v>73</v>
      </c>
      <c r="C16" t="s">
        <v>74</v>
      </c>
      <c r="D16" t="s">
        <v>55</v>
      </c>
      <c r="E16" t="s">
        <v>51</v>
      </c>
    </row>
    <row r="17" spans="1:21" x14ac:dyDescent="0.3">
      <c r="A17" t="s">
        <v>44</v>
      </c>
      <c r="B17" t="s">
        <v>75</v>
      </c>
      <c r="C17" t="s">
        <v>76</v>
      </c>
      <c r="D17" t="s">
        <v>60</v>
      </c>
      <c r="E17" t="s">
        <v>51</v>
      </c>
      <c r="F17" s="62"/>
      <c r="G17" s="62"/>
      <c r="H17" s="62"/>
      <c r="I17" s="62"/>
      <c r="J17" s="62"/>
      <c r="K17" s="62"/>
      <c r="L17" s="62"/>
      <c r="M17" s="62"/>
      <c r="N17" s="62"/>
      <c r="O17" s="62"/>
      <c r="P17" s="62"/>
      <c r="Q17" s="62"/>
      <c r="R17" s="62"/>
      <c r="S17" s="62"/>
      <c r="T17" s="62"/>
      <c r="U17" s="62"/>
    </row>
    <row r="18" spans="1:21" x14ac:dyDescent="0.3">
      <c r="A18" t="s">
        <v>44</v>
      </c>
      <c r="B18" t="s">
        <v>77</v>
      </c>
      <c r="C18" t="s">
        <v>78</v>
      </c>
      <c r="D18" t="s">
        <v>60</v>
      </c>
      <c r="E18" t="s">
        <v>51</v>
      </c>
      <c r="F18" s="62"/>
      <c r="G18" s="62"/>
      <c r="H18" s="62"/>
      <c r="I18" s="62"/>
      <c r="J18" s="62"/>
      <c r="K18" s="62"/>
      <c r="L18" s="62"/>
      <c r="M18" s="62"/>
      <c r="N18" s="62"/>
      <c r="O18" s="62"/>
      <c r="P18" s="62"/>
      <c r="Q18" s="62"/>
      <c r="R18" s="62"/>
      <c r="S18" s="62"/>
      <c r="T18" s="62"/>
      <c r="U18" s="62"/>
    </row>
    <row r="19" spans="1:21" x14ac:dyDescent="0.3">
      <c r="A19" t="s">
        <v>44</v>
      </c>
      <c r="B19" t="s">
        <v>79</v>
      </c>
      <c r="C19" t="s">
        <v>80</v>
      </c>
      <c r="D19" t="s">
        <v>55</v>
      </c>
      <c r="E19" t="s">
        <v>51</v>
      </c>
    </row>
    <row r="20" spans="1:21" x14ac:dyDescent="0.3">
      <c r="A20" t="s">
        <v>44</v>
      </c>
      <c r="B20" t="s">
        <v>81</v>
      </c>
      <c r="C20" t="s">
        <v>82</v>
      </c>
      <c r="D20" t="s">
        <v>55</v>
      </c>
      <c r="E20" t="s">
        <v>51</v>
      </c>
    </row>
    <row r="21" spans="1:21" x14ac:dyDescent="0.3">
      <c r="A21" t="s">
        <v>44</v>
      </c>
      <c r="B21" t="s">
        <v>83</v>
      </c>
      <c r="C21" t="s">
        <v>84</v>
      </c>
      <c r="D21" t="s">
        <v>60</v>
      </c>
      <c r="E21" t="s">
        <v>51</v>
      </c>
      <c r="F21" s="62"/>
      <c r="G21" s="62"/>
      <c r="H21" s="62"/>
      <c r="I21" s="62"/>
      <c r="J21" s="62"/>
      <c r="K21" s="62"/>
      <c r="L21" s="62"/>
      <c r="M21" s="62"/>
      <c r="N21" s="62"/>
      <c r="O21" s="62"/>
      <c r="P21" s="62"/>
      <c r="Q21" s="62"/>
      <c r="R21" s="62"/>
      <c r="S21" s="62"/>
      <c r="T21" s="62"/>
      <c r="U21" s="62"/>
    </row>
    <row r="22" spans="1:21" x14ac:dyDescent="0.3">
      <c r="A22" t="s">
        <v>44</v>
      </c>
      <c r="B22" t="s">
        <v>85</v>
      </c>
      <c r="C22" t="s">
        <v>86</v>
      </c>
      <c r="D22" t="s">
        <v>60</v>
      </c>
      <c r="E22" t="s">
        <v>51</v>
      </c>
      <c r="F22" s="62"/>
      <c r="G22" s="62"/>
      <c r="H22" s="62"/>
      <c r="I22" s="62"/>
      <c r="J22" s="62"/>
      <c r="K22" s="62"/>
      <c r="L22" s="62"/>
      <c r="M22" s="62"/>
      <c r="N22" s="62"/>
      <c r="O22" s="62"/>
      <c r="P22" s="62"/>
      <c r="Q22" s="62"/>
      <c r="R22" s="62"/>
      <c r="S22" s="62"/>
      <c r="T22" s="62"/>
      <c r="U22" s="62"/>
    </row>
    <row r="23" spans="1:21" x14ac:dyDescent="0.3">
      <c r="A23" t="s">
        <v>44</v>
      </c>
      <c r="B23" t="s">
        <v>87</v>
      </c>
      <c r="C23" t="s">
        <v>88</v>
      </c>
      <c r="D23" t="s">
        <v>55</v>
      </c>
      <c r="E23" t="s">
        <v>51</v>
      </c>
    </row>
    <row r="24" spans="1:21" x14ac:dyDescent="0.3">
      <c r="A24" t="s">
        <v>44</v>
      </c>
      <c r="B24" t="s">
        <v>89</v>
      </c>
      <c r="C24" t="s">
        <v>90</v>
      </c>
      <c r="D24" t="s">
        <v>55</v>
      </c>
      <c r="E24" t="s">
        <v>51</v>
      </c>
    </row>
    <row r="25" spans="1:21" x14ac:dyDescent="0.3">
      <c r="A25" t="s">
        <v>44</v>
      </c>
      <c r="B25" t="s">
        <v>91</v>
      </c>
      <c r="C25" t="s">
        <v>92</v>
      </c>
      <c r="D25" t="s">
        <v>60</v>
      </c>
      <c r="E25" t="s">
        <v>51</v>
      </c>
      <c r="F25" s="62"/>
      <c r="G25" s="62"/>
      <c r="H25" s="62"/>
      <c r="I25" s="62"/>
      <c r="J25" s="62"/>
      <c r="K25" s="62"/>
      <c r="L25" s="62"/>
      <c r="M25" s="62"/>
      <c r="N25" s="62"/>
      <c r="O25" s="62"/>
      <c r="P25" s="62"/>
      <c r="Q25" s="62"/>
      <c r="R25" s="62"/>
      <c r="S25" s="62"/>
      <c r="T25" s="62"/>
      <c r="U25" s="62"/>
    </row>
    <row r="26" spans="1:21" x14ac:dyDescent="0.3">
      <c r="A26" t="s">
        <v>44</v>
      </c>
      <c r="B26" t="s">
        <v>93</v>
      </c>
      <c r="C26" t="s">
        <v>94</v>
      </c>
      <c r="D26" t="s">
        <v>60</v>
      </c>
      <c r="E26" t="s">
        <v>51</v>
      </c>
      <c r="F26" s="62"/>
      <c r="G26" s="62"/>
      <c r="H26" s="62"/>
      <c r="I26" s="62"/>
      <c r="J26" s="62"/>
      <c r="K26" s="62"/>
      <c r="L26" s="62"/>
      <c r="M26" s="62"/>
      <c r="N26" s="62"/>
      <c r="O26" s="62"/>
      <c r="P26" s="62"/>
      <c r="Q26" s="62"/>
      <c r="R26" s="62"/>
      <c r="S26" s="62"/>
      <c r="T26" s="62"/>
      <c r="U26" s="62"/>
    </row>
    <row r="27" spans="1:21" x14ac:dyDescent="0.3">
      <c r="A27" t="s">
        <v>44</v>
      </c>
      <c r="B27" t="s">
        <v>95</v>
      </c>
      <c r="C27" t="s">
        <v>96</v>
      </c>
      <c r="D27" t="s">
        <v>55</v>
      </c>
      <c r="E27" t="s">
        <v>51</v>
      </c>
    </row>
    <row r="28" spans="1:21" x14ac:dyDescent="0.3">
      <c r="A28" t="s">
        <v>44</v>
      </c>
      <c r="B28" t="s">
        <v>97</v>
      </c>
      <c r="C28" t="s">
        <v>98</v>
      </c>
      <c r="D28" t="s">
        <v>55</v>
      </c>
      <c r="E28" t="s">
        <v>51</v>
      </c>
    </row>
    <row r="29" spans="1:21" x14ac:dyDescent="0.3">
      <c r="A29" t="s">
        <v>44</v>
      </c>
      <c r="B29" t="s">
        <v>99</v>
      </c>
      <c r="C29" t="s">
        <v>100</v>
      </c>
      <c r="D29" t="s">
        <v>60</v>
      </c>
      <c r="E29" t="s">
        <v>51</v>
      </c>
      <c r="F29" s="62"/>
      <c r="G29" s="62"/>
      <c r="H29" s="62"/>
      <c r="I29" s="62"/>
      <c r="J29" s="62"/>
      <c r="K29" s="62"/>
      <c r="L29" s="62"/>
      <c r="M29" s="62"/>
      <c r="N29" s="62"/>
      <c r="O29" s="62"/>
      <c r="P29" s="62"/>
      <c r="Q29" s="62"/>
      <c r="R29" s="62"/>
      <c r="S29" s="62"/>
      <c r="T29" s="62"/>
      <c r="U29" s="62"/>
    </row>
    <row r="30" spans="1:21" x14ac:dyDescent="0.3">
      <c r="A30" t="s">
        <v>44</v>
      </c>
      <c r="B30" t="s">
        <v>101</v>
      </c>
      <c r="C30" t="s">
        <v>102</v>
      </c>
      <c r="D30" t="s">
        <v>60</v>
      </c>
      <c r="E30" t="s">
        <v>51</v>
      </c>
      <c r="F30" s="62"/>
      <c r="G30" s="62"/>
      <c r="H30" s="62"/>
      <c r="I30" s="62"/>
      <c r="J30" s="62"/>
      <c r="K30" s="62"/>
      <c r="L30" s="62"/>
      <c r="M30" s="62"/>
      <c r="N30" s="62"/>
      <c r="O30" s="62"/>
      <c r="P30" s="62"/>
      <c r="Q30" s="62"/>
      <c r="R30" s="62"/>
      <c r="S30" s="62"/>
      <c r="T30" s="62"/>
      <c r="U30" s="62"/>
    </row>
    <row r="31" spans="1:21" x14ac:dyDescent="0.3">
      <c r="A31" t="s">
        <v>44</v>
      </c>
      <c r="B31" t="s">
        <v>103</v>
      </c>
      <c r="C31" t="s">
        <v>104</v>
      </c>
      <c r="D31" t="s">
        <v>55</v>
      </c>
      <c r="E31" t="s">
        <v>51</v>
      </c>
    </row>
    <row r="32" spans="1:21" x14ac:dyDescent="0.3">
      <c r="A32" t="s">
        <v>44</v>
      </c>
      <c r="B32" t="s">
        <v>105</v>
      </c>
      <c r="C32" t="s">
        <v>106</v>
      </c>
      <c r="D32" t="s">
        <v>55</v>
      </c>
      <c r="E32" t="s">
        <v>51</v>
      </c>
    </row>
    <row r="33" spans="1:21" x14ac:dyDescent="0.3">
      <c r="A33" t="s">
        <v>44</v>
      </c>
      <c r="B33" t="s">
        <v>107</v>
      </c>
      <c r="C33" t="s">
        <v>108</v>
      </c>
      <c r="D33" t="s">
        <v>60</v>
      </c>
      <c r="E33" t="s">
        <v>51</v>
      </c>
      <c r="F33" s="62"/>
      <c r="G33" s="62"/>
      <c r="H33" s="62"/>
      <c r="I33" s="62"/>
      <c r="J33" s="62"/>
      <c r="K33" s="62"/>
      <c r="L33" s="62"/>
      <c r="M33" s="62"/>
      <c r="N33" s="62"/>
      <c r="O33" s="62"/>
      <c r="P33" s="62"/>
      <c r="Q33" s="62"/>
      <c r="R33" s="62"/>
      <c r="S33" s="62"/>
      <c r="T33" s="62"/>
      <c r="U33" s="62"/>
    </row>
    <row r="34" spans="1:21" x14ac:dyDescent="0.3">
      <c r="A34" t="s">
        <v>44</v>
      </c>
      <c r="B34" t="s">
        <v>109</v>
      </c>
      <c r="C34" t="s">
        <v>110</v>
      </c>
      <c r="D34" t="s">
        <v>60</v>
      </c>
      <c r="E34" t="s">
        <v>51</v>
      </c>
      <c r="F34" s="62"/>
      <c r="G34" s="62"/>
      <c r="H34" s="62"/>
      <c r="I34" s="62"/>
      <c r="J34" s="62"/>
      <c r="K34" s="62"/>
      <c r="L34" s="62"/>
      <c r="M34" s="62"/>
      <c r="N34" s="62"/>
      <c r="O34" s="62"/>
      <c r="P34" s="62"/>
      <c r="Q34" s="62"/>
      <c r="R34" s="62"/>
      <c r="S34" s="62"/>
      <c r="T34" s="62"/>
      <c r="U34" s="62"/>
    </row>
    <row r="35" spans="1:21" x14ac:dyDescent="0.3">
      <c r="A35" t="s">
        <v>44</v>
      </c>
      <c r="B35" t="s">
        <v>111</v>
      </c>
      <c r="C35" t="s">
        <v>112</v>
      </c>
      <c r="D35" t="s">
        <v>55</v>
      </c>
      <c r="E35" t="s">
        <v>51</v>
      </c>
    </row>
    <row r="36" spans="1:21" x14ac:dyDescent="0.3">
      <c r="A36" t="s">
        <v>44</v>
      </c>
      <c r="B36" t="s">
        <v>113</v>
      </c>
      <c r="C36" t="s">
        <v>114</v>
      </c>
      <c r="D36" t="s">
        <v>55</v>
      </c>
      <c r="E36" t="s">
        <v>51</v>
      </c>
    </row>
    <row r="37" spans="1:21" x14ac:dyDescent="0.3">
      <c r="A37" t="s">
        <v>44</v>
      </c>
      <c r="B37" t="s">
        <v>115</v>
      </c>
      <c r="C37" t="s">
        <v>116</v>
      </c>
      <c r="D37" t="s">
        <v>60</v>
      </c>
      <c r="E37" t="s">
        <v>51</v>
      </c>
      <c r="F37" s="62"/>
      <c r="G37" s="62"/>
      <c r="H37" s="62"/>
      <c r="I37" s="62"/>
      <c r="J37" s="62"/>
      <c r="K37" s="62"/>
      <c r="L37" s="62"/>
      <c r="M37" s="62"/>
      <c r="N37" s="62"/>
      <c r="O37" s="62"/>
      <c r="P37" s="62"/>
      <c r="Q37" s="62"/>
      <c r="R37" s="62"/>
      <c r="S37" s="62"/>
      <c r="T37" s="62"/>
      <c r="U37" s="62"/>
    </row>
    <row r="38" spans="1:21" x14ac:dyDescent="0.3">
      <c r="A38" t="s">
        <v>44</v>
      </c>
      <c r="B38" t="s">
        <v>117</v>
      </c>
      <c r="C38" t="s">
        <v>118</v>
      </c>
      <c r="D38" t="s">
        <v>60</v>
      </c>
      <c r="E38" t="s">
        <v>51</v>
      </c>
      <c r="F38" s="62"/>
      <c r="G38" s="62"/>
      <c r="H38" s="62"/>
      <c r="I38" s="62"/>
      <c r="J38" s="62"/>
      <c r="K38" s="62"/>
      <c r="L38" s="62"/>
      <c r="M38" s="62"/>
      <c r="N38" s="62"/>
      <c r="O38" s="62"/>
      <c r="P38" s="62"/>
      <c r="Q38" s="62"/>
      <c r="R38" s="62"/>
      <c r="S38" s="62"/>
      <c r="T38" s="62"/>
      <c r="U38" s="62"/>
    </row>
    <row r="39" spans="1:21" x14ac:dyDescent="0.3">
      <c r="A39" t="s">
        <v>44</v>
      </c>
      <c r="B39" t="s">
        <v>119</v>
      </c>
      <c r="C39" t="s">
        <v>54</v>
      </c>
      <c r="D39" t="s">
        <v>55</v>
      </c>
      <c r="E39" t="s">
        <v>51</v>
      </c>
      <c r="F39" t="s">
        <v>45</v>
      </c>
    </row>
    <row r="40" spans="1:21" x14ac:dyDescent="0.3">
      <c r="A40" t="s">
        <v>44</v>
      </c>
      <c r="B40" t="s">
        <v>120</v>
      </c>
      <c r="C40" t="s">
        <v>57</v>
      </c>
      <c r="D40" t="s">
        <v>55</v>
      </c>
      <c r="E40" t="s">
        <v>51</v>
      </c>
      <c r="F40" t="s">
        <v>121</v>
      </c>
    </row>
    <row r="41" spans="1:21" x14ac:dyDescent="0.3">
      <c r="A41" t="s">
        <v>44</v>
      </c>
      <c r="B41" t="s">
        <v>122</v>
      </c>
      <c r="C41" t="s">
        <v>59</v>
      </c>
      <c r="D41" t="s">
        <v>60</v>
      </c>
      <c r="E41" t="s">
        <v>51</v>
      </c>
      <c r="F41" s="62"/>
      <c r="G41" s="62"/>
      <c r="H41" s="62"/>
      <c r="I41" s="62"/>
      <c r="J41" s="62"/>
      <c r="K41" s="62"/>
      <c r="L41" s="62"/>
      <c r="M41" s="62"/>
      <c r="N41" s="62"/>
      <c r="O41" s="62">
        <v>0</v>
      </c>
      <c r="P41" s="62">
        <v>0</v>
      </c>
      <c r="Q41" s="62">
        <v>22.728000000000002</v>
      </c>
      <c r="R41" s="62">
        <v>22.728000000000002</v>
      </c>
      <c r="S41" s="62">
        <v>24.824999999999999</v>
      </c>
      <c r="T41" s="62">
        <v>2.0499999999999998</v>
      </c>
      <c r="U41" s="62">
        <v>2.0150000000000001</v>
      </c>
    </row>
    <row r="42" spans="1:21" x14ac:dyDescent="0.3">
      <c r="A42" t="s">
        <v>44</v>
      </c>
      <c r="B42" t="s">
        <v>123</v>
      </c>
      <c r="C42" t="s">
        <v>62</v>
      </c>
      <c r="D42" t="s">
        <v>60</v>
      </c>
      <c r="E42" t="s">
        <v>51</v>
      </c>
      <c r="F42" s="62"/>
      <c r="G42" s="62">
        <v>0</v>
      </c>
      <c r="H42" s="62">
        <v>0</v>
      </c>
      <c r="I42" s="62">
        <v>0</v>
      </c>
      <c r="J42" s="62">
        <v>0</v>
      </c>
      <c r="K42" s="62">
        <v>0</v>
      </c>
      <c r="L42" s="62">
        <v>0</v>
      </c>
      <c r="M42" s="62">
        <v>0</v>
      </c>
      <c r="N42" s="62">
        <v>0</v>
      </c>
      <c r="O42" s="62"/>
      <c r="P42" s="62"/>
      <c r="Q42" s="62"/>
      <c r="R42" s="62"/>
      <c r="S42" s="62"/>
      <c r="T42" s="62"/>
      <c r="U42" s="62"/>
    </row>
    <row r="43" spans="1:21" x14ac:dyDescent="0.3">
      <c r="A43" t="s">
        <v>44</v>
      </c>
      <c r="B43" t="s">
        <v>124</v>
      </c>
      <c r="C43" t="s">
        <v>64</v>
      </c>
      <c r="D43" t="s">
        <v>55</v>
      </c>
      <c r="E43" t="s">
        <v>51</v>
      </c>
    </row>
    <row r="44" spans="1:21" x14ac:dyDescent="0.3">
      <c r="A44" t="s">
        <v>44</v>
      </c>
      <c r="B44" t="s">
        <v>125</v>
      </c>
      <c r="C44" t="s">
        <v>66</v>
      </c>
      <c r="D44" t="s">
        <v>55</v>
      </c>
      <c r="E44" t="s">
        <v>51</v>
      </c>
    </row>
    <row r="45" spans="1:21" x14ac:dyDescent="0.3">
      <c r="A45" t="s">
        <v>44</v>
      </c>
      <c r="B45" t="s">
        <v>126</v>
      </c>
      <c r="C45" t="s">
        <v>68</v>
      </c>
      <c r="D45" t="s">
        <v>60</v>
      </c>
      <c r="E45" t="s">
        <v>51</v>
      </c>
      <c r="F45" s="62"/>
      <c r="G45" s="62"/>
      <c r="H45" s="62"/>
      <c r="I45" s="62"/>
      <c r="J45" s="62"/>
      <c r="K45" s="62"/>
      <c r="L45" s="62"/>
      <c r="M45" s="62"/>
      <c r="N45" s="62"/>
      <c r="O45" s="62"/>
      <c r="P45" s="62"/>
      <c r="Q45" s="62"/>
      <c r="R45" s="62"/>
      <c r="S45" s="62"/>
      <c r="T45" s="62"/>
      <c r="U45" s="62"/>
    </row>
    <row r="46" spans="1:21" x14ac:dyDescent="0.3">
      <c r="A46" t="s">
        <v>44</v>
      </c>
      <c r="B46" t="s">
        <v>127</v>
      </c>
      <c r="C46" t="s">
        <v>70</v>
      </c>
      <c r="D46" t="s">
        <v>60</v>
      </c>
      <c r="E46" t="s">
        <v>51</v>
      </c>
      <c r="F46" s="62"/>
      <c r="G46" s="62"/>
      <c r="H46" s="62"/>
      <c r="I46" s="62"/>
      <c r="J46" s="62"/>
      <c r="K46" s="62"/>
      <c r="L46" s="62"/>
      <c r="M46" s="62"/>
      <c r="N46" s="62"/>
      <c r="O46" s="62"/>
      <c r="P46" s="62"/>
      <c r="Q46" s="62"/>
      <c r="R46" s="62"/>
      <c r="S46" s="62"/>
      <c r="T46" s="62"/>
      <c r="U46" s="62"/>
    </row>
    <row r="47" spans="1:21" x14ac:dyDescent="0.3">
      <c r="A47" t="s">
        <v>44</v>
      </c>
      <c r="B47" t="s">
        <v>128</v>
      </c>
      <c r="C47" t="s">
        <v>72</v>
      </c>
      <c r="D47" t="s">
        <v>55</v>
      </c>
      <c r="E47" t="s">
        <v>51</v>
      </c>
    </row>
    <row r="48" spans="1:21" x14ac:dyDescent="0.3">
      <c r="A48" t="s">
        <v>44</v>
      </c>
      <c r="B48" t="s">
        <v>129</v>
      </c>
      <c r="C48" t="s">
        <v>74</v>
      </c>
      <c r="D48" t="s">
        <v>55</v>
      </c>
      <c r="E48" t="s">
        <v>51</v>
      </c>
    </row>
    <row r="49" spans="1:21" x14ac:dyDescent="0.3">
      <c r="A49" t="s">
        <v>44</v>
      </c>
      <c r="B49" t="s">
        <v>130</v>
      </c>
      <c r="C49" t="s">
        <v>76</v>
      </c>
      <c r="D49" t="s">
        <v>60</v>
      </c>
      <c r="E49" t="s">
        <v>51</v>
      </c>
      <c r="F49" s="62"/>
      <c r="G49" s="62"/>
      <c r="H49" s="62"/>
      <c r="I49" s="62"/>
      <c r="J49" s="62"/>
      <c r="K49" s="62"/>
      <c r="L49" s="62"/>
      <c r="M49" s="62"/>
      <c r="N49" s="62"/>
      <c r="O49" s="62"/>
      <c r="P49" s="62"/>
      <c r="Q49" s="62"/>
      <c r="R49" s="62"/>
      <c r="S49" s="62"/>
      <c r="T49" s="62"/>
      <c r="U49" s="62"/>
    </row>
    <row r="50" spans="1:21" x14ac:dyDescent="0.3">
      <c r="A50" t="s">
        <v>44</v>
      </c>
      <c r="B50" t="s">
        <v>131</v>
      </c>
      <c r="C50" t="s">
        <v>78</v>
      </c>
      <c r="D50" t="s">
        <v>60</v>
      </c>
      <c r="E50" t="s">
        <v>51</v>
      </c>
      <c r="F50" s="62"/>
      <c r="G50" s="62"/>
      <c r="H50" s="62"/>
      <c r="I50" s="62"/>
      <c r="J50" s="62"/>
      <c r="K50" s="62"/>
      <c r="L50" s="62"/>
      <c r="M50" s="62"/>
      <c r="N50" s="62"/>
      <c r="O50" s="62"/>
      <c r="P50" s="62"/>
      <c r="Q50" s="62"/>
      <c r="R50" s="62"/>
      <c r="S50" s="62"/>
      <c r="T50" s="62"/>
      <c r="U50" s="62"/>
    </row>
    <row r="51" spans="1:21" x14ac:dyDescent="0.3">
      <c r="A51" t="s">
        <v>44</v>
      </c>
      <c r="B51" t="s">
        <v>132</v>
      </c>
      <c r="C51" t="s">
        <v>80</v>
      </c>
      <c r="D51" t="s">
        <v>55</v>
      </c>
      <c r="E51" t="s">
        <v>51</v>
      </c>
    </row>
    <row r="52" spans="1:21" x14ac:dyDescent="0.3">
      <c r="A52" t="s">
        <v>44</v>
      </c>
      <c r="B52" t="s">
        <v>133</v>
      </c>
      <c r="C52" t="s">
        <v>82</v>
      </c>
      <c r="D52" t="s">
        <v>55</v>
      </c>
      <c r="E52" t="s">
        <v>51</v>
      </c>
    </row>
    <row r="53" spans="1:21" x14ac:dyDescent="0.3">
      <c r="A53" t="s">
        <v>44</v>
      </c>
      <c r="B53" t="s">
        <v>134</v>
      </c>
      <c r="C53" t="s">
        <v>84</v>
      </c>
      <c r="D53" t="s">
        <v>60</v>
      </c>
      <c r="E53" t="s">
        <v>51</v>
      </c>
      <c r="F53" s="62"/>
      <c r="G53" s="62"/>
      <c r="H53" s="62"/>
      <c r="I53" s="62"/>
      <c r="J53" s="62"/>
      <c r="K53" s="62"/>
      <c r="L53" s="62"/>
      <c r="M53" s="62"/>
      <c r="N53" s="62"/>
      <c r="O53" s="62"/>
      <c r="P53" s="62"/>
      <c r="Q53" s="62"/>
      <c r="R53" s="62"/>
      <c r="S53" s="62"/>
      <c r="T53" s="62"/>
      <c r="U53" s="62"/>
    </row>
    <row r="54" spans="1:21" x14ac:dyDescent="0.3">
      <c r="A54" t="s">
        <v>44</v>
      </c>
      <c r="B54" t="s">
        <v>135</v>
      </c>
      <c r="C54" t="s">
        <v>86</v>
      </c>
      <c r="D54" t="s">
        <v>60</v>
      </c>
      <c r="E54" t="s">
        <v>51</v>
      </c>
      <c r="F54" s="62"/>
      <c r="G54" s="62"/>
      <c r="H54" s="62"/>
      <c r="I54" s="62"/>
      <c r="J54" s="62"/>
      <c r="K54" s="62"/>
      <c r="L54" s="62"/>
      <c r="M54" s="62"/>
      <c r="N54" s="62"/>
      <c r="O54" s="62"/>
      <c r="P54" s="62"/>
      <c r="Q54" s="62"/>
      <c r="R54" s="62"/>
      <c r="S54" s="62"/>
      <c r="T54" s="62"/>
      <c r="U54" s="62"/>
    </row>
    <row r="55" spans="1:21" x14ac:dyDescent="0.3">
      <c r="A55" t="s">
        <v>44</v>
      </c>
      <c r="B55" t="s">
        <v>136</v>
      </c>
      <c r="C55" t="s">
        <v>88</v>
      </c>
      <c r="D55" t="s">
        <v>55</v>
      </c>
      <c r="E55" t="s">
        <v>51</v>
      </c>
    </row>
    <row r="56" spans="1:21" x14ac:dyDescent="0.3">
      <c r="A56" t="s">
        <v>44</v>
      </c>
      <c r="B56" t="s">
        <v>137</v>
      </c>
      <c r="C56" t="s">
        <v>90</v>
      </c>
      <c r="D56" t="s">
        <v>55</v>
      </c>
      <c r="E56" t="s">
        <v>51</v>
      </c>
    </row>
    <row r="57" spans="1:21" x14ac:dyDescent="0.3">
      <c r="A57" t="s">
        <v>44</v>
      </c>
      <c r="B57" t="s">
        <v>138</v>
      </c>
      <c r="C57" t="s">
        <v>92</v>
      </c>
      <c r="D57" t="s">
        <v>60</v>
      </c>
      <c r="E57" t="s">
        <v>51</v>
      </c>
      <c r="F57" s="62"/>
      <c r="G57" s="62"/>
      <c r="H57" s="62"/>
      <c r="I57" s="62"/>
      <c r="J57" s="62"/>
      <c r="K57" s="62"/>
      <c r="L57" s="62"/>
      <c r="M57" s="62"/>
      <c r="N57" s="62"/>
      <c r="O57" s="62"/>
      <c r="P57" s="62"/>
      <c r="Q57" s="62"/>
      <c r="R57" s="62"/>
      <c r="S57" s="62"/>
      <c r="T57" s="62"/>
      <c r="U57" s="62"/>
    </row>
    <row r="58" spans="1:21" x14ac:dyDescent="0.3">
      <c r="A58" t="s">
        <v>44</v>
      </c>
      <c r="B58" t="s">
        <v>139</v>
      </c>
      <c r="C58" t="s">
        <v>94</v>
      </c>
      <c r="D58" t="s">
        <v>60</v>
      </c>
      <c r="E58" t="s">
        <v>51</v>
      </c>
      <c r="F58" s="62"/>
      <c r="G58" s="62"/>
      <c r="H58" s="62"/>
      <c r="I58" s="62"/>
      <c r="J58" s="62"/>
      <c r="K58" s="62"/>
      <c r="L58" s="62"/>
      <c r="M58" s="62"/>
      <c r="N58" s="62"/>
      <c r="O58" s="62"/>
      <c r="P58" s="62"/>
      <c r="Q58" s="62"/>
      <c r="R58" s="62"/>
      <c r="S58" s="62"/>
      <c r="T58" s="62"/>
      <c r="U58" s="62"/>
    </row>
    <row r="59" spans="1:21" x14ac:dyDescent="0.3">
      <c r="A59" t="s">
        <v>44</v>
      </c>
      <c r="B59" t="s">
        <v>140</v>
      </c>
      <c r="C59" t="s">
        <v>96</v>
      </c>
      <c r="D59" t="s">
        <v>55</v>
      </c>
      <c r="E59" t="s">
        <v>51</v>
      </c>
    </row>
    <row r="60" spans="1:21" x14ac:dyDescent="0.3">
      <c r="A60" t="s">
        <v>44</v>
      </c>
      <c r="B60" t="s">
        <v>141</v>
      </c>
      <c r="C60" t="s">
        <v>98</v>
      </c>
      <c r="D60" t="s">
        <v>55</v>
      </c>
      <c r="E60" t="s">
        <v>51</v>
      </c>
    </row>
    <row r="61" spans="1:21" x14ac:dyDescent="0.3">
      <c r="A61" t="s">
        <v>44</v>
      </c>
      <c r="B61" t="s">
        <v>142</v>
      </c>
      <c r="C61" t="s">
        <v>100</v>
      </c>
      <c r="D61" t="s">
        <v>60</v>
      </c>
      <c r="E61" t="s">
        <v>51</v>
      </c>
      <c r="F61" s="62"/>
      <c r="G61" s="62"/>
      <c r="H61" s="62"/>
      <c r="I61" s="62"/>
      <c r="J61" s="62"/>
      <c r="K61" s="62"/>
      <c r="L61" s="62"/>
      <c r="M61" s="62"/>
      <c r="N61" s="62"/>
      <c r="O61" s="62"/>
      <c r="P61" s="62"/>
      <c r="Q61" s="62"/>
      <c r="R61" s="62"/>
      <c r="S61" s="62"/>
      <c r="T61" s="62"/>
      <c r="U61" s="62"/>
    </row>
    <row r="62" spans="1:21" x14ac:dyDescent="0.3">
      <c r="A62" t="s">
        <v>44</v>
      </c>
      <c r="B62" t="s">
        <v>143</v>
      </c>
      <c r="C62" t="s">
        <v>102</v>
      </c>
      <c r="D62" t="s">
        <v>60</v>
      </c>
      <c r="E62" t="s">
        <v>51</v>
      </c>
      <c r="F62" s="62"/>
      <c r="G62" s="62"/>
      <c r="H62" s="62"/>
      <c r="I62" s="62"/>
      <c r="J62" s="62"/>
      <c r="K62" s="62"/>
      <c r="L62" s="62"/>
      <c r="M62" s="62"/>
      <c r="N62" s="62"/>
      <c r="O62" s="62"/>
      <c r="P62" s="62"/>
      <c r="Q62" s="62"/>
      <c r="R62" s="62"/>
      <c r="S62" s="62"/>
      <c r="T62" s="62"/>
      <c r="U62" s="62"/>
    </row>
    <row r="63" spans="1:21" x14ac:dyDescent="0.3">
      <c r="A63" t="s">
        <v>44</v>
      </c>
      <c r="B63" t="s">
        <v>144</v>
      </c>
      <c r="C63" t="s">
        <v>104</v>
      </c>
      <c r="D63" t="s">
        <v>55</v>
      </c>
      <c r="E63" t="s">
        <v>51</v>
      </c>
    </row>
    <row r="64" spans="1:21" x14ac:dyDescent="0.3">
      <c r="A64" t="s">
        <v>44</v>
      </c>
      <c r="B64" t="s">
        <v>145</v>
      </c>
      <c r="C64" t="s">
        <v>106</v>
      </c>
      <c r="D64" t="s">
        <v>55</v>
      </c>
      <c r="E64" t="s">
        <v>51</v>
      </c>
    </row>
    <row r="65" spans="1:21" x14ac:dyDescent="0.3">
      <c r="A65" t="s">
        <v>44</v>
      </c>
      <c r="B65" t="s">
        <v>146</v>
      </c>
      <c r="C65" t="s">
        <v>108</v>
      </c>
      <c r="D65" t="s">
        <v>60</v>
      </c>
      <c r="E65" t="s">
        <v>51</v>
      </c>
      <c r="F65" s="62"/>
      <c r="G65" s="62"/>
      <c r="H65" s="62"/>
      <c r="I65" s="62"/>
      <c r="J65" s="62"/>
      <c r="K65" s="62"/>
      <c r="L65" s="62"/>
      <c r="M65" s="62"/>
      <c r="N65" s="62"/>
      <c r="O65" s="62"/>
      <c r="P65" s="62"/>
      <c r="Q65" s="62"/>
      <c r="R65" s="62"/>
      <c r="S65" s="62"/>
      <c r="T65" s="62"/>
      <c r="U65" s="62"/>
    </row>
    <row r="66" spans="1:21" x14ac:dyDescent="0.3">
      <c r="A66" t="s">
        <v>44</v>
      </c>
      <c r="B66" t="s">
        <v>147</v>
      </c>
      <c r="C66" t="s">
        <v>110</v>
      </c>
      <c r="D66" t="s">
        <v>60</v>
      </c>
      <c r="E66" t="s">
        <v>51</v>
      </c>
      <c r="F66" s="62"/>
      <c r="G66" s="62"/>
      <c r="H66" s="62"/>
      <c r="I66" s="62"/>
      <c r="J66" s="62"/>
      <c r="K66" s="62"/>
      <c r="L66" s="62"/>
      <c r="M66" s="62"/>
      <c r="N66" s="62"/>
      <c r="O66" s="62"/>
      <c r="P66" s="62"/>
      <c r="Q66" s="62"/>
      <c r="R66" s="62"/>
      <c r="S66" s="62"/>
      <c r="T66" s="62"/>
      <c r="U66" s="62"/>
    </row>
    <row r="67" spans="1:21" x14ac:dyDescent="0.3">
      <c r="A67" t="s">
        <v>44</v>
      </c>
      <c r="B67" t="s">
        <v>148</v>
      </c>
      <c r="C67" t="s">
        <v>112</v>
      </c>
      <c r="D67" t="s">
        <v>55</v>
      </c>
      <c r="E67" t="s">
        <v>51</v>
      </c>
    </row>
    <row r="68" spans="1:21" x14ac:dyDescent="0.3">
      <c r="A68" t="s">
        <v>44</v>
      </c>
      <c r="B68" t="s">
        <v>149</v>
      </c>
      <c r="C68" t="s">
        <v>114</v>
      </c>
      <c r="D68" t="s">
        <v>55</v>
      </c>
      <c r="E68" t="s">
        <v>51</v>
      </c>
    </row>
    <row r="69" spans="1:21" x14ac:dyDescent="0.3">
      <c r="A69" t="s">
        <v>44</v>
      </c>
      <c r="B69" t="s">
        <v>150</v>
      </c>
      <c r="C69" t="s">
        <v>116</v>
      </c>
      <c r="D69" t="s">
        <v>60</v>
      </c>
      <c r="E69" t="s">
        <v>51</v>
      </c>
      <c r="F69" s="62"/>
      <c r="G69" s="62"/>
      <c r="H69" s="62"/>
      <c r="I69" s="62"/>
      <c r="J69" s="62"/>
      <c r="K69" s="62"/>
      <c r="L69" s="62"/>
      <c r="M69" s="62"/>
      <c r="N69" s="62"/>
      <c r="O69" s="62"/>
      <c r="P69" s="62"/>
      <c r="Q69" s="62"/>
      <c r="R69" s="62"/>
      <c r="S69" s="62"/>
      <c r="T69" s="62"/>
      <c r="U69" s="62"/>
    </row>
    <row r="70" spans="1:21" x14ac:dyDescent="0.3">
      <c r="A70" t="s">
        <v>44</v>
      </c>
      <c r="B70" t="s">
        <v>151</v>
      </c>
      <c r="C70" t="s">
        <v>118</v>
      </c>
      <c r="D70" t="s">
        <v>60</v>
      </c>
      <c r="E70" t="s">
        <v>51</v>
      </c>
      <c r="F70" s="62"/>
      <c r="G70" s="62"/>
      <c r="H70" s="62"/>
      <c r="I70" s="62"/>
      <c r="J70" s="62"/>
      <c r="K70" s="62"/>
      <c r="L70" s="62"/>
      <c r="M70" s="62"/>
      <c r="N70" s="62"/>
      <c r="O70" s="62"/>
      <c r="P70" s="62"/>
      <c r="Q70" s="62"/>
      <c r="R70" s="62"/>
      <c r="S70" s="62"/>
      <c r="T70" s="62"/>
      <c r="U70" s="62"/>
    </row>
    <row r="71" spans="1:21" x14ac:dyDescent="0.3">
      <c r="A71" t="s">
        <v>44</v>
      </c>
      <c r="B71" t="s">
        <v>152</v>
      </c>
      <c r="C71" t="s">
        <v>54</v>
      </c>
      <c r="D71" t="s">
        <v>55</v>
      </c>
      <c r="E71" t="s">
        <v>51</v>
      </c>
    </row>
    <row r="72" spans="1:21" x14ac:dyDescent="0.3">
      <c r="A72" t="s">
        <v>44</v>
      </c>
      <c r="B72" t="s">
        <v>153</v>
      </c>
      <c r="C72" t="s">
        <v>57</v>
      </c>
      <c r="D72" t="s">
        <v>55</v>
      </c>
      <c r="E72" t="s">
        <v>51</v>
      </c>
    </row>
    <row r="73" spans="1:21" x14ac:dyDescent="0.3">
      <c r="A73" t="s">
        <v>44</v>
      </c>
      <c r="B73" t="s">
        <v>154</v>
      </c>
      <c r="C73" t="s">
        <v>59</v>
      </c>
      <c r="D73" t="s">
        <v>60</v>
      </c>
      <c r="E73" t="s">
        <v>51</v>
      </c>
      <c r="F73" s="62"/>
      <c r="G73" s="62"/>
      <c r="H73" s="62"/>
      <c r="I73" s="62"/>
      <c r="J73" s="62"/>
      <c r="K73" s="62"/>
      <c r="L73" s="62"/>
      <c r="M73" s="62"/>
      <c r="N73" s="62"/>
      <c r="O73" s="62"/>
      <c r="P73" s="62"/>
      <c r="Q73" s="62"/>
      <c r="R73" s="62"/>
      <c r="S73" s="62"/>
      <c r="T73" s="62"/>
      <c r="U73" s="62"/>
    </row>
    <row r="74" spans="1:21" x14ac:dyDescent="0.3">
      <c r="A74" t="s">
        <v>44</v>
      </c>
      <c r="B74" t="s">
        <v>155</v>
      </c>
      <c r="C74" t="s">
        <v>62</v>
      </c>
      <c r="D74" t="s">
        <v>60</v>
      </c>
      <c r="E74" t="s">
        <v>51</v>
      </c>
      <c r="F74" s="62"/>
      <c r="G74" s="62"/>
      <c r="H74" s="62"/>
      <c r="I74" s="62"/>
      <c r="J74" s="62"/>
      <c r="K74" s="62"/>
      <c r="L74" s="62"/>
      <c r="M74" s="62"/>
      <c r="N74" s="62"/>
      <c r="O74" s="62"/>
      <c r="P74" s="62"/>
      <c r="Q74" s="62"/>
      <c r="R74" s="62"/>
      <c r="S74" s="62"/>
      <c r="T74" s="62"/>
      <c r="U74" s="62"/>
    </row>
    <row r="75" spans="1:21" x14ac:dyDescent="0.3">
      <c r="A75" t="s">
        <v>44</v>
      </c>
      <c r="B75" t="s">
        <v>156</v>
      </c>
      <c r="C75" t="s">
        <v>64</v>
      </c>
      <c r="D75" t="s">
        <v>55</v>
      </c>
      <c r="E75" t="s">
        <v>51</v>
      </c>
    </row>
    <row r="76" spans="1:21" x14ac:dyDescent="0.3">
      <c r="A76" t="s">
        <v>44</v>
      </c>
      <c r="B76" t="s">
        <v>157</v>
      </c>
      <c r="C76" t="s">
        <v>66</v>
      </c>
      <c r="D76" t="s">
        <v>55</v>
      </c>
      <c r="E76" t="s">
        <v>51</v>
      </c>
    </row>
    <row r="77" spans="1:21" x14ac:dyDescent="0.3">
      <c r="A77" t="s">
        <v>44</v>
      </c>
      <c r="B77" t="s">
        <v>158</v>
      </c>
      <c r="C77" t="s">
        <v>68</v>
      </c>
      <c r="D77" t="s">
        <v>60</v>
      </c>
      <c r="E77" t="s">
        <v>51</v>
      </c>
      <c r="F77" s="62"/>
      <c r="G77" s="62"/>
      <c r="H77" s="62"/>
      <c r="I77" s="62"/>
      <c r="J77" s="62"/>
      <c r="K77" s="62"/>
      <c r="L77" s="62"/>
      <c r="M77" s="62"/>
      <c r="N77" s="62"/>
      <c r="O77" s="62"/>
      <c r="P77" s="62"/>
      <c r="Q77" s="62"/>
      <c r="R77" s="62"/>
      <c r="S77" s="62"/>
      <c r="T77" s="62"/>
      <c r="U77" s="62"/>
    </row>
    <row r="78" spans="1:21" x14ac:dyDescent="0.3">
      <c r="A78" t="s">
        <v>44</v>
      </c>
      <c r="B78" t="s">
        <v>159</v>
      </c>
      <c r="C78" t="s">
        <v>70</v>
      </c>
      <c r="D78" t="s">
        <v>60</v>
      </c>
      <c r="E78" t="s">
        <v>51</v>
      </c>
      <c r="F78" s="62"/>
      <c r="G78" s="62"/>
      <c r="H78" s="62"/>
      <c r="I78" s="62"/>
      <c r="J78" s="62"/>
      <c r="K78" s="62"/>
      <c r="L78" s="62"/>
      <c r="M78" s="62"/>
      <c r="N78" s="62"/>
      <c r="O78" s="62"/>
      <c r="P78" s="62"/>
      <c r="Q78" s="62"/>
      <c r="R78" s="62"/>
      <c r="S78" s="62"/>
      <c r="T78" s="62"/>
      <c r="U78" s="62"/>
    </row>
    <row r="79" spans="1:21" x14ac:dyDescent="0.3">
      <c r="A79" t="s">
        <v>44</v>
      </c>
      <c r="B79" t="s">
        <v>160</v>
      </c>
      <c r="C79" t="s">
        <v>72</v>
      </c>
      <c r="D79" t="s">
        <v>55</v>
      </c>
      <c r="E79" t="s">
        <v>51</v>
      </c>
    </row>
    <row r="80" spans="1:21" x14ac:dyDescent="0.3">
      <c r="A80" t="s">
        <v>44</v>
      </c>
      <c r="B80" t="s">
        <v>161</v>
      </c>
      <c r="C80" t="s">
        <v>74</v>
      </c>
      <c r="D80" t="s">
        <v>55</v>
      </c>
      <c r="E80" t="s">
        <v>51</v>
      </c>
    </row>
    <row r="81" spans="1:21" x14ac:dyDescent="0.3">
      <c r="A81" t="s">
        <v>44</v>
      </c>
      <c r="B81" t="s">
        <v>162</v>
      </c>
      <c r="C81" t="s">
        <v>76</v>
      </c>
      <c r="D81" t="s">
        <v>60</v>
      </c>
      <c r="E81" t="s">
        <v>51</v>
      </c>
      <c r="F81" s="62"/>
      <c r="G81" s="62"/>
      <c r="H81" s="62"/>
      <c r="I81" s="62"/>
      <c r="J81" s="62"/>
      <c r="K81" s="62"/>
      <c r="L81" s="62"/>
      <c r="M81" s="62"/>
      <c r="N81" s="62"/>
      <c r="O81" s="62"/>
      <c r="P81" s="62"/>
      <c r="Q81" s="62"/>
      <c r="R81" s="62"/>
      <c r="S81" s="62"/>
      <c r="T81" s="62"/>
      <c r="U81" s="62"/>
    </row>
    <row r="82" spans="1:21" x14ac:dyDescent="0.3">
      <c r="A82" t="s">
        <v>44</v>
      </c>
      <c r="B82" t="s">
        <v>163</v>
      </c>
      <c r="C82" t="s">
        <v>78</v>
      </c>
      <c r="D82" t="s">
        <v>60</v>
      </c>
      <c r="E82" t="s">
        <v>51</v>
      </c>
      <c r="F82" s="62"/>
      <c r="G82" s="62"/>
      <c r="H82" s="62"/>
      <c r="I82" s="62"/>
      <c r="J82" s="62"/>
      <c r="K82" s="62"/>
      <c r="L82" s="62"/>
      <c r="M82" s="62"/>
      <c r="N82" s="62"/>
      <c r="O82" s="62"/>
      <c r="P82" s="62"/>
      <c r="Q82" s="62"/>
      <c r="R82" s="62"/>
      <c r="S82" s="62"/>
      <c r="T82" s="62"/>
      <c r="U82" s="62"/>
    </row>
    <row r="83" spans="1:21" x14ac:dyDescent="0.3">
      <c r="A83" t="s">
        <v>44</v>
      </c>
      <c r="B83" t="s">
        <v>164</v>
      </c>
      <c r="C83" t="s">
        <v>80</v>
      </c>
      <c r="D83" t="s">
        <v>55</v>
      </c>
      <c r="E83" t="s">
        <v>51</v>
      </c>
    </row>
    <row r="84" spans="1:21" x14ac:dyDescent="0.3">
      <c r="A84" t="s">
        <v>44</v>
      </c>
      <c r="B84" t="s">
        <v>165</v>
      </c>
      <c r="C84" t="s">
        <v>82</v>
      </c>
      <c r="D84" t="s">
        <v>55</v>
      </c>
      <c r="E84" t="s">
        <v>51</v>
      </c>
    </row>
    <row r="85" spans="1:21" x14ac:dyDescent="0.3">
      <c r="A85" t="s">
        <v>44</v>
      </c>
      <c r="B85" t="s">
        <v>166</v>
      </c>
      <c r="C85" t="s">
        <v>84</v>
      </c>
      <c r="D85" t="s">
        <v>60</v>
      </c>
      <c r="E85" t="s">
        <v>51</v>
      </c>
      <c r="F85" s="62"/>
      <c r="G85" s="62"/>
      <c r="H85" s="62"/>
      <c r="I85" s="62"/>
      <c r="J85" s="62"/>
      <c r="K85" s="62"/>
      <c r="L85" s="62"/>
      <c r="M85" s="62"/>
      <c r="N85" s="62"/>
      <c r="O85" s="62"/>
      <c r="P85" s="62"/>
      <c r="Q85" s="62"/>
      <c r="R85" s="62"/>
      <c r="S85" s="62"/>
      <c r="T85" s="62"/>
      <c r="U85" s="62"/>
    </row>
    <row r="86" spans="1:21" x14ac:dyDescent="0.3">
      <c r="A86" t="s">
        <v>44</v>
      </c>
      <c r="B86" t="s">
        <v>167</v>
      </c>
      <c r="C86" t="s">
        <v>86</v>
      </c>
      <c r="D86" t="s">
        <v>60</v>
      </c>
      <c r="E86" t="s">
        <v>51</v>
      </c>
      <c r="F86" s="62"/>
      <c r="G86" s="62"/>
      <c r="H86" s="62"/>
      <c r="I86" s="62"/>
      <c r="J86" s="62"/>
      <c r="K86" s="62"/>
      <c r="L86" s="62"/>
      <c r="M86" s="62"/>
      <c r="N86" s="62"/>
      <c r="O86" s="62"/>
      <c r="P86" s="62"/>
      <c r="Q86" s="62"/>
      <c r="R86" s="62"/>
      <c r="S86" s="62"/>
      <c r="T86" s="62"/>
      <c r="U86" s="62"/>
    </row>
    <row r="87" spans="1:21" x14ac:dyDescent="0.3">
      <c r="A87" t="s">
        <v>44</v>
      </c>
      <c r="B87" t="s">
        <v>168</v>
      </c>
      <c r="C87" t="s">
        <v>88</v>
      </c>
      <c r="D87" t="s">
        <v>55</v>
      </c>
      <c r="E87" t="s">
        <v>51</v>
      </c>
    </row>
    <row r="88" spans="1:21" x14ac:dyDescent="0.3">
      <c r="A88" t="s">
        <v>44</v>
      </c>
      <c r="B88" t="s">
        <v>169</v>
      </c>
      <c r="C88" t="s">
        <v>90</v>
      </c>
      <c r="D88" t="s">
        <v>55</v>
      </c>
      <c r="E88" t="s">
        <v>51</v>
      </c>
    </row>
    <row r="89" spans="1:21" x14ac:dyDescent="0.3">
      <c r="A89" t="s">
        <v>44</v>
      </c>
      <c r="B89" t="s">
        <v>170</v>
      </c>
      <c r="C89" t="s">
        <v>92</v>
      </c>
      <c r="D89" t="s">
        <v>60</v>
      </c>
      <c r="E89" t="s">
        <v>51</v>
      </c>
      <c r="F89" s="62"/>
      <c r="G89" s="62"/>
      <c r="H89" s="62"/>
      <c r="I89" s="62"/>
      <c r="J89" s="62"/>
      <c r="K89" s="62"/>
      <c r="L89" s="62"/>
      <c r="M89" s="62"/>
      <c r="N89" s="62"/>
      <c r="O89" s="62"/>
      <c r="P89" s="62"/>
      <c r="Q89" s="62"/>
      <c r="R89" s="62"/>
      <c r="S89" s="62"/>
      <c r="T89" s="62"/>
      <c r="U89" s="62"/>
    </row>
    <row r="90" spans="1:21" x14ac:dyDescent="0.3">
      <c r="A90" t="s">
        <v>44</v>
      </c>
      <c r="B90" t="s">
        <v>171</v>
      </c>
      <c r="C90" t="s">
        <v>94</v>
      </c>
      <c r="D90" t="s">
        <v>60</v>
      </c>
      <c r="E90" t="s">
        <v>51</v>
      </c>
      <c r="F90" s="62"/>
      <c r="G90" s="62"/>
      <c r="H90" s="62"/>
      <c r="I90" s="62"/>
      <c r="J90" s="62"/>
      <c r="K90" s="62"/>
      <c r="L90" s="62"/>
      <c r="M90" s="62"/>
      <c r="N90" s="62"/>
      <c r="O90" s="62"/>
      <c r="P90" s="62"/>
      <c r="Q90" s="62"/>
      <c r="R90" s="62"/>
      <c r="S90" s="62"/>
      <c r="T90" s="62"/>
      <c r="U90" s="62"/>
    </row>
    <row r="91" spans="1:21" x14ac:dyDescent="0.3">
      <c r="A91" t="s">
        <v>44</v>
      </c>
      <c r="B91" t="s">
        <v>172</v>
      </c>
      <c r="C91" t="s">
        <v>96</v>
      </c>
      <c r="D91" t="s">
        <v>55</v>
      </c>
      <c r="E91" t="s">
        <v>51</v>
      </c>
    </row>
    <row r="92" spans="1:21" x14ac:dyDescent="0.3">
      <c r="A92" t="s">
        <v>44</v>
      </c>
      <c r="B92" t="s">
        <v>173</v>
      </c>
      <c r="C92" t="s">
        <v>98</v>
      </c>
      <c r="D92" t="s">
        <v>55</v>
      </c>
      <c r="E92" t="s">
        <v>51</v>
      </c>
    </row>
    <row r="93" spans="1:21" x14ac:dyDescent="0.3">
      <c r="A93" t="s">
        <v>44</v>
      </c>
      <c r="B93" t="s">
        <v>174</v>
      </c>
      <c r="C93" t="s">
        <v>100</v>
      </c>
      <c r="D93" t="s">
        <v>60</v>
      </c>
      <c r="E93" t="s">
        <v>51</v>
      </c>
      <c r="F93" s="62"/>
      <c r="G93" s="62"/>
      <c r="H93" s="62"/>
      <c r="I93" s="62"/>
      <c r="J93" s="62"/>
      <c r="K93" s="62"/>
      <c r="L93" s="62"/>
      <c r="M93" s="62"/>
      <c r="N93" s="62"/>
      <c r="O93" s="62"/>
      <c r="P93" s="62"/>
      <c r="Q93" s="62"/>
      <c r="R93" s="62"/>
      <c r="S93" s="62"/>
      <c r="T93" s="62"/>
      <c r="U93" s="62"/>
    </row>
    <row r="94" spans="1:21" x14ac:dyDescent="0.3">
      <c r="A94" t="s">
        <v>44</v>
      </c>
      <c r="B94" t="s">
        <v>175</v>
      </c>
      <c r="C94" t="s">
        <v>102</v>
      </c>
      <c r="D94" t="s">
        <v>60</v>
      </c>
      <c r="E94" t="s">
        <v>51</v>
      </c>
      <c r="F94" s="62"/>
      <c r="G94" s="62"/>
      <c r="H94" s="62"/>
      <c r="I94" s="62"/>
      <c r="J94" s="62"/>
      <c r="K94" s="62"/>
      <c r="L94" s="62"/>
      <c r="M94" s="62"/>
      <c r="N94" s="62"/>
      <c r="O94" s="62"/>
      <c r="P94" s="62"/>
      <c r="Q94" s="62"/>
      <c r="R94" s="62"/>
      <c r="S94" s="62"/>
      <c r="T94" s="62"/>
      <c r="U94" s="62"/>
    </row>
    <row r="95" spans="1:21" x14ac:dyDescent="0.3">
      <c r="A95" t="s">
        <v>44</v>
      </c>
      <c r="B95" t="s">
        <v>176</v>
      </c>
      <c r="C95" t="s">
        <v>104</v>
      </c>
      <c r="D95" t="s">
        <v>55</v>
      </c>
      <c r="E95" t="s">
        <v>51</v>
      </c>
    </row>
    <row r="96" spans="1:21" x14ac:dyDescent="0.3">
      <c r="A96" t="s">
        <v>44</v>
      </c>
      <c r="B96" t="s">
        <v>177</v>
      </c>
      <c r="C96" t="s">
        <v>106</v>
      </c>
      <c r="D96" t="s">
        <v>55</v>
      </c>
      <c r="E96" t="s">
        <v>51</v>
      </c>
    </row>
    <row r="97" spans="1:21" x14ac:dyDescent="0.3">
      <c r="A97" t="s">
        <v>44</v>
      </c>
      <c r="B97" t="s">
        <v>178</v>
      </c>
      <c r="C97" t="s">
        <v>108</v>
      </c>
      <c r="D97" t="s">
        <v>60</v>
      </c>
      <c r="E97" t="s">
        <v>51</v>
      </c>
      <c r="F97" s="62"/>
      <c r="G97" s="62"/>
      <c r="H97" s="62"/>
      <c r="I97" s="62"/>
      <c r="J97" s="62"/>
      <c r="K97" s="62"/>
      <c r="L97" s="62"/>
      <c r="M97" s="62"/>
      <c r="N97" s="62"/>
      <c r="O97" s="62"/>
      <c r="P97" s="62"/>
      <c r="Q97" s="62"/>
      <c r="R97" s="62"/>
      <c r="S97" s="62"/>
      <c r="T97" s="62"/>
      <c r="U97" s="62"/>
    </row>
    <row r="98" spans="1:21" x14ac:dyDescent="0.3">
      <c r="A98" t="s">
        <v>44</v>
      </c>
      <c r="B98" t="s">
        <v>179</v>
      </c>
      <c r="C98" t="s">
        <v>110</v>
      </c>
      <c r="D98" t="s">
        <v>60</v>
      </c>
      <c r="E98" t="s">
        <v>51</v>
      </c>
      <c r="F98" s="62"/>
      <c r="G98" s="62"/>
      <c r="H98" s="62"/>
      <c r="I98" s="62"/>
      <c r="J98" s="62"/>
      <c r="K98" s="62"/>
      <c r="L98" s="62"/>
      <c r="M98" s="62"/>
      <c r="N98" s="62"/>
      <c r="O98" s="62"/>
      <c r="P98" s="62"/>
      <c r="Q98" s="62"/>
      <c r="R98" s="62"/>
      <c r="S98" s="62"/>
      <c r="T98" s="62"/>
      <c r="U98" s="62"/>
    </row>
    <row r="99" spans="1:21" x14ac:dyDescent="0.3">
      <c r="A99" t="s">
        <v>44</v>
      </c>
      <c r="B99" t="s">
        <v>180</v>
      </c>
      <c r="C99" t="s">
        <v>112</v>
      </c>
      <c r="D99" t="s">
        <v>55</v>
      </c>
      <c r="E99" t="s">
        <v>51</v>
      </c>
    </row>
    <row r="100" spans="1:21" x14ac:dyDescent="0.3">
      <c r="A100" t="s">
        <v>44</v>
      </c>
      <c r="B100" t="s">
        <v>181</v>
      </c>
      <c r="C100" t="s">
        <v>114</v>
      </c>
      <c r="D100" t="s">
        <v>55</v>
      </c>
      <c r="E100" t="s">
        <v>51</v>
      </c>
    </row>
    <row r="101" spans="1:21" x14ac:dyDescent="0.3">
      <c r="A101" t="s">
        <v>44</v>
      </c>
      <c r="B101" t="s">
        <v>182</v>
      </c>
      <c r="C101" t="s">
        <v>116</v>
      </c>
      <c r="D101" t="s">
        <v>60</v>
      </c>
      <c r="E101" t="s">
        <v>51</v>
      </c>
      <c r="F101" s="62"/>
      <c r="G101" s="62"/>
      <c r="H101" s="62"/>
      <c r="I101" s="62"/>
      <c r="J101" s="62"/>
      <c r="K101" s="62"/>
      <c r="L101" s="62"/>
      <c r="M101" s="62"/>
      <c r="N101" s="62"/>
      <c r="O101" s="62"/>
      <c r="P101" s="62"/>
      <c r="Q101" s="62"/>
      <c r="R101" s="62"/>
      <c r="S101" s="62"/>
      <c r="T101" s="62"/>
      <c r="U101" s="62"/>
    </row>
    <row r="102" spans="1:21" x14ac:dyDescent="0.3">
      <c r="A102" t="s">
        <v>44</v>
      </c>
      <c r="B102" t="s">
        <v>183</v>
      </c>
      <c r="C102" t="s">
        <v>118</v>
      </c>
      <c r="D102" t="s">
        <v>60</v>
      </c>
      <c r="E102" t="s">
        <v>51</v>
      </c>
      <c r="F102" s="62"/>
      <c r="G102" s="62"/>
      <c r="H102" s="62"/>
      <c r="I102" s="62"/>
      <c r="J102" s="62"/>
      <c r="K102" s="62"/>
      <c r="L102" s="62"/>
      <c r="M102" s="62"/>
      <c r="N102" s="62"/>
      <c r="O102" s="62"/>
      <c r="P102" s="62"/>
      <c r="Q102" s="62"/>
      <c r="R102" s="62"/>
      <c r="S102" s="62"/>
      <c r="T102" s="62"/>
      <c r="U102" s="62"/>
    </row>
    <row r="103" spans="1:21" x14ac:dyDescent="0.3">
      <c r="A103" t="s">
        <v>44</v>
      </c>
      <c r="B103" t="s">
        <v>184</v>
      </c>
      <c r="C103" t="s">
        <v>54</v>
      </c>
      <c r="D103" t="s">
        <v>55</v>
      </c>
      <c r="E103" t="s">
        <v>51</v>
      </c>
    </row>
    <row r="104" spans="1:21" x14ac:dyDescent="0.3">
      <c r="A104" t="s">
        <v>44</v>
      </c>
      <c r="B104" t="s">
        <v>185</v>
      </c>
      <c r="C104" t="s">
        <v>57</v>
      </c>
      <c r="D104" t="s">
        <v>55</v>
      </c>
      <c r="E104" t="s">
        <v>51</v>
      </c>
    </row>
    <row r="105" spans="1:21" x14ac:dyDescent="0.3">
      <c r="A105" t="s">
        <v>44</v>
      </c>
      <c r="B105" t="s">
        <v>186</v>
      </c>
      <c r="C105" t="s">
        <v>59</v>
      </c>
      <c r="D105" t="s">
        <v>60</v>
      </c>
      <c r="E105" t="s">
        <v>51</v>
      </c>
      <c r="F105" s="62"/>
      <c r="G105" s="62"/>
      <c r="H105" s="62"/>
      <c r="I105" s="62"/>
      <c r="J105" s="62"/>
      <c r="K105" s="62"/>
      <c r="L105" s="62"/>
      <c r="M105" s="62"/>
      <c r="N105" s="62"/>
      <c r="O105" s="62"/>
      <c r="P105" s="62"/>
      <c r="Q105" s="62"/>
      <c r="R105" s="62"/>
      <c r="S105" s="62"/>
      <c r="T105" s="62"/>
      <c r="U105" s="62"/>
    </row>
    <row r="106" spans="1:21" x14ac:dyDescent="0.3">
      <c r="A106" t="s">
        <v>44</v>
      </c>
      <c r="B106" t="s">
        <v>187</v>
      </c>
      <c r="C106" t="s">
        <v>62</v>
      </c>
      <c r="D106" t="s">
        <v>60</v>
      </c>
      <c r="E106" t="s">
        <v>51</v>
      </c>
      <c r="F106" s="62"/>
      <c r="G106" s="62"/>
      <c r="H106" s="62"/>
      <c r="I106" s="62"/>
      <c r="J106" s="62"/>
      <c r="K106" s="62"/>
      <c r="L106" s="62"/>
      <c r="M106" s="62"/>
      <c r="N106" s="62"/>
      <c r="O106" s="62"/>
      <c r="P106" s="62"/>
      <c r="Q106" s="62"/>
      <c r="R106" s="62"/>
      <c r="S106" s="62"/>
      <c r="T106" s="62"/>
      <c r="U106" s="62"/>
    </row>
    <row r="107" spans="1:21" x14ac:dyDescent="0.3">
      <c r="A107" t="s">
        <v>44</v>
      </c>
      <c r="B107" t="s">
        <v>188</v>
      </c>
      <c r="C107" t="s">
        <v>64</v>
      </c>
      <c r="D107" t="s">
        <v>55</v>
      </c>
      <c r="E107" t="s">
        <v>51</v>
      </c>
    </row>
    <row r="108" spans="1:21" x14ac:dyDescent="0.3">
      <c r="A108" t="s">
        <v>44</v>
      </c>
      <c r="B108" t="s">
        <v>189</v>
      </c>
      <c r="C108" t="s">
        <v>66</v>
      </c>
      <c r="D108" t="s">
        <v>55</v>
      </c>
      <c r="E108" t="s">
        <v>51</v>
      </c>
    </row>
    <row r="109" spans="1:21" x14ac:dyDescent="0.3">
      <c r="A109" t="s">
        <v>44</v>
      </c>
      <c r="B109" t="s">
        <v>190</v>
      </c>
      <c r="C109" t="s">
        <v>68</v>
      </c>
      <c r="D109" t="s">
        <v>60</v>
      </c>
      <c r="E109" t="s">
        <v>51</v>
      </c>
      <c r="F109" s="62"/>
      <c r="G109" s="62"/>
      <c r="H109" s="62"/>
      <c r="I109" s="62"/>
      <c r="J109" s="62"/>
      <c r="K109" s="62"/>
      <c r="L109" s="62"/>
      <c r="M109" s="62"/>
      <c r="N109" s="62"/>
      <c r="O109" s="62"/>
      <c r="P109" s="62"/>
      <c r="Q109" s="62"/>
      <c r="R109" s="62"/>
      <c r="S109" s="62"/>
      <c r="T109" s="62"/>
      <c r="U109" s="62"/>
    </row>
    <row r="110" spans="1:21" x14ac:dyDescent="0.3">
      <c r="A110" t="s">
        <v>44</v>
      </c>
      <c r="B110" t="s">
        <v>191</v>
      </c>
      <c r="C110" t="s">
        <v>70</v>
      </c>
      <c r="D110" t="s">
        <v>60</v>
      </c>
      <c r="E110" t="s">
        <v>51</v>
      </c>
      <c r="F110" s="62"/>
      <c r="G110" s="62"/>
      <c r="H110" s="62"/>
      <c r="I110" s="62"/>
      <c r="J110" s="62"/>
      <c r="K110" s="62"/>
      <c r="L110" s="62"/>
      <c r="M110" s="62"/>
      <c r="N110" s="62"/>
      <c r="O110" s="62"/>
      <c r="P110" s="62"/>
      <c r="Q110" s="62"/>
      <c r="R110" s="62"/>
      <c r="S110" s="62"/>
      <c r="T110" s="62"/>
      <c r="U110" s="62"/>
    </row>
    <row r="111" spans="1:21" x14ac:dyDescent="0.3">
      <c r="A111" t="s">
        <v>44</v>
      </c>
      <c r="B111" t="s">
        <v>192</v>
      </c>
      <c r="C111" t="s">
        <v>72</v>
      </c>
      <c r="D111" t="s">
        <v>55</v>
      </c>
      <c r="E111" t="s">
        <v>51</v>
      </c>
    </row>
    <row r="112" spans="1:21" x14ac:dyDescent="0.3">
      <c r="A112" t="s">
        <v>44</v>
      </c>
      <c r="B112" t="s">
        <v>193</v>
      </c>
      <c r="C112" t="s">
        <v>74</v>
      </c>
      <c r="D112" t="s">
        <v>55</v>
      </c>
      <c r="E112" t="s">
        <v>51</v>
      </c>
    </row>
    <row r="113" spans="1:21" x14ac:dyDescent="0.3">
      <c r="A113" t="s">
        <v>44</v>
      </c>
      <c r="B113" t="s">
        <v>194</v>
      </c>
      <c r="C113" t="s">
        <v>76</v>
      </c>
      <c r="D113" t="s">
        <v>60</v>
      </c>
      <c r="E113" t="s">
        <v>51</v>
      </c>
      <c r="F113" s="62"/>
      <c r="G113" s="62"/>
      <c r="H113" s="62"/>
      <c r="I113" s="62"/>
      <c r="J113" s="62"/>
      <c r="K113" s="62"/>
      <c r="L113" s="62"/>
      <c r="M113" s="62"/>
      <c r="N113" s="62"/>
      <c r="O113" s="62"/>
      <c r="P113" s="62"/>
      <c r="Q113" s="62"/>
      <c r="R113" s="62"/>
      <c r="S113" s="62"/>
      <c r="T113" s="62"/>
      <c r="U113" s="62"/>
    </row>
    <row r="114" spans="1:21" x14ac:dyDescent="0.3">
      <c r="A114" t="s">
        <v>44</v>
      </c>
      <c r="B114" t="s">
        <v>195</v>
      </c>
      <c r="C114" t="s">
        <v>78</v>
      </c>
      <c r="D114" t="s">
        <v>60</v>
      </c>
      <c r="E114" t="s">
        <v>51</v>
      </c>
      <c r="F114" s="62"/>
      <c r="G114" s="62"/>
      <c r="H114" s="62"/>
      <c r="I114" s="62"/>
      <c r="J114" s="62"/>
      <c r="K114" s="62"/>
      <c r="L114" s="62"/>
      <c r="M114" s="62"/>
      <c r="N114" s="62"/>
      <c r="O114" s="62"/>
      <c r="P114" s="62"/>
      <c r="Q114" s="62"/>
      <c r="R114" s="62"/>
      <c r="S114" s="62"/>
      <c r="T114" s="62"/>
      <c r="U114" s="62"/>
    </row>
    <row r="115" spans="1:21" x14ac:dyDescent="0.3">
      <c r="A115" t="s">
        <v>44</v>
      </c>
      <c r="B115" t="s">
        <v>196</v>
      </c>
      <c r="C115" t="s">
        <v>80</v>
      </c>
      <c r="D115" t="s">
        <v>55</v>
      </c>
      <c r="E115" t="s">
        <v>51</v>
      </c>
    </row>
    <row r="116" spans="1:21" x14ac:dyDescent="0.3">
      <c r="A116" t="s">
        <v>44</v>
      </c>
      <c r="B116" t="s">
        <v>197</v>
      </c>
      <c r="C116" t="s">
        <v>82</v>
      </c>
      <c r="D116" t="s">
        <v>55</v>
      </c>
      <c r="E116" t="s">
        <v>51</v>
      </c>
    </row>
    <row r="117" spans="1:21" x14ac:dyDescent="0.3">
      <c r="A117" t="s">
        <v>44</v>
      </c>
      <c r="B117" t="s">
        <v>198</v>
      </c>
      <c r="C117" t="s">
        <v>84</v>
      </c>
      <c r="D117" t="s">
        <v>60</v>
      </c>
      <c r="E117" t="s">
        <v>51</v>
      </c>
      <c r="F117" s="62"/>
      <c r="G117" s="62"/>
      <c r="H117" s="62"/>
      <c r="I117" s="62"/>
      <c r="J117" s="62"/>
      <c r="K117" s="62"/>
      <c r="L117" s="62"/>
      <c r="M117" s="62"/>
      <c r="N117" s="62"/>
      <c r="O117" s="62"/>
      <c r="P117" s="62"/>
      <c r="Q117" s="62"/>
      <c r="R117" s="62"/>
      <c r="S117" s="62"/>
      <c r="T117" s="62"/>
      <c r="U117" s="62"/>
    </row>
    <row r="118" spans="1:21" x14ac:dyDescent="0.3">
      <c r="A118" t="s">
        <v>44</v>
      </c>
      <c r="B118" t="s">
        <v>199</v>
      </c>
      <c r="C118" t="s">
        <v>86</v>
      </c>
      <c r="D118" t="s">
        <v>60</v>
      </c>
      <c r="E118" t="s">
        <v>51</v>
      </c>
      <c r="F118" s="62"/>
      <c r="G118" s="62"/>
      <c r="H118" s="62"/>
      <c r="I118" s="62"/>
      <c r="J118" s="62"/>
      <c r="K118" s="62"/>
      <c r="L118" s="62"/>
      <c r="M118" s="62"/>
      <c r="N118" s="62"/>
      <c r="O118" s="62"/>
      <c r="P118" s="62"/>
      <c r="Q118" s="62"/>
      <c r="R118" s="62"/>
      <c r="S118" s="62"/>
      <c r="T118" s="62"/>
      <c r="U118" s="62"/>
    </row>
    <row r="119" spans="1:21" x14ac:dyDescent="0.3">
      <c r="A119" t="s">
        <v>44</v>
      </c>
      <c r="B119" t="s">
        <v>200</v>
      </c>
      <c r="C119" t="s">
        <v>88</v>
      </c>
      <c r="D119" t="s">
        <v>55</v>
      </c>
      <c r="E119" t="s">
        <v>51</v>
      </c>
    </row>
    <row r="120" spans="1:21" x14ac:dyDescent="0.3">
      <c r="A120" t="s">
        <v>44</v>
      </c>
      <c r="B120" t="s">
        <v>201</v>
      </c>
      <c r="C120" t="s">
        <v>90</v>
      </c>
      <c r="D120" t="s">
        <v>55</v>
      </c>
      <c r="E120" t="s">
        <v>51</v>
      </c>
    </row>
    <row r="121" spans="1:21" x14ac:dyDescent="0.3">
      <c r="A121" t="s">
        <v>44</v>
      </c>
      <c r="B121" t="s">
        <v>202</v>
      </c>
      <c r="C121" t="s">
        <v>92</v>
      </c>
      <c r="D121" t="s">
        <v>60</v>
      </c>
      <c r="E121" t="s">
        <v>51</v>
      </c>
      <c r="F121" s="62"/>
      <c r="G121" s="62"/>
      <c r="H121" s="62"/>
      <c r="I121" s="62"/>
      <c r="J121" s="62"/>
      <c r="K121" s="62"/>
      <c r="L121" s="62"/>
      <c r="M121" s="62"/>
      <c r="N121" s="62"/>
      <c r="O121" s="62"/>
      <c r="P121" s="62"/>
      <c r="Q121" s="62"/>
      <c r="R121" s="62"/>
      <c r="S121" s="62"/>
      <c r="T121" s="62"/>
      <c r="U121" s="62"/>
    </row>
    <row r="122" spans="1:21" x14ac:dyDescent="0.3">
      <c r="A122" t="s">
        <v>44</v>
      </c>
      <c r="B122" t="s">
        <v>203</v>
      </c>
      <c r="C122" t="s">
        <v>94</v>
      </c>
      <c r="D122" t="s">
        <v>60</v>
      </c>
      <c r="E122" t="s">
        <v>51</v>
      </c>
      <c r="F122" s="62"/>
      <c r="G122" s="62"/>
      <c r="H122" s="62"/>
      <c r="I122" s="62"/>
      <c r="J122" s="62"/>
      <c r="K122" s="62"/>
      <c r="L122" s="62"/>
      <c r="M122" s="62"/>
      <c r="N122" s="62"/>
      <c r="O122" s="62"/>
      <c r="P122" s="62"/>
      <c r="Q122" s="62"/>
      <c r="R122" s="62"/>
      <c r="S122" s="62"/>
      <c r="T122" s="62"/>
      <c r="U122" s="62"/>
    </row>
    <row r="123" spans="1:21" x14ac:dyDescent="0.3">
      <c r="A123" t="s">
        <v>44</v>
      </c>
      <c r="B123" t="s">
        <v>204</v>
      </c>
      <c r="C123" t="s">
        <v>96</v>
      </c>
      <c r="D123" t="s">
        <v>55</v>
      </c>
      <c r="E123" t="s">
        <v>51</v>
      </c>
    </row>
    <row r="124" spans="1:21" x14ac:dyDescent="0.3">
      <c r="A124" t="s">
        <v>44</v>
      </c>
      <c r="B124" t="s">
        <v>205</v>
      </c>
      <c r="C124" t="s">
        <v>98</v>
      </c>
      <c r="D124" t="s">
        <v>55</v>
      </c>
      <c r="E124" t="s">
        <v>51</v>
      </c>
    </row>
    <row r="125" spans="1:21" x14ac:dyDescent="0.3">
      <c r="A125" t="s">
        <v>44</v>
      </c>
      <c r="B125" t="s">
        <v>206</v>
      </c>
      <c r="C125" t="s">
        <v>100</v>
      </c>
      <c r="D125" t="s">
        <v>60</v>
      </c>
      <c r="E125" t="s">
        <v>51</v>
      </c>
      <c r="F125" s="62"/>
      <c r="G125" s="62"/>
      <c r="H125" s="62"/>
      <c r="I125" s="62"/>
      <c r="J125" s="62"/>
      <c r="K125" s="62"/>
      <c r="L125" s="62"/>
      <c r="M125" s="62"/>
      <c r="N125" s="62"/>
      <c r="O125" s="62"/>
      <c r="P125" s="62"/>
      <c r="Q125" s="62"/>
      <c r="R125" s="62"/>
      <c r="S125" s="62"/>
      <c r="T125" s="62"/>
      <c r="U125" s="62"/>
    </row>
    <row r="126" spans="1:21" x14ac:dyDescent="0.3">
      <c r="A126" t="s">
        <v>44</v>
      </c>
      <c r="B126" t="s">
        <v>207</v>
      </c>
      <c r="C126" t="s">
        <v>102</v>
      </c>
      <c r="D126" t="s">
        <v>60</v>
      </c>
      <c r="E126" t="s">
        <v>51</v>
      </c>
      <c r="F126" s="62"/>
      <c r="G126" s="62"/>
      <c r="H126" s="62"/>
      <c r="I126" s="62"/>
      <c r="J126" s="62"/>
      <c r="K126" s="62"/>
      <c r="L126" s="62"/>
      <c r="M126" s="62"/>
      <c r="N126" s="62"/>
      <c r="O126" s="62"/>
      <c r="P126" s="62"/>
      <c r="Q126" s="62"/>
      <c r="R126" s="62"/>
      <c r="S126" s="62"/>
      <c r="T126" s="62"/>
      <c r="U126" s="62"/>
    </row>
    <row r="127" spans="1:21" x14ac:dyDescent="0.3">
      <c r="A127" t="s">
        <v>44</v>
      </c>
      <c r="B127" t="s">
        <v>208</v>
      </c>
      <c r="C127" t="s">
        <v>104</v>
      </c>
      <c r="D127" t="s">
        <v>55</v>
      </c>
      <c r="E127" t="s">
        <v>51</v>
      </c>
    </row>
    <row r="128" spans="1:21" x14ac:dyDescent="0.3">
      <c r="A128" t="s">
        <v>44</v>
      </c>
      <c r="B128" t="s">
        <v>209</v>
      </c>
      <c r="C128" t="s">
        <v>106</v>
      </c>
      <c r="D128" t="s">
        <v>55</v>
      </c>
      <c r="E128" t="s">
        <v>51</v>
      </c>
    </row>
    <row r="129" spans="1:21" x14ac:dyDescent="0.3">
      <c r="A129" t="s">
        <v>44</v>
      </c>
      <c r="B129" t="s">
        <v>210</v>
      </c>
      <c r="C129" t="s">
        <v>108</v>
      </c>
      <c r="D129" t="s">
        <v>60</v>
      </c>
      <c r="E129" t="s">
        <v>51</v>
      </c>
      <c r="F129" s="62"/>
      <c r="G129" s="62"/>
      <c r="H129" s="62"/>
      <c r="I129" s="62"/>
      <c r="J129" s="62"/>
      <c r="K129" s="62"/>
      <c r="L129" s="62"/>
      <c r="M129" s="62"/>
      <c r="N129" s="62"/>
      <c r="O129" s="62"/>
      <c r="P129" s="62"/>
      <c r="Q129" s="62"/>
      <c r="R129" s="62"/>
      <c r="S129" s="62"/>
      <c r="T129" s="62"/>
      <c r="U129" s="62"/>
    </row>
    <row r="130" spans="1:21" x14ac:dyDescent="0.3">
      <c r="A130" t="s">
        <v>44</v>
      </c>
      <c r="B130" t="s">
        <v>211</v>
      </c>
      <c r="C130" t="s">
        <v>110</v>
      </c>
      <c r="D130" t="s">
        <v>60</v>
      </c>
      <c r="E130" t="s">
        <v>51</v>
      </c>
      <c r="F130" s="62"/>
      <c r="G130" s="62"/>
      <c r="H130" s="62"/>
      <c r="I130" s="62"/>
      <c r="J130" s="62"/>
      <c r="K130" s="62"/>
      <c r="L130" s="62"/>
      <c r="M130" s="62"/>
      <c r="N130" s="62"/>
      <c r="O130" s="62"/>
      <c r="P130" s="62"/>
      <c r="Q130" s="62"/>
      <c r="R130" s="62"/>
      <c r="S130" s="62"/>
      <c r="T130" s="62"/>
      <c r="U130" s="62"/>
    </row>
    <row r="131" spans="1:21" x14ac:dyDescent="0.3">
      <c r="A131" t="s">
        <v>44</v>
      </c>
      <c r="B131" t="s">
        <v>212</v>
      </c>
      <c r="C131" t="s">
        <v>112</v>
      </c>
      <c r="D131" t="s">
        <v>55</v>
      </c>
      <c r="E131" t="s">
        <v>51</v>
      </c>
    </row>
    <row r="132" spans="1:21" x14ac:dyDescent="0.3">
      <c r="A132" t="s">
        <v>44</v>
      </c>
      <c r="B132" t="s">
        <v>213</v>
      </c>
      <c r="C132" t="s">
        <v>114</v>
      </c>
      <c r="D132" t="s">
        <v>55</v>
      </c>
      <c r="E132" t="s">
        <v>51</v>
      </c>
    </row>
    <row r="133" spans="1:21" x14ac:dyDescent="0.3">
      <c r="A133" t="s">
        <v>44</v>
      </c>
      <c r="B133" t="s">
        <v>214</v>
      </c>
      <c r="C133" t="s">
        <v>116</v>
      </c>
      <c r="D133" t="s">
        <v>60</v>
      </c>
      <c r="E133" t="s">
        <v>51</v>
      </c>
      <c r="F133" s="62"/>
      <c r="G133" s="62"/>
      <c r="H133" s="62"/>
      <c r="I133" s="62"/>
      <c r="J133" s="62"/>
      <c r="K133" s="62"/>
      <c r="L133" s="62"/>
      <c r="M133" s="62"/>
      <c r="N133" s="62"/>
      <c r="O133" s="62"/>
      <c r="P133" s="62"/>
      <c r="Q133" s="62"/>
      <c r="R133" s="62"/>
      <c r="S133" s="62"/>
      <c r="T133" s="62"/>
      <c r="U133" s="62"/>
    </row>
    <row r="134" spans="1:21" x14ac:dyDescent="0.3">
      <c r="A134" t="s">
        <v>44</v>
      </c>
      <c r="B134" t="s">
        <v>215</v>
      </c>
      <c r="C134" t="s">
        <v>118</v>
      </c>
      <c r="D134" t="s">
        <v>60</v>
      </c>
      <c r="E134" t="s">
        <v>51</v>
      </c>
      <c r="F134" s="62"/>
      <c r="G134" s="62"/>
      <c r="H134" s="62"/>
      <c r="I134" s="62"/>
      <c r="J134" s="62"/>
      <c r="K134" s="62"/>
      <c r="L134" s="62"/>
      <c r="M134" s="62"/>
      <c r="N134" s="62"/>
      <c r="O134" s="62"/>
      <c r="P134" s="62"/>
      <c r="Q134" s="62"/>
      <c r="R134" s="62"/>
      <c r="S134" s="62"/>
      <c r="T134" s="62"/>
      <c r="U134" s="62"/>
    </row>
    <row r="135" spans="1:21" x14ac:dyDescent="0.3">
      <c r="A135" t="s">
        <v>44</v>
      </c>
      <c r="B135" t="s">
        <v>216</v>
      </c>
      <c r="C135" t="s">
        <v>54</v>
      </c>
      <c r="D135" t="s">
        <v>55</v>
      </c>
      <c r="E135" t="s">
        <v>51</v>
      </c>
    </row>
    <row r="136" spans="1:21" x14ac:dyDescent="0.3">
      <c r="A136" t="s">
        <v>44</v>
      </c>
      <c r="B136" t="s">
        <v>217</v>
      </c>
      <c r="C136" t="s">
        <v>57</v>
      </c>
      <c r="D136" t="s">
        <v>55</v>
      </c>
      <c r="E136" t="s">
        <v>51</v>
      </c>
    </row>
    <row r="137" spans="1:21" x14ac:dyDescent="0.3">
      <c r="A137" t="s">
        <v>44</v>
      </c>
      <c r="B137" t="s">
        <v>218</v>
      </c>
      <c r="C137" t="s">
        <v>59</v>
      </c>
      <c r="D137" t="s">
        <v>60</v>
      </c>
      <c r="E137" t="s">
        <v>51</v>
      </c>
      <c r="F137" s="62"/>
      <c r="G137" s="62"/>
      <c r="H137" s="62"/>
      <c r="I137" s="62"/>
      <c r="J137" s="62"/>
      <c r="K137" s="62"/>
      <c r="L137" s="62"/>
      <c r="M137" s="62"/>
      <c r="N137" s="62"/>
      <c r="O137" s="62"/>
      <c r="P137" s="62"/>
      <c r="Q137" s="62"/>
      <c r="R137" s="62"/>
      <c r="S137" s="62"/>
      <c r="T137" s="62"/>
      <c r="U137" s="62"/>
    </row>
    <row r="138" spans="1:21" x14ac:dyDescent="0.3">
      <c r="A138" t="s">
        <v>44</v>
      </c>
      <c r="B138" t="s">
        <v>219</v>
      </c>
      <c r="C138" t="s">
        <v>62</v>
      </c>
      <c r="D138" t="s">
        <v>60</v>
      </c>
      <c r="E138" t="s">
        <v>51</v>
      </c>
      <c r="F138" s="62"/>
      <c r="G138" s="62"/>
      <c r="H138" s="62"/>
      <c r="I138" s="62"/>
      <c r="J138" s="62"/>
      <c r="K138" s="62"/>
      <c r="L138" s="62"/>
      <c r="M138" s="62"/>
      <c r="N138" s="62"/>
      <c r="O138" s="62"/>
      <c r="P138" s="62"/>
      <c r="Q138" s="62"/>
      <c r="R138" s="62"/>
      <c r="S138" s="62"/>
      <c r="T138" s="62"/>
      <c r="U138" s="62"/>
    </row>
    <row r="139" spans="1:21" x14ac:dyDescent="0.3">
      <c r="A139" t="s">
        <v>44</v>
      </c>
      <c r="B139" t="s">
        <v>220</v>
      </c>
      <c r="C139" t="s">
        <v>64</v>
      </c>
      <c r="D139" t="s">
        <v>55</v>
      </c>
      <c r="E139" t="s">
        <v>51</v>
      </c>
    </row>
    <row r="140" spans="1:21" x14ac:dyDescent="0.3">
      <c r="A140" t="s">
        <v>44</v>
      </c>
      <c r="B140" t="s">
        <v>221</v>
      </c>
      <c r="C140" t="s">
        <v>66</v>
      </c>
      <c r="D140" t="s">
        <v>55</v>
      </c>
      <c r="E140" t="s">
        <v>51</v>
      </c>
    </row>
    <row r="141" spans="1:21" x14ac:dyDescent="0.3">
      <c r="A141" t="s">
        <v>44</v>
      </c>
      <c r="B141" t="s">
        <v>222</v>
      </c>
      <c r="C141" t="s">
        <v>68</v>
      </c>
      <c r="D141" t="s">
        <v>60</v>
      </c>
      <c r="E141" t="s">
        <v>51</v>
      </c>
      <c r="F141" s="62"/>
      <c r="G141" s="62"/>
      <c r="H141" s="62"/>
      <c r="I141" s="62"/>
      <c r="J141" s="62"/>
      <c r="K141" s="62"/>
      <c r="L141" s="62"/>
      <c r="M141" s="62"/>
      <c r="N141" s="62"/>
      <c r="O141" s="62"/>
      <c r="P141" s="62"/>
      <c r="Q141" s="62"/>
      <c r="R141" s="62"/>
      <c r="S141" s="62"/>
      <c r="T141" s="62"/>
      <c r="U141" s="62"/>
    </row>
    <row r="142" spans="1:21" x14ac:dyDescent="0.3">
      <c r="A142" t="s">
        <v>44</v>
      </c>
      <c r="B142" t="s">
        <v>223</v>
      </c>
      <c r="C142" t="s">
        <v>70</v>
      </c>
      <c r="D142" t="s">
        <v>60</v>
      </c>
      <c r="E142" t="s">
        <v>51</v>
      </c>
      <c r="F142" s="62"/>
      <c r="G142" s="62"/>
      <c r="H142" s="62"/>
      <c r="I142" s="62"/>
      <c r="J142" s="62"/>
      <c r="K142" s="62"/>
      <c r="L142" s="62"/>
      <c r="M142" s="62"/>
      <c r="N142" s="62"/>
      <c r="O142" s="62"/>
      <c r="P142" s="62"/>
      <c r="Q142" s="62"/>
      <c r="R142" s="62"/>
      <c r="S142" s="62"/>
      <c r="T142" s="62"/>
      <c r="U142" s="62"/>
    </row>
    <row r="143" spans="1:21" x14ac:dyDescent="0.3">
      <c r="A143" t="s">
        <v>44</v>
      </c>
      <c r="B143" t="s">
        <v>224</v>
      </c>
      <c r="C143" t="s">
        <v>72</v>
      </c>
      <c r="D143" t="s">
        <v>55</v>
      </c>
      <c r="E143" t="s">
        <v>51</v>
      </c>
    </row>
    <row r="144" spans="1:21" x14ac:dyDescent="0.3">
      <c r="A144" t="s">
        <v>44</v>
      </c>
      <c r="B144" t="s">
        <v>225</v>
      </c>
      <c r="C144" t="s">
        <v>74</v>
      </c>
      <c r="D144" t="s">
        <v>55</v>
      </c>
      <c r="E144" t="s">
        <v>51</v>
      </c>
    </row>
    <row r="145" spans="1:21" x14ac:dyDescent="0.3">
      <c r="A145" t="s">
        <v>44</v>
      </c>
      <c r="B145" t="s">
        <v>226</v>
      </c>
      <c r="C145" t="s">
        <v>76</v>
      </c>
      <c r="D145" t="s">
        <v>60</v>
      </c>
      <c r="E145" t="s">
        <v>51</v>
      </c>
      <c r="F145" s="62"/>
      <c r="G145" s="62"/>
      <c r="H145" s="62"/>
      <c r="I145" s="62"/>
      <c r="J145" s="62"/>
      <c r="K145" s="62"/>
      <c r="L145" s="62"/>
      <c r="M145" s="62"/>
      <c r="N145" s="62"/>
      <c r="O145" s="62"/>
      <c r="P145" s="62"/>
      <c r="Q145" s="62"/>
      <c r="R145" s="62"/>
      <c r="S145" s="62"/>
      <c r="T145" s="62"/>
      <c r="U145" s="62"/>
    </row>
    <row r="146" spans="1:21" x14ac:dyDescent="0.3">
      <c r="A146" t="s">
        <v>44</v>
      </c>
      <c r="B146" t="s">
        <v>227</v>
      </c>
      <c r="C146" t="s">
        <v>78</v>
      </c>
      <c r="D146" t="s">
        <v>60</v>
      </c>
      <c r="E146" t="s">
        <v>51</v>
      </c>
      <c r="F146" s="62"/>
      <c r="G146" s="62"/>
      <c r="H146" s="62"/>
      <c r="I146" s="62"/>
      <c r="J146" s="62"/>
      <c r="K146" s="62"/>
      <c r="L146" s="62"/>
      <c r="M146" s="62"/>
      <c r="N146" s="62"/>
      <c r="O146" s="62"/>
      <c r="P146" s="62"/>
      <c r="Q146" s="62"/>
      <c r="R146" s="62"/>
      <c r="S146" s="62"/>
      <c r="T146" s="62"/>
      <c r="U146" s="62"/>
    </row>
    <row r="147" spans="1:21" x14ac:dyDescent="0.3">
      <c r="A147" t="s">
        <v>44</v>
      </c>
      <c r="B147" t="s">
        <v>228</v>
      </c>
      <c r="C147" t="s">
        <v>80</v>
      </c>
      <c r="D147" t="s">
        <v>55</v>
      </c>
      <c r="E147" t="s">
        <v>51</v>
      </c>
    </row>
    <row r="148" spans="1:21" x14ac:dyDescent="0.3">
      <c r="A148" t="s">
        <v>44</v>
      </c>
      <c r="B148" t="s">
        <v>229</v>
      </c>
      <c r="C148" t="s">
        <v>82</v>
      </c>
      <c r="D148" t="s">
        <v>55</v>
      </c>
      <c r="E148" t="s">
        <v>51</v>
      </c>
    </row>
    <row r="149" spans="1:21" x14ac:dyDescent="0.3">
      <c r="A149" t="s">
        <v>44</v>
      </c>
      <c r="B149" t="s">
        <v>230</v>
      </c>
      <c r="C149" t="s">
        <v>84</v>
      </c>
      <c r="D149" t="s">
        <v>60</v>
      </c>
      <c r="E149" t="s">
        <v>51</v>
      </c>
      <c r="F149" s="62"/>
      <c r="G149" s="62"/>
      <c r="H149" s="62"/>
      <c r="I149" s="62"/>
      <c r="J149" s="62"/>
      <c r="K149" s="62"/>
      <c r="L149" s="62"/>
      <c r="M149" s="62"/>
      <c r="N149" s="62"/>
      <c r="O149" s="62"/>
      <c r="P149" s="62"/>
      <c r="Q149" s="62"/>
      <c r="R149" s="62"/>
      <c r="S149" s="62"/>
      <c r="T149" s="62"/>
      <c r="U149" s="62"/>
    </row>
    <row r="150" spans="1:21" x14ac:dyDescent="0.3">
      <c r="A150" t="s">
        <v>44</v>
      </c>
      <c r="B150" t="s">
        <v>231</v>
      </c>
      <c r="C150" t="s">
        <v>86</v>
      </c>
      <c r="D150" t="s">
        <v>60</v>
      </c>
      <c r="E150" t="s">
        <v>51</v>
      </c>
      <c r="F150" s="62"/>
      <c r="G150" s="62"/>
      <c r="H150" s="62"/>
      <c r="I150" s="62"/>
      <c r="J150" s="62"/>
      <c r="K150" s="62"/>
      <c r="L150" s="62"/>
      <c r="M150" s="62"/>
      <c r="N150" s="62"/>
      <c r="O150" s="62"/>
      <c r="P150" s="62"/>
      <c r="Q150" s="62"/>
      <c r="R150" s="62"/>
      <c r="S150" s="62"/>
      <c r="T150" s="62"/>
      <c r="U150" s="62"/>
    </row>
    <row r="151" spans="1:21" x14ac:dyDescent="0.3">
      <c r="A151" t="s">
        <v>44</v>
      </c>
      <c r="B151" t="s">
        <v>232</v>
      </c>
      <c r="C151" t="s">
        <v>88</v>
      </c>
      <c r="D151" t="s">
        <v>55</v>
      </c>
      <c r="E151" t="s">
        <v>51</v>
      </c>
    </row>
    <row r="152" spans="1:21" x14ac:dyDescent="0.3">
      <c r="A152" t="s">
        <v>44</v>
      </c>
      <c r="B152" t="s">
        <v>233</v>
      </c>
      <c r="C152" t="s">
        <v>90</v>
      </c>
      <c r="D152" t="s">
        <v>55</v>
      </c>
      <c r="E152" t="s">
        <v>51</v>
      </c>
    </row>
    <row r="153" spans="1:21" x14ac:dyDescent="0.3">
      <c r="A153" t="s">
        <v>44</v>
      </c>
      <c r="B153" t="s">
        <v>234</v>
      </c>
      <c r="C153" t="s">
        <v>92</v>
      </c>
      <c r="D153" t="s">
        <v>60</v>
      </c>
      <c r="E153" t="s">
        <v>51</v>
      </c>
      <c r="F153" s="62"/>
      <c r="G153" s="62"/>
      <c r="H153" s="62"/>
      <c r="I153" s="62"/>
      <c r="J153" s="62"/>
      <c r="K153" s="62"/>
      <c r="L153" s="62"/>
      <c r="M153" s="62"/>
      <c r="N153" s="62"/>
      <c r="O153" s="62"/>
      <c r="P153" s="62"/>
      <c r="Q153" s="62"/>
      <c r="R153" s="62"/>
      <c r="S153" s="62"/>
      <c r="T153" s="62"/>
      <c r="U153" s="62"/>
    </row>
    <row r="154" spans="1:21" x14ac:dyDescent="0.3">
      <c r="A154" t="s">
        <v>44</v>
      </c>
      <c r="B154" t="s">
        <v>235</v>
      </c>
      <c r="C154" t="s">
        <v>94</v>
      </c>
      <c r="D154" t="s">
        <v>60</v>
      </c>
      <c r="E154" t="s">
        <v>51</v>
      </c>
      <c r="F154" s="62"/>
      <c r="G154" s="62"/>
      <c r="H154" s="62"/>
      <c r="I154" s="62"/>
      <c r="J154" s="62"/>
      <c r="K154" s="62"/>
      <c r="L154" s="62"/>
      <c r="M154" s="62"/>
      <c r="N154" s="62"/>
      <c r="O154" s="62"/>
      <c r="P154" s="62"/>
      <c r="Q154" s="62"/>
      <c r="R154" s="62"/>
      <c r="S154" s="62"/>
      <c r="T154" s="62"/>
      <c r="U154" s="62"/>
    </row>
    <row r="155" spans="1:21" x14ac:dyDescent="0.3">
      <c r="A155" t="s">
        <v>44</v>
      </c>
      <c r="B155" t="s">
        <v>236</v>
      </c>
      <c r="C155" t="s">
        <v>96</v>
      </c>
      <c r="D155" t="s">
        <v>55</v>
      </c>
      <c r="E155" t="s">
        <v>51</v>
      </c>
    </row>
    <row r="156" spans="1:21" x14ac:dyDescent="0.3">
      <c r="A156" t="s">
        <v>44</v>
      </c>
      <c r="B156" t="s">
        <v>237</v>
      </c>
      <c r="C156" t="s">
        <v>98</v>
      </c>
      <c r="D156" t="s">
        <v>55</v>
      </c>
      <c r="E156" t="s">
        <v>51</v>
      </c>
    </row>
    <row r="157" spans="1:21" x14ac:dyDescent="0.3">
      <c r="A157" t="s">
        <v>44</v>
      </c>
      <c r="B157" t="s">
        <v>238</v>
      </c>
      <c r="C157" t="s">
        <v>100</v>
      </c>
      <c r="D157" t="s">
        <v>60</v>
      </c>
      <c r="E157" t="s">
        <v>51</v>
      </c>
      <c r="F157" s="62"/>
      <c r="G157" s="62"/>
      <c r="H157" s="62"/>
      <c r="I157" s="62"/>
      <c r="J157" s="62"/>
      <c r="K157" s="62"/>
      <c r="L157" s="62"/>
      <c r="M157" s="62"/>
      <c r="N157" s="62"/>
      <c r="O157" s="62"/>
      <c r="P157" s="62"/>
      <c r="Q157" s="62"/>
      <c r="R157" s="62"/>
      <c r="S157" s="62"/>
      <c r="T157" s="62"/>
      <c r="U157" s="62"/>
    </row>
    <row r="158" spans="1:21" x14ac:dyDescent="0.3">
      <c r="A158" t="s">
        <v>44</v>
      </c>
      <c r="B158" t="s">
        <v>239</v>
      </c>
      <c r="C158" t="s">
        <v>102</v>
      </c>
      <c r="D158" t="s">
        <v>60</v>
      </c>
      <c r="E158" t="s">
        <v>51</v>
      </c>
      <c r="F158" s="62"/>
      <c r="G158" s="62"/>
      <c r="H158" s="62"/>
      <c r="I158" s="62"/>
      <c r="J158" s="62"/>
      <c r="K158" s="62"/>
      <c r="L158" s="62"/>
      <c r="M158" s="62"/>
      <c r="N158" s="62"/>
      <c r="O158" s="62"/>
      <c r="P158" s="62"/>
      <c r="Q158" s="62"/>
      <c r="R158" s="62"/>
      <c r="S158" s="62"/>
      <c r="T158" s="62"/>
      <c r="U158" s="62"/>
    </row>
    <row r="159" spans="1:21" x14ac:dyDescent="0.3">
      <c r="A159" t="s">
        <v>44</v>
      </c>
      <c r="B159" t="s">
        <v>240</v>
      </c>
      <c r="C159" t="s">
        <v>104</v>
      </c>
      <c r="D159" t="s">
        <v>55</v>
      </c>
      <c r="E159" t="s">
        <v>51</v>
      </c>
    </row>
    <row r="160" spans="1:21" x14ac:dyDescent="0.3">
      <c r="A160" t="s">
        <v>44</v>
      </c>
      <c r="B160" t="s">
        <v>241</v>
      </c>
      <c r="C160" t="s">
        <v>106</v>
      </c>
      <c r="D160" t="s">
        <v>55</v>
      </c>
      <c r="E160" t="s">
        <v>51</v>
      </c>
    </row>
    <row r="161" spans="1:21" x14ac:dyDescent="0.3">
      <c r="A161" t="s">
        <v>44</v>
      </c>
      <c r="B161" t="s">
        <v>242</v>
      </c>
      <c r="C161" t="s">
        <v>108</v>
      </c>
      <c r="D161" t="s">
        <v>60</v>
      </c>
      <c r="E161" t="s">
        <v>51</v>
      </c>
      <c r="F161" s="62"/>
      <c r="G161" s="62"/>
      <c r="H161" s="62"/>
      <c r="I161" s="62"/>
      <c r="J161" s="62"/>
      <c r="K161" s="62"/>
      <c r="L161" s="62"/>
      <c r="M161" s="62"/>
      <c r="N161" s="62"/>
      <c r="O161" s="62"/>
      <c r="P161" s="62"/>
      <c r="Q161" s="62"/>
      <c r="R161" s="62"/>
      <c r="S161" s="62"/>
      <c r="T161" s="62"/>
      <c r="U161" s="62"/>
    </row>
    <row r="162" spans="1:21" x14ac:dyDescent="0.3">
      <c r="A162" t="s">
        <v>44</v>
      </c>
      <c r="B162" t="s">
        <v>243</v>
      </c>
      <c r="C162" t="s">
        <v>110</v>
      </c>
      <c r="D162" t="s">
        <v>60</v>
      </c>
      <c r="E162" t="s">
        <v>51</v>
      </c>
      <c r="F162" s="62"/>
      <c r="G162" s="62"/>
      <c r="H162" s="62"/>
      <c r="I162" s="62"/>
      <c r="J162" s="62"/>
      <c r="K162" s="62"/>
      <c r="L162" s="62"/>
      <c r="M162" s="62"/>
      <c r="N162" s="62"/>
      <c r="O162" s="62"/>
      <c r="P162" s="62"/>
      <c r="Q162" s="62"/>
      <c r="R162" s="62"/>
      <c r="S162" s="62"/>
      <c r="T162" s="62"/>
      <c r="U162" s="62"/>
    </row>
    <row r="163" spans="1:21" x14ac:dyDescent="0.3">
      <c r="A163" t="s">
        <v>44</v>
      </c>
      <c r="B163" t="s">
        <v>244</v>
      </c>
      <c r="C163" t="s">
        <v>112</v>
      </c>
      <c r="D163" t="s">
        <v>55</v>
      </c>
      <c r="E163" t="s">
        <v>51</v>
      </c>
    </row>
    <row r="164" spans="1:21" x14ac:dyDescent="0.3">
      <c r="A164" t="s">
        <v>44</v>
      </c>
      <c r="B164" t="s">
        <v>245</v>
      </c>
      <c r="C164" t="s">
        <v>114</v>
      </c>
      <c r="D164" t="s">
        <v>55</v>
      </c>
      <c r="E164" t="s">
        <v>51</v>
      </c>
    </row>
    <row r="165" spans="1:21" x14ac:dyDescent="0.3">
      <c r="A165" t="s">
        <v>44</v>
      </c>
      <c r="B165" t="s">
        <v>246</v>
      </c>
      <c r="C165" t="s">
        <v>116</v>
      </c>
      <c r="D165" t="s">
        <v>60</v>
      </c>
      <c r="E165" t="s">
        <v>51</v>
      </c>
      <c r="F165" s="62"/>
      <c r="G165" s="62"/>
      <c r="H165" s="62"/>
      <c r="I165" s="62"/>
      <c r="J165" s="62"/>
      <c r="K165" s="62"/>
      <c r="L165" s="62"/>
      <c r="M165" s="62"/>
      <c r="N165" s="62"/>
      <c r="O165" s="62"/>
      <c r="P165" s="62"/>
      <c r="Q165" s="62"/>
      <c r="R165" s="62"/>
      <c r="S165" s="62"/>
      <c r="T165" s="62"/>
      <c r="U165" s="62"/>
    </row>
    <row r="166" spans="1:21" x14ac:dyDescent="0.3">
      <c r="A166" t="s">
        <v>44</v>
      </c>
      <c r="B166" t="s">
        <v>247</v>
      </c>
      <c r="C166" t="s">
        <v>118</v>
      </c>
      <c r="D166" t="s">
        <v>60</v>
      </c>
      <c r="E166" t="s">
        <v>51</v>
      </c>
      <c r="F166" s="62"/>
      <c r="G166" s="62"/>
      <c r="H166" s="62"/>
      <c r="I166" s="62"/>
      <c r="J166" s="62"/>
      <c r="K166" s="62"/>
      <c r="L166" s="62"/>
      <c r="M166" s="62"/>
      <c r="N166" s="62"/>
      <c r="O166" s="62"/>
      <c r="P166" s="62"/>
      <c r="Q166" s="62"/>
      <c r="R166" s="62"/>
      <c r="S166" s="62"/>
      <c r="T166" s="62"/>
      <c r="U166" s="62"/>
    </row>
    <row r="167" spans="1:21" x14ac:dyDescent="0.3">
      <c r="A167" t="s">
        <v>44</v>
      </c>
      <c r="B167" t="s">
        <v>248</v>
      </c>
      <c r="C167" t="s">
        <v>54</v>
      </c>
      <c r="D167" t="s">
        <v>55</v>
      </c>
      <c r="E167" t="s">
        <v>51</v>
      </c>
    </row>
    <row r="168" spans="1:21" x14ac:dyDescent="0.3">
      <c r="A168" t="s">
        <v>44</v>
      </c>
      <c r="B168" t="s">
        <v>249</v>
      </c>
      <c r="C168" t="s">
        <v>57</v>
      </c>
      <c r="D168" t="s">
        <v>55</v>
      </c>
      <c r="E168" t="s">
        <v>51</v>
      </c>
    </row>
    <row r="169" spans="1:21" x14ac:dyDescent="0.3">
      <c r="A169" t="s">
        <v>44</v>
      </c>
      <c r="B169" t="s">
        <v>250</v>
      </c>
      <c r="C169" t="s">
        <v>59</v>
      </c>
      <c r="D169" t="s">
        <v>60</v>
      </c>
      <c r="E169" t="s">
        <v>51</v>
      </c>
      <c r="F169" s="62"/>
      <c r="G169" s="62"/>
      <c r="H169" s="62"/>
      <c r="I169" s="62"/>
      <c r="J169" s="62"/>
      <c r="K169" s="62"/>
      <c r="L169" s="62"/>
      <c r="M169" s="62"/>
      <c r="N169" s="62"/>
      <c r="O169" s="62"/>
      <c r="P169" s="62"/>
      <c r="Q169" s="62"/>
      <c r="R169" s="62"/>
      <c r="S169" s="62"/>
      <c r="T169" s="62"/>
      <c r="U169" s="62"/>
    </row>
    <row r="170" spans="1:21" x14ac:dyDescent="0.3">
      <c r="A170" t="s">
        <v>44</v>
      </c>
      <c r="B170" t="s">
        <v>251</v>
      </c>
      <c r="C170" t="s">
        <v>62</v>
      </c>
      <c r="D170" t="s">
        <v>60</v>
      </c>
      <c r="E170" t="s">
        <v>51</v>
      </c>
      <c r="F170" s="62"/>
      <c r="G170" s="62"/>
      <c r="H170" s="62"/>
      <c r="I170" s="62"/>
      <c r="J170" s="62"/>
      <c r="K170" s="62"/>
      <c r="L170" s="62"/>
      <c r="M170" s="62"/>
      <c r="N170" s="62"/>
      <c r="O170" s="62"/>
      <c r="P170" s="62"/>
      <c r="Q170" s="62"/>
      <c r="R170" s="62"/>
      <c r="S170" s="62"/>
      <c r="T170" s="62"/>
      <c r="U170" s="62"/>
    </row>
    <row r="171" spans="1:21" x14ac:dyDescent="0.3">
      <c r="A171" t="s">
        <v>44</v>
      </c>
      <c r="B171" t="s">
        <v>252</v>
      </c>
      <c r="C171" t="s">
        <v>64</v>
      </c>
      <c r="D171" t="s">
        <v>55</v>
      </c>
      <c r="E171" t="s">
        <v>51</v>
      </c>
    </row>
    <row r="172" spans="1:21" x14ac:dyDescent="0.3">
      <c r="A172" t="s">
        <v>44</v>
      </c>
      <c r="B172" t="s">
        <v>253</v>
      </c>
      <c r="C172" t="s">
        <v>66</v>
      </c>
      <c r="D172" t="s">
        <v>55</v>
      </c>
      <c r="E172" t="s">
        <v>51</v>
      </c>
    </row>
    <row r="173" spans="1:21" x14ac:dyDescent="0.3">
      <c r="A173" t="s">
        <v>44</v>
      </c>
      <c r="B173" t="s">
        <v>254</v>
      </c>
      <c r="C173" t="s">
        <v>68</v>
      </c>
      <c r="D173" t="s">
        <v>60</v>
      </c>
      <c r="E173" t="s">
        <v>51</v>
      </c>
      <c r="F173" s="62"/>
      <c r="G173" s="62"/>
      <c r="H173" s="62"/>
      <c r="I173" s="62"/>
      <c r="J173" s="62"/>
      <c r="K173" s="62"/>
      <c r="L173" s="62"/>
      <c r="M173" s="62"/>
      <c r="N173" s="62"/>
      <c r="O173" s="62"/>
      <c r="P173" s="62"/>
      <c r="Q173" s="62"/>
      <c r="R173" s="62"/>
      <c r="S173" s="62"/>
      <c r="T173" s="62"/>
      <c r="U173" s="62"/>
    </row>
    <row r="174" spans="1:21" x14ac:dyDescent="0.3">
      <c r="A174" t="s">
        <v>44</v>
      </c>
      <c r="B174" t="s">
        <v>255</v>
      </c>
      <c r="C174" t="s">
        <v>70</v>
      </c>
      <c r="D174" t="s">
        <v>60</v>
      </c>
      <c r="E174" t="s">
        <v>51</v>
      </c>
      <c r="F174" s="62"/>
      <c r="G174" s="62"/>
      <c r="H174" s="62"/>
      <c r="I174" s="62"/>
      <c r="J174" s="62"/>
      <c r="K174" s="62"/>
      <c r="L174" s="62"/>
      <c r="M174" s="62"/>
      <c r="N174" s="62"/>
      <c r="O174" s="62"/>
      <c r="P174" s="62"/>
      <c r="Q174" s="62"/>
      <c r="R174" s="62"/>
      <c r="S174" s="62"/>
      <c r="T174" s="62"/>
      <c r="U174" s="62"/>
    </row>
    <row r="175" spans="1:21" x14ac:dyDescent="0.3">
      <c r="A175" t="s">
        <v>44</v>
      </c>
      <c r="B175" t="s">
        <v>256</v>
      </c>
      <c r="C175" t="s">
        <v>72</v>
      </c>
      <c r="D175" t="s">
        <v>55</v>
      </c>
      <c r="E175" t="s">
        <v>51</v>
      </c>
    </row>
    <row r="176" spans="1:21" x14ac:dyDescent="0.3">
      <c r="A176" t="s">
        <v>44</v>
      </c>
      <c r="B176" t="s">
        <v>257</v>
      </c>
      <c r="C176" t="s">
        <v>74</v>
      </c>
      <c r="D176" t="s">
        <v>55</v>
      </c>
      <c r="E176" t="s">
        <v>51</v>
      </c>
    </row>
    <row r="177" spans="1:21" x14ac:dyDescent="0.3">
      <c r="A177" t="s">
        <v>44</v>
      </c>
      <c r="B177" t="s">
        <v>258</v>
      </c>
      <c r="C177" t="s">
        <v>76</v>
      </c>
      <c r="D177" t="s">
        <v>60</v>
      </c>
      <c r="E177" t="s">
        <v>51</v>
      </c>
      <c r="F177" s="62"/>
      <c r="G177" s="62"/>
      <c r="H177" s="62"/>
      <c r="I177" s="62"/>
      <c r="J177" s="62"/>
      <c r="K177" s="62"/>
      <c r="L177" s="62"/>
      <c r="M177" s="62"/>
      <c r="N177" s="62"/>
      <c r="O177" s="62"/>
      <c r="P177" s="62"/>
      <c r="Q177" s="62"/>
      <c r="R177" s="62"/>
      <c r="S177" s="62"/>
      <c r="T177" s="62"/>
      <c r="U177" s="62"/>
    </row>
    <row r="178" spans="1:21" x14ac:dyDescent="0.3">
      <c r="A178" t="s">
        <v>44</v>
      </c>
      <c r="B178" t="s">
        <v>259</v>
      </c>
      <c r="C178" t="s">
        <v>78</v>
      </c>
      <c r="D178" t="s">
        <v>60</v>
      </c>
      <c r="E178" t="s">
        <v>51</v>
      </c>
      <c r="F178" s="62"/>
      <c r="G178" s="62"/>
      <c r="H178" s="62"/>
      <c r="I178" s="62"/>
      <c r="J178" s="62"/>
      <c r="K178" s="62"/>
      <c r="L178" s="62"/>
      <c r="M178" s="62"/>
      <c r="N178" s="62"/>
      <c r="O178" s="62"/>
      <c r="P178" s="62"/>
      <c r="Q178" s="62"/>
      <c r="R178" s="62"/>
      <c r="S178" s="62"/>
      <c r="T178" s="62"/>
      <c r="U178" s="62"/>
    </row>
    <row r="179" spans="1:21" x14ac:dyDescent="0.3">
      <c r="A179" t="s">
        <v>44</v>
      </c>
      <c r="B179" t="s">
        <v>260</v>
      </c>
      <c r="C179" t="s">
        <v>80</v>
      </c>
      <c r="D179" t="s">
        <v>55</v>
      </c>
      <c r="E179" t="s">
        <v>51</v>
      </c>
    </row>
    <row r="180" spans="1:21" x14ac:dyDescent="0.3">
      <c r="A180" t="s">
        <v>44</v>
      </c>
      <c r="B180" t="s">
        <v>261</v>
      </c>
      <c r="C180" t="s">
        <v>82</v>
      </c>
      <c r="D180" t="s">
        <v>55</v>
      </c>
      <c r="E180" t="s">
        <v>51</v>
      </c>
    </row>
    <row r="181" spans="1:21" x14ac:dyDescent="0.3">
      <c r="A181" t="s">
        <v>44</v>
      </c>
      <c r="B181" t="s">
        <v>262</v>
      </c>
      <c r="C181" t="s">
        <v>84</v>
      </c>
      <c r="D181" t="s">
        <v>60</v>
      </c>
      <c r="E181" t="s">
        <v>51</v>
      </c>
      <c r="F181" s="62"/>
      <c r="G181" s="62"/>
      <c r="H181" s="62"/>
      <c r="I181" s="62"/>
      <c r="J181" s="62"/>
      <c r="K181" s="62"/>
      <c r="L181" s="62"/>
      <c r="M181" s="62"/>
      <c r="N181" s="62"/>
      <c r="O181" s="62"/>
      <c r="P181" s="62"/>
      <c r="Q181" s="62"/>
      <c r="R181" s="62"/>
      <c r="S181" s="62"/>
      <c r="T181" s="62"/>
      <c r="U181" s="62"/>
    </row>
    <row r="182" spans="1:21" x14ac:dyDescent="0.3">
      <c r="A182" t="s">
        <v>44</v>
      </c>
      <c r="B182" t="s">
        <v>263</v>
      </c>
      <c r="C182" t="s">
        <v>86</v>
      </c>
      <c r="D182" t="s">
        <v>60</v>
      </c>
      <c r="E182" t="s">
        <v>51</v>
      </c>
      <c r="F182" s="62"/>
      <c r="G182" s="62"/>
      <c r="H182" s="62"/>
      <c r="I182" s="62"/>
      <c r="J182" s="62"/>
      <c r="K182" s="62"/>
      <c r="L182" s="62"/>
      <c r="M182" s="62"/>
      <c r="N182" s="62"/>
      <c r="O182" s="62"/>
      <c r="P182" s="62"/>
      <c r="Q182" s="62"/>
      <c r="R182" s="62"/>
      <c r="S182" s="62"/>
      <c r="T182" s="62"/>
      <c r="U182" s="62"/>
    </row>
    <row r="183" spans="1:21" x14ac:dyDescent="0.3">
      <c r="A183" t="s">
        <v>44</v>
      </c>
      <c r="B183" t="s">
        <v>264</v>
      </c>
      <c r="C183" t="s">
        <v>88</v>
      </c>
      <c r="D183" t="s">
        <v>55</v>
      </c>
      <c r="E183" t="s">
        <v>51</v>
      </c>
    </row>
    <row r="184" spans="1:21" x14ac:dyDescent="0.3">
      <c r="A184" t="s">
        <v>44</v>
      </c>
      <c r="B184" t="s">
        <v>265</v>
      </c>
      <c r="C184" t="s">
        <v>90</v>
      </c>
      <c r="D184" t="s">
        <v>55</v>
      </c>
      <c r="E184" t="s">
        <v>51</v>
      </c>
    </row>
    <row r="185" spans="1:21" x14ac:dyDescent="0.3">
      <c r="A185" t="s">
        <v>44</v>
      </c>
      <c r="B185" t="s">
        <v>266</v>
      </c>
      <c r="C185" t="s">
        <v>92</v>
      </c>
      <c r="D185" t="s">
        <v>60</v>
      </c>
      <c r="E185" t="s">
        <v>51</v>
      </c>
      <c r="F185" s="62"/>
      <c r="G185" s="62"/>
      <c r="H185" s="62"/>
      <c r="I185" s="62"/>
      <c r="J185" s="62"/>
      <c r="K185" s="62"/>
      <c r="L185" s="62"/>
      <c r="M185" s="62"/>
      <c r="N185" s="62"/>
      <c r="O185" s="62"/>
      <c r="P185" s="62"/>
      <c r="Q185" s="62"/>
      <c r="R185" s="62"/>
      <c r="S185" s="62"/>
      <c r="T185" s="62"/>
      <c r="U185" s="62"/>
    </row>
    <row r="186" spans="1:21" x14ac:dyDescent="0.3">
      <c r="A186" t="s">
        <v>44</v>
      </c>
      <c r="B186" t="s">
        <v>267</v>
      </c>
      <c r="C186" t="s">
        <v>94</v>
      </c>
      <c r="D186" t="s">
        <v>60</v>
      </c>
      <c r="E186" t="s">
        <v>51</v>
      </c>
      <c r="F186" s="62"/>
      <c r="G186" s="62"/>
      <c r="H186" s="62"/>
      <c r="I186" s="62"/>
      <c r="J186" s="62"/>
      <c r="K186" s="62"/>
      <c r="L186" s="62"/>
      <c r="M186" s="62"/>
      <c r="N186" s="62"/>
      <c r="O186" s="62"/>
      <c r="P186" s="62"/>
      <c r="Q186" s="62"/>
      <c r="R186" s="62"/>
      <c r="S186" s="62"/>
      <c r="T186" s="62"/>
      <c r="U186" s="62"/>
    </row>
    <row r="187" spans="1:21" x14ac:dyDescent="0.3">
      <c r="A187" t="s">
        <v>44</v>
      </c>
      <c r="B187" t="s">
        <v>268</v>
      </c>
      <c r="C187" t="s">
        <v>96</v>
      </c>
      <c r="D187" t="s">
        <v>55</v>
      </c>
      <c r="E187" t="s">
        <v>51</v>
      </c>
    </row>
    <row r="188" spans="1:21" x14ac:dyDescent="0.3">
      <c r="A188" t="s">
        <v>44</v>
      </c>
      <c r="B188" t="s">
        <v>269</v>
      </c>
      <c r="C188" t="s">
        <v>98</v>
      </c>
      <c r="D188" t="s">
        <v>55</v>
      </c>
      <c r="E188" t="s">
        <v>51</v>
      </c>
    </row>
    <row r="189" spans="1:21" x14ac:dyDescent="0.3">
      <c r="A189" t="s">
        <v>44</v>
      </c>
      <c r="B189" t="s">
        <v>270</v>
      </c>
      <c r="C189" t="s">
        <v>100</v>
      </c>
      <c r="D189" t="s">
        <v>60</v>
      </c>
      <c r="E189" t="s">
        <v>51</v>
      </c>
      <c r="F189" s="62"/>
      <c r="G189" s="62"/>
      <c r="H189" s="62"/>
      <c r="I189" s="62"/>
      <c r="J189" s="62"/>
      <c r="K189" s="62"/>
      <c r="L189" s="62"/>
      <c r="M189" s="62"/>
      <c r="N189" s="62"/>
      <c r="O189" s="62"/>
      <c r="P189" s="62"/>
      <c r="Q189" s="62"/>
      <c r="R189" s="62"/>
      <c r="S189" s="62"/>
      <c r="T189" s="62"/>
      <c r="U189" s="62"/>
    </row>
    <row r="190" spans="1:21" x14ac:dyDescent="0.3">
      <c r="A190" t="s">
        <v>44</v>
      </c>
      <c r="B190" t="s">
        <v>271</v>
      </c>
      <c r="C190" t="s">
        <v>102</v>
      </c>
      <c r="D190" t="s">
        <v>60</v>
      </c>
      <c r="E190" t="s">
        <v>51</v>
      </c>
      <c r="F190" s="62"/>
      <c r="G190" s="62"/>
      <c r="H190" s="62"/>
      <c r="I190" s="62"/>
      <c r="J190" s="62"/>
      <c r="K190" s="62"/>
      <c r="L190" s="62"/>
      <c r="M190" s="62"/>
      <c r="N190" s="62"/>
      <c r="O190" s="62"/>
      <c r="P190" s="62"/>
      <c r="Q190" s="62"/>
      <c r="R190" s="62"/>
      <c r="S190" s="62"/>
      <c r="T190" s="62"/>
      <c r="U190" s="62"/>
    </row>
    <row r="191" spans="1:21" x14ac:dyDescent="0.3">
      <c r="A191" t="s">
        <v>44</v>
      </c>
      <c r="B191" t="s">
        <v>272</v>
      </c>
      <c r="C191" t="s">
        <v>104</v>
      </c>
      <c r="D191" t="s">
        <v>55</v>
      </c>
      <c r="E191" t="s">
        <v>51</v>
      </c>
    </row>
    <row r="192" spans="1:21" x14ac:dyDescent="0.3">
      <c r="A192" t="s">
        <v>44</v>
      </c>
      <c r="B192" t="s">
        <v>273</v>
      </c>
      <c r="C192" t="s">
        <v>106</v>
      </c>
      <c r="D192" t="s">
        <v>55</v>
      </c>
      <c r="E192" t="s">
        <v>51</v>
      </c>
    </row>
    <row r="193" spans="1:21" x14ac:dyDescent="0.3">
      <c r="A193" t="s">
        <v>44</v>
      </c>
      <c r="B193" t="s">
        <v>274</v>
      </c>
      <c r="C193" t="s">
        <v>108</v>
      </c>
      <c r="D193" t="s">
        <v>60</v>
      </c>
      <c r="E193" t="s">
        <v>51</v>
      </c>
      <c r="F193" s="62"/>
      <c r="G193" s="62"/>
      <c r="H193" s="62"/>
      <c r="I193" s="62"/>
      <c r="J193" s="62"/>
      <c r="K193" s="62"/>
      <c r="L193" s="62"/>
      <c r="M193" s="62"/>
      <c r="N193" s="62"/>
      <c r="O193" s="62"/>
      <c r="P193" s="62"/>
      <c r="Q193" s="62"/>
      <c r="R193" s="62"/>
      <c r="S193" s="62"/>
      <c r="T193" s="62"/>
      <c r="U193" s="62"/>
    </row>
    <row r="194" spans="1:21" x14ac:dyDescent="0.3">
      <c r="A194" t="s">
        <v>44</v>
      </c>
      <c r="B194" t="s">
        <v>275</v>
      </c>
      <c r="C194" t="s">
        <v>110</v>
      </c>
      <c r="D194" t="s">
        <v>60</v>
      </c>
      <c r="E194" t="s">
        <v>51</v>
      </c>
      <c r="F194" s="62"/>
      <c r="G194" s="62"/>
      <c r="H194" s="62"/>
      <c r="I194" s="62"/>
      <c r="J194" s="62"/>
      <c r="K194" s="62"/>
      <c r="L194" s="62"/>
      <c r="M194" s="62"/>
      <c r="N194" s="62"/>
      <c r="O194" s="62"/>
      <c r="P194" s="62"/>
      <c r="Q194" s="62"/>
      <c r="R194" s="62"/>
      <c r="S194" s="62"/>
      <c r="T194" s="62"/>
      <c r="U194" s="62"/>
    </row>
    <row r="195" spans="1:21" x14ac:dyDescent="0.3">
      <c r="A195" t="s">
        <v>44</v>
      </c>
      <c r="B195" t="s">
        <v>276</v>
      </c>
      <c r="C195" t="s">
        <v>112</v>
      </c>
      <c r="D195" t="s">
        <v>55</v>
      </c>
      <c r="E195" t="s">
        <v>51</v>
      </c>
    </row>
    <row r="196" spans="1:21" x14ac:dyDescent="0.3">
      <c r="A196" t="s">
        <v>44</v>
      </c>
      <c r="B196" t="s">
        <v>277</v>
      </c>
      <c r="C196" t="s">
        <v>114</v>
      </c>
      <c r="D196" t="s">
        <v>55</v>
      </c>
      <c r="E196" t="s">
        <v>51</v>
      </c>
    </row>
    <row r="197" spans="1:21" x14ac:dyDescent="0.3">
      <c r="A197" t="s">
        <v>44</v>
      </c>
      <c r="B197" t="s">
        <v>278</v>
      </c>
      <c r="C197" t="s">
        <v>116</v>
      </c>
      <c r="D197" t="s">
        <v>60</v>
      </c>
      <c r="E197" t="s">
        <v>51</v>
      </c>
      <c r="F197" s="62"/>
      <c r="G197" s="62"/>
      <c r="H197" s="62"/>
      <c r="I197" s="62"/>
      <c r="J197" s="62"/>
      <c r="K197" s="62"/>
      <c r="L197" s="62"/>
      <c r="M197" s="62"/>
      <c r="N197" s="62"/>
      <c r="O197" s="62"/>
      <c r="P197" s="62"/>
      <c r="Q197" s="62"/>
      <c r="R197" s="62"/>
      <c r="S197" s="62"/>
      <c r="T197" s="62"/>
      <c r="U197" s="62"/>
    </row>
    <row r="198" spans="1:21" x14ac:dyDescent="0.3">
      <c r="A198" t="s">
        <v>44</v>
      </c>
      <c r="B198" t="s">
        <v>279</v>
      </c>
      <c r="C198" t="s">
        <v>118</v>
      </c>
      <c r="D198" t="s">
        <v>60</v>
      </c>
      <c r="E198" t="s">
        <v>51</v>
      </c>
      <c r="F198" s="62"/>
      <c r="G198" s="62"/>
      <c r="H198" s="62"/>
      <c r="I198" s="62"/>
      <c r="J198" s="62"/>
      <c r="K198" s="62"/>
      <c r="L198" s="62"/>
      <c r="M198" s="62"/>
      <c r="N198" s="62"/>
      <c r="O198" s="62"/>
      <c r="P198" s="62"/>
      <c r="Q198" s="62"/>
      <c r="R198" s="62"/>
      <c r="S198" s="62"/>
      <c r="T198" s="62"/>
      <c r="U198" s="62"/>
    </row>
    <row r="199" spans="1:21" x14ac:dyDescent="0.3">
      <c r="A199" t="s">
        <v>44</v>
      </c>
      <c r="B199" t="s">
        <v>280</v>
      </c>
      <c r="C199" t="s">
        <v>281</v>
      </c>
      <c r="D199" t="s">
        <v>60</v>
      </c>
      <c r="E199" t="s">
        <v>51</v>
      </c>
      <c r="F199" s="62"/>
      <c r="G199" s="62"/>
      <c r="H199" s="62"/>
      <c r="I199" s="62"/>
      <c r="J199" s="62"/>
      <c r="K199" s="62"/>
      <c r="L199" s="62"/>
      <c r="M199" s="62"/>
      <c r="N199" s="62">
        <v>10.254082287945399</v>
      </c>
      <c r="O199" s="62">
        <v>8.8898447822850493</v>
      </c>
      <c r="P199" s="62">
        <v>8.2070542089974303</v>
      </c>
      <c r="Q199" s="62">
        <v>12.5513367460373</v>
      </c>
      <c r="R199" s="62">
        <v>10.753379892040099</v>
      </c>
      <c r="S199" s="62">
        <v>10.249290795887299</v>
      </c>
      <c r="T199" s="62">
        <v>10.3280301746191</v>
      </c>
      <c r="U199" s="62">
        <v>10.796477900482399</v>
      </c>
    </row>
    <row r="200" spans="1:21" x14ac:dyDescent="0.3">
      <c r="A200" t="s">
        <v>44</v>
      </c>
      <c r="B200" t="s">
        <v>282</v>
      </c>
      <c r="C200" t="s">
        <v>283</v>
      </c>
      <c r="D200" t="s">
        <v>60</v>
      </c>
      <c r="E200" t="s">
        <v>51</v>
      </c>
      <c r="F200" s="62"/>
      <c r="G200" s="62"/>
      <c r="H200" s="62"/>
      <c r="I200" s="62"/>
      <c r="J200" s="62"/>
      <c r="K200" s="62"/>
      <c r="L200" s="62"/>
      <c r="M200" s="62"/>
      <c r="N200" s="62">
        <v>1.4706054326815801</v>
      </c>
      <c r="O200" s="62">
        <v>1.6218936579645999</v>
      </c>
      <c r="P200" s="62">
        <v>1.68646303106352</v>
      </c>
      <c r="Q200" s="62">
        <v>1.41801466506395</v>
      </c>
      <c r="R200" s="62">
        <v>1.7484320006027001</v>
      </c>
      <c r="S200" s="62">
        <v>1.4968284620088801</v>
      </c>
      <c r="T200" s="62">
        <v>1.5006366736011201</v>
      </c>
      <c r="U200" s="62">
        <v>1.5048138734326999</v>
      </c>
    </row>
    <row r="201" spans="1:21" x14ac:dyDescent="0.3">
      <c r="A201" t="s">
        <v>44</v>
      </c>
      <c r="B201" t="s">
        <v>284</v>
      </c>
      <c r="C201" t="s">
        <v>285</v>
      </c>
      <c r="D201" t="s">
        <v>60</v>
      </c>
      <c r="E201" t="s">
        <v>51</v>
      </c>
      <c r="F201" s="62"/>
      <c r="G201" s="62"/>
      <c r="H201" s="62"/>
      <c r="I201" s="62"/>
      <c r="J201" s="62"/>
      <c r="K201" s="62"/>
      <c r="L201" s="62"/>
      <c r="M201" s="62"/>
      <c r="N201" s="62">
        <v>15.698033389257001</v>
      </c>
      <c r="O201" s="62">
        <v>14.408206546853799</v>
      </c>
      <c r="P201" s="62">
        <v>20.707901992495099</v>
      </c>
      <c r="Q201" s="62">
        <v>29.639286684505201</v>
      </c>
      <c r="R201" s="62">
        <v>32.8034496714208</v>
      </c>
      <c r="S201" s="62">
        <v>34.6650211428151</v>
      </c>
      <c r="T201" s="62">
        <v>16.465522155181102</v>
      </c>
      <c r="U201" s="62">
        <v>20.249312166037601</v>
      </c>
    </row>
    <row r="202" spans="1:21" x14ac:dyDescent="0.3">
      <c r="A202" t="s">
        <v>44</v>
      </c>
      <c r="B202" t="s">
        <v>286</v>
      </c>
      <c r="C202" t="s">
        <v>287</v>
      </c>
      <c r="D202" t="s">
        <v>60</v>
      </c>
      <c r="E202" t="s">
        <v>51</v>
      </c>
      <c r="F202" s="62"/>
      <c r="G202" s="62"/>
      <c r="H202" s="62"/>
      <c r="I202" s="62"/>
      <c r="J202" s="62"/>
      <c r="K202" s="62"/>
      <c r="L202" s="62"/>
      <c r="M202" s="62"/>
      <c r="N202" s="62">
        <v>67.848056897511597</v>
      </c>
      <c r="O202" s="62">
        <v>69.103160341065106</v>
      </c>
      <c r="P202" s="62">
        <v>65.273382965268098</v>
      </c>
      <c r="Q202" s="62">
        <v>69.649485261109305</v>
      </c>
      <c r="R202" s="62">
        <v>70.177232800241697</v>
      </c>
      <c r="S202" s="62">
        <v>69.975386274510598</v>
      </c>
      <c r="T202" s="62">
        <v>65.619154048941894</v>
      </c>
      <c r="U202" s="62">
        <v>64.253979872988793</v>
      </c>
    </row>
    <row r="203" spans="1:21" x14ac:dyDescent="0.3">
      <c r="A203" t="s">
        <v>44</v>
      </c>
      <c r="B203" t="s">
        <v>288</v>
      </c>
      <c r="C203" t="s">
        <v>289</v>
      </c>
      <c r="D203" t="s">
        <v>60</v>
      </c>
      <c r="E203" t="s">
        <v>51</v>
      </c>
      <c r="F203" s="62"/>
      <c r="G203" s="62"/>
      <c r="H203" s="62"/>
      <c r="I203" s="62"/>
      <c r="J203" s="62"/>
      <c r="K203" s="62"/>
      <c r="L203" s="62"/>
      <c r="M203" s="62"/>
      <c r="N203" s="62">
        <v>0</v>
      </c>
      <c r="O203" s="62">
        <v>0</v>
      </c>
      <c r="P203" s="62">
        <v>0</v>
      </c>
      <c r="Q203" s="62">
        <v>0</v>
      </c>
      <c r="R203" s="62">
        <v>0</v>
      </c>
      <c r="S203" s="62">
        <v>0</v>
      </c>
      <c r="T203" s="62">
        <v>0</v>
      </c>
      <c r="U203" s="62">
        <v>0</v>
      </c>
    </row>
    <row r="204" spans="1:21" x14ac:dyDescent="0.3">
      <c r="A204" t="s">
        <v>44</v>
      </c>
      <c r="B204" t="s">
        <v>290</v>
      </c>
      <c r="C204" t="s">
        <v>291</v>
      </c>
      <c r="D204" t="s">
        <v>60</v>
      </c>
      <c r="E204" t="s">
        <v>51</v>
      </c>
      <c r="F204" s="62"/>
      <c r="G204" s="62"/>
      <c r="H204" s="62"/>
      <c r="I204" s="62"/>
      <c r="J204" s="62"/>
      <c r="K204" s="62"/>
      <c r="L204" s="62"/>
      <c r="M204" s="62"/>
      <c r="N204" s="62">
        <v>0</v>
      </c>
      <c r="O204" s="62">
        <v>0</v>
      </c>
      <c r="P204" s="62">
        <v>0</v>
      </c>
      <c r="Q204" s="62">
        <v>0</v>
      </c>
      <c r="R204" s="62">
        <v>0</v>
      </c>
      <c r="S204" s="62">
        <v>0</v>
      </c>
      <c r="T204" s="62">
        <v>0</v>
      </c>
      <c r="U204" s="62">
        <v>0</v>
      </c>
    </row>
    <row r="205" spans="1:21" x14ac:dyDescent="0.3">
      <c r="A205" t="s">
        <v>44</v>
      </c>
      <c r="B205" t="s">
        <v>292</v>
      </c>
      <c r="C205" t="s">
        <v>293</v>
      </c>
      <c r="D205" t="s">
        <v>60</v>
      </c>
      <c r="E205" t="s">
        <v>51</v>
      </c>
      <c r="F205" s="62"/>
      <c r="G205" s="62"/>
      <c r="H205" s="62"/>
      <c r="I205" s="62"/>
      <c r="J205" s="62"/>
      <c r="K205" s="62"/>
      <c r="L205" s="62"/>
      <c r="M205" s="62"/>
      <c r="N205" s="62">
        <v>0</v>
      </c>
      <c r="O205" s="62"/>
      <c r="P205" s="62"/>
      <c r="Q205" s="62"/>
      <c r="R205" s="62"/>
      <c r="S205" s="62"/>
      <c r="T205" s="62"/>
      <c r="U205" s="62"/>
    </row>
    <row r="206" spans="1:21" x14ac:dyDescent="0.3">
      <c r="A206" t="s">
        <v>44</v>
      </c>
      <c r="B206" t="s">
        <v>294</v>
      </c>
      <c r="C206" t="s">
        <v>295</v>
      </c>
      <c r="D206" t="s">
        <v>60</v>
      </c>
      <c r="E206" t="s">
        <v>51</v>
      </c>
      <c r="F206" s="62"/>
      <c r="G206" s="62"/>
      <c r="H206" s="62"/>
      <c r="I206" s="62"/>
      <c r="J206" s="62"/>
      <c r="K206" s="62"/>
      <c r="L206" s="62"/>
      <c r="M206" s="62"/>
      <c r="N206" s="62">
        <v>0</v>
      </c>
      <c r="O206" s="62">
        <v>0</v>
      </c>
      <c r="P206" s="62">
        <v>0</v>
      </c>
      <c r="Q206" s="62">
        <v>0</v>
      </c>
      <c r="R206" s="62">
        <v>0</v>
      </c>
      <c r="S206" s="62">
        <v>0</v>
      </c>
      <c r="T206" s="62">
        <v>0</v>
      </c>
      <c r="U206" s="62">
        <v>0</v>
      </c>
    </row>
    <row r="207" spans="1:21" x14ac:dyDescent="0.3">
      <c r="A207" t="s">
        <v>44</v>
      </c>
      <c r="B207" t="s">
        <v>296</v>
      </c>
      <c r="C207" t="s">
        <v>297</v>
      </c>
      <c r="D207" t="s">
        <v>60</v>
      </c>
      <c r="E207" t="s">
        <v>51</v>
      </c>
      <c r="F207" s="62"/>
      <c r="G207" s="62"/>
      <c r="H207" s="62"/>
      <c r="I207" s="62"/>
      <c r="J207" s="62"/>
      <c r="K207" s="62"/>
      <c r="L207" s="62"/>
      <c r="M207" s="62"/>
      <c r="N207" s="62">
        <v>0</v>
      </c>
      <c r="O207" s="62">
        <v>0</v>
      </c>
      <c r="P207" s="62">
        <v>0</v>
      </c>
      <c r="Q207" s="62">
        <v>0</v>
      </c>
      <c r="R207" s="62">
        <v>0</v>
      </c>
      <c r="S207" s="62">
        <v>0</v>
      </c>
      <c r="T207" s="62">
        <v>0</v>
      </c>
      <c r="U207" s="62">
        <v>0</v>
      </c>
    </row>
    <row r="208" spans="1:21" x14ac:dyDescent="0.3">
      <c r="A208" t="s">
        <v>44</v>
      </c>
      <c r="B208" t="s">
        <v>298</v>
      </c>
      <c r="C208" t="s">
        <v>299</v>
      </c>
      <c r="D208" t="s">
        <v>60</v>
      </c>
      <c r="E208" t="s">
        <v>51</v>
      </c>
      <c r="F208" s="62"/>
      <c r="G208" s="62"/>
      <c r="H208" s="62"/>
      <c r="I208" s="62">
        <v>15.7643386287372</v>
      </c>
      <c r="J208" s="62">
        <v>14.949306689792</v>
      </c>
      <c r="K208" s="62">
        <v>16.1570702034895</v>
      </c>
      <c r="L208" s="62">
        <v>13.0758725816546</v>
      </c>
      <c r="M208" s="62">
        <v>12.9939860662044</v>
      </c>
      <c r="N208" s="62">
        <v>12.675516775077</v>
      </c>
      <c r="O208" s="62">
        <v>12.546218074460301</v>
      </c>
      <c r="P208" s="62">
        <v>12.487551988789599</v>
      </c>
      <c r="Q208" s="62">
        <v>11.796705173211601</v>
      </c>
      <c r="R208" s="62">
        <v>11.9404310304245</v>
      </c>
      <c r="S208" s="62">
        <v>11.886917388873799</v>
      </c>
      <c r="T208" s="62">
        <v>12.078624224110399</v>
      </c>
      <c r="U208" s="62">
        <v>12.118712175517</v>
      </c>
    </row>
    <row r="209" spans="1:21" x14ac:dyDescent="0.3">
      <c r="A209" t="s">
        <v>44</v>
      </c>
      <c r="B209" t="s">
        <v>300</v>
      </c>
      <c r="C209" t="s">
        <v>301</v>
      </c>
      <c r="D209" t="s">
        <v>60</v>
      </c>
      <c r="E209" t="s">
        <v>51</v>
      </c>
      <c r="F209" s="62"/>
      <c r="G209" s="62"/>
      <c r="H209" s="62"/>
      <c r="I209" s="62">
        <v>1.96664120861424</v>
      </c>
      <c r="J209" s="62">
        <v>1.63137826520021</v>
      </c>
      <c r="K209" s="62">
        <v>3.012</v>
      </c>
      <c r="L209" s="62">
        <v>0.82666700000000004</v>
      </c>
      <c r="M209" s="62">
        <v>0.172081391525229</v>
      </c>
      <c r="N209" s="62">
        <v>0.22096936</v>
      </c>
      <c r="O209" s="62">
        <v>7.7264627111111206E-2</v>
      </c>
      <c r="P209" s="62">
        <v>6.6666634000000002E-2</v>
      </c>
      <c r="Q209" s="62">
        <v>0.41537795846060999</v>
      </c>
      <c r="R209" s="62">
        <v>0.44930397831059499</v>
      </c>
      <c r="S209" s="62">
        <v>0.46639721167769899</v>
      </c>
      <c r="T209" s="62">
        <v>0.50480467549566899</v>
      </c>
      <c r="U209" s="62">
        <v>0.54881672255530101</v>
      </c>
    </row>
    <row r="210" spans="1:21" x14ac:dyDescent="0.3">
      <c r="A210" t="s">
        <v>44</v>
      </c>
      <c r="B210" t="s">
        <v>302</v>
      </c>
      <c r="C210" t="s">
        <v>303</v>
      </c>
      <c r="D210" t="s">
        <v>60</v>
      </c>
      <c r="E210" t="s">
        <v>51</v>
      </c>
      <c r="F210" s="62"/>
      <c r="G210" s="62"/>
      <c r="H210" s="62"/>
      <c r="I210" s="62">
        <v>0</v>
      </c>
      <c r="J210" s="62">
        <v>0</v>
      </c>
      <c r="K210" s="62">
        <v>0</v>
      </c>
      <c r="L210" s="62">
        <v>0</v>
      </c>
      <c r="M210" s="62">
        <v>0</v>
      </c>
      <c r="N210" s="62">
        <v>0</v>
      </c>
      <c r="O210" s="62">
        <v>0</v>
      </c>
      <c r="P210" s="62">
        <v>0</v>
      </c>
      <c r="Q210" s="62">
        <v>0</v>
      </c>
      <c r="R210" s="62">
        <v>0</v>
      </c>
      <c r="S210" s="62">
        <v>0</v>
      </c>
      <c r="T210" s="62">
        <v>0</v>
      </c>
      <c r="U210" s="62">
        <v>0</v>
      </c>
    </row>
    <row r="211" spans="1:21" x14ac:dyDescent="0.3">
      <c r="A211" t="s">
        <v>44</v>
      </c>
      <c r="B211" t="s">
        <v>305</v>
      </c>
      <c r="C211" t="s">
        <v>304</v>
      </c>
      <c r="D211" t="s">
        <v>60</v>
      </c>
      <c r="E211" t="s">
        <v>51</v>
      </c>
      <c r="F211" s="62"/>
      <c r="G211" s="62"/>
      <c r="H211" s="62"/>
      <c r="I211" s="62"/>
      <c r="J211" s="62"/>
      <c r="K211" s="62"/>
      <c r="L211" s="62"/>
      <c r="M211" s="62"/>
      <c r="N211" s="62">
        <v>0</v>
      </c>
      <c r="O211" s="62">
        <v>0</v>
      </c>
      <c r="P211" s="62">
        <v>0</v>
      </c>
      <c r="Q211" s="62">
        <v>0</v>
      </c>
      <c r="R211" s="62">
        <v>0</v>
      </c>
      <c r="S211" s="62">
        <v>0</v>
      </c>
      <c r="T211" s="62">
        <v>0</v>
      </c>
      <c r="U211" s="62">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A45"/>
  <sheetViews>
    <sheetView showGridLines="0" zoomScaleNormal="100" workbookViewId="0">
      <pane ySplit="1" topLeftCell="A2" activePane="bottomLeft" state="frozen"/>
      <selection activeCell="C30" sqref="C30"/>
      <selection pane="bottomLeft"/>
    </sheetView>
  </sheetViews>
  <sheetFormatPr defaultColWidth="8.88671875" defaultRowHeight="16.8" x14ac:dyDescent="0.45"/>
  <cols>
    <col min="1" max="1" width="2.109375" style="50" customWidth="1"/>
    <col min="2" max="2" width="38.5546875" style="50" customWidth="1"/>
    <col min="3" max="3" width="16.5546875" style="50" customWidth="1"/>
    <col min="4" max="4" width="118.44140625" style="50" customWidth="1"/>
    <col min="5" max="5" width="8.5546875" style="50" customWidth="1"/>
    <col min="6" max="6" width="26.5546875" style="50" customWidth="1"/>
    <col min="7" max="8" width="8.5546875" style="50" customWidth="1"/>
    <col min="9" max="9" width="28.6640625" style="50" customWidth="1"/>
    <col min="10" max="10" width="11.109375" style="50" customWidth="1"/>
    <col min="11" max="11" width="81.109375" style="50" customWidth="1"/>
    <col min="12" max="12" width="8.5546875" style="50" customWidth="1"/>
    <col min="13" max="13" width="32" style="50" customWidth="1"/>
    <col min="14" max="14" width="8.5546875" style="50" customWidth="1"/>
    <col min="15" max="16384" width="8.88671875" style="50"/>
  </cols>
  <sheetData>
    <row r="1" spans="2:27" s="2" customFormat="1" ht="21.6" x14ac:dyDescent="0.45">
      <c r="B1" s="10" t="s">
        <v>359</v>
      </c>
      <c r="C1" s="10"/>
      <c r="D1" s="10"/>
      <c r="E1" s="10"/>
      <c r="F1" s="10"/>
      <c r="G1" s="50"/>
      <c r="H1" s="3"/>
      <c r="I1" s="1"/>
      <c r="M1" s="58"/>
      <c r="N1" s="59"/>
      <c r="O1" s="58"/>
      <c r="P1" s="56"/>
      <c r="Q1" s="56"/>
      <c r="R1" s="56"/>
      <c r="S1" s="56"/>
      <c r="T1" s="56"/>
      <c r="U1" s="56"/>
      <c r="V1" s="56"/>
      <c r="W1" s="58"/>
      <c r="X1" s="60"/>
      <c r="Y1" s="61"/>
      <c r="Z1" s="58"/>
    </row>
    <row r="2" spans="2:27" s="2" customFormat="1" ht="21.6" x14ac:dyDescent="0.45">
      <c r="B2" s="11" t="s">
        <v>18</v>
      </c>
      <c r="C2" s="18"/>
      <c r="D2" s="18"/>
      <c r="E2" s="50"/>
      <c r="F2" s="50"/>
      <c r="G2" s="50"/>
      <c r="H2" s="3"/>
      <c r="I2" s="1"/>
      <c r="M2" s="56"/>
      <c r="N2" s="56"/>
      <c r="O2" s="56"/>
      <c r="P2" s="56"/>
      <c r="Q2" s="56"/>
      <c r="R2" s="56"/>
      <c r="S2" s="56"/>
      <c r="T2" s="56"/>
      <c r="U2" s="56"/>
      <c r="V2" s="56"/>
      <c r="W2" s="56"/>
      <c r="X2" s="56"/>
      <c r="Y2" s="57"/>
      <c r="Z2" s="56"/>
      <c r="AA2" s="50"/>
    </row>
    <row r="3" spans="2:27" x14ac:dyDescent="0.45">
      <c r="B3" s="17" t="s">
        <v>324</v>
      </c>
      <c r="C3" s="47" t="s">
        <v>373</v>
      </c>
      <c r="M3" s="56"/>
      <c r="N3" s="56"/>
      <c r="O3" s="56"/>
      <c r="P3" s="56"/>
      <c r="Q3" s="56"/>
      <c r="R3" s="56"/>
      <c r="S3" s="56"/>
      <c r="T3" s="56"/>
      <c r="U3" s="56"/>
      <c r="V3" s="56"/>
      <c r="W3" s="56"/>
      <c r="X3" s="56"/>
      <c r="Y3" s="56"/>
      <c r="Z3" s="56"/>
    </row>
    <row r="4" spans="2:27" x14ac:dyDescent="0.45">
      <c r="B4" s="17" t="s">
        <v>19</v>
      </c>
      <c r="C4" s="48">
        <v>43601</v>
      </c>
      <c r="M4" s="56"/>
      <c r="N4" s="56"/>
      <c r="O4" s="56"/>
      <c r="P4" s="56"/>
      <c r="Q4" s="56"/>
      <c r="R4" s="56"/>
      <c r="S4" s="56"/>
      <c r="T4" s="56"/>
      <c r="U4" s="56"/>
      <c r="V4" s="56"/>
      <c r="W4" s="56"/>
      <c r="X4" s="56"/>
      <c r="Y4" s="56"/>
      <c r="Z4" s="56"/>
    </row>
    <row r="5" spans="2:27" x14ac:dyDescent="0.45">
      <c r="B5" s="17" t="s">
        <v>20</v>
      </c>
      <c r="C5" s="48" t="s">
        <v>376</v>
      </c>
    </row>
    <row r="6" spans="2:27" x14ac:dyDescent="0.45">
      <c r="B6" s="15"/>
      <c r="C6" s="16"/>
      <c r="D6" s="16"/>
      <c r="O6" s="56"/>
      <c r="P6" s="56"/>
      <c r="Q6" s="56"/>
      <c r="R6" s="56"/>
      <c r="S6" s="56"/>
      <c r="T6" s="56"/>
      <c r="U6" s="56"/>
      <c r="V6" s="56"/>
      <c r="W6" s="56"/>
      <c r="X6" s="56"/>
      <c r="Y6" s="56"/>
      <c r="Z6" s="56"/>
      <c r="AA6" s="56"/>
    </row>
    <row r="7" spans="2:27" x14ac:dyDescent="0.45">
      <c r="B7" s="11" t="s">
        <v>21</v>
      </c>
      <c r="O7" s="56"/>
      <c r="P7" s="56"/>
      <c r="Q7" s="56"/>
      <c r="R7" s="56"/>
      <c r="S7" s="56"/>
      <c r="T7" s="56"/>
      <c r="U7" s="56"/>
      <c r="V7" s="56"/>
      <c r="W7" s="56"/>
      <c r="X7" s="56"/>
      <c r="Y7" s="56"/>
      <c r="Z7" s="56"/>
      <c r="AA7" s="56"/>
    </row>
    <row r="8" spans="2:27" ht="96.45" customHeight="1" x14ac:dyDescent="0.45">
      <c r="B8" s="51" t="s">
        <v>22</v>
      </c>
      <c r="C8" s="97" t="s">
        <v>377</v>
      </c>
      <c r="D8" s="97"/>
      <c r="O8" s="56"/>
      <c r="P8" s="56"/>
      <c r="Q8" s="56"/>
      <c r="R8" s="56"/>
      <c r="S8" s="56"/>
      <c r="T8" s="56"/>
      <c r="U8" s="56"/>
      <c r="V8" s="56"/>
      <c r="W8" s="56"/>
      <c r="X8" s="56"/>
      <c r="Y8" s="56"/>
      <c r="Z8" s="56"/>
      <c r="AA8" s="56"/>
    </row>
    <row r="9" spans="2:27" ht="21.6" x14ac:dyDescent="0.55000000000000004">
      <c r="B9" s="51" t="s">
        <v>1</v>
      </c>
      <c r="C9" s="13" t="s">
        <v>44</v>
      </c>
      <c r="D9" s="14"/>
      <c r="I9" s="70" t="s">
        <v>368</v>
      </c>
      <c r="J9" s="71"/>
      <c r="K9" s="71"/>
      <c r="L9" s="71"/>
      <c r="M9" s="71"/>
      <c r="O9" s="56"/>
      <c r="P9" s="56"/>
      <c r="Q9" s="56"/>
      <c r="R9" s="56"/>
      <c r="S9" s="56"/>
      <c r="T9" s="56"/>
      <c r="U9" s="56"/>
      <c r="V9" s="56"/>
      <c r="W9" s="56"/>
      <c r="X9" s="56"/>
      <c r="Y9" s="56"/>
      <c r="Z9" s="56"/>
      <c r="AA9" s="56"/>
    </row>
    <row r="10" spans="2:27" x14ac:dyDescent="0.45">
      <c r="B10" s="51" t="s">
        <v>23</v>
      </c>
      <c r="C10" s="4" t="s">
        <v>314</v>
      </c>
      <c r="I10" s="71"/>
      <c r="J10" s="71"/>
      <c r="K10" s="71"/>
      <c r="L10" s="71"/>
      <c r="M10" s="71"/>
      <c r="O10" s="56"/>
      <c r="P10" s="56"/>
      <c r="Q10" s="56"/>
      <c r="R10" s="56"/>
      <c r="S10" s="56"/>
      <c r="T10" s="56"/>
      <c r="U10" s="56"/>
      <c r="V10" s="57"/>
      <c r="W10" s="56"/>
      <c r="X10" s="56"/>
      <c r="Y10" s="56"/>
      <c r="Z10" s="56"/>
      <c r="AA10" s="56"/>
    </row>
    <row r="11" spans="2:27" x14ac:dyDescent="0.45">
      <c r="B11" s="51" t="s">
        <v>24</v>
      </c>
      <c r="C11" s="4" t="s">
        <v>375</v>
      </c>
      <c r="D11" s="14"/>
      <c r="I11" s="71"/>
      <c r="J11" s="71"/>
      <c r="K11" s="71"/>
      <c r="L11" s="71"/>
      <c r="M11" s="71"/>
      <c r="O11" s="56"/>
      <c r="P11" s="56"/>
      <c r="Q11" s="56"/>
      <c r="R11" s="56"/>
      <c r="S11" s="56"/>
      <c r="T11" s="56"/>
      <c r="U11" s="56"/>
      <c r="V11" s="56"/>
      <c r="W11" s="56"/>
      <c r="X11" s="56"/>
      <c r="Y11" s="56"/>
      <c r="Z11" s="56"/>
      <c r="AA11" s="56"/>
    </row>
    <row r="12" spans="2:27" x14ac:dyDescent="0.45">
      <c r="B12" s="51" t="s">
        <v>25</v>
      </c>
      <c r="C12" s="54">
        <v>74.346000000000004</v>
      </c>
      <c r="D12" s="76"/>
      <c r="I12" s="81" t="s">
        <v>25</v>
      </c>
      <c r="J12" s="82">
        <v>74.346000000000004</v>
      </c>
      <c r="K12" s="71"/>
      <c r="L12" s="71"/>
      <c r="M12" s="71"/>
      <c r="O12" s="56"/>
      <c r="P12" s="56"/>
      <c r="Q12" s="56"/>
      <c r="R12" s="56"/>
      <c r="S12" s="56"/>
      <c r="T12" s="56"/>
      <c r="U12" s="56"/>
      <c r="V12" s="56"/>
      <c r="W12" s="56"/>
      <c r="X12" s="56"/>
      <c r="Y12" s="56"/>
      <c r="Z12" s="56"/>
      <c r="AA12" s="56"/>
    </row>
    <row r="13" spans="2:27" x14ac:dyDescent="0.45">
      <c r="B13" s="51" t="s">
        <v>374</v>
      </c>
      <c r="C13" s="75">
        <v>5.0631445131408964E-2</v>
      </c>
      <c r="I13" s="71"/>
      <c r="J13" s="71"/>
      <c r="K13" s="71"/>
      <c r="L13" s="71"/>
      <c r="M13" s="71"/>
      <c r="O13" s="56"/>
      <c r="P13" s="56"/>
      <c r="Q13" s="56"/>
      <c r="R13" s="56"/>
      <c r="S13" s="56"/>
      <c r="T13" s="56"/>
      <c r="U13" s="56"/>
      <c r="V13" s="56"/>
      <c r="W13" s="56"/>
      <c r="X13" s="56"/>
      <c r="Y13" s="56"/>
      <c r="Z13" s="56"/>
      <c r="AA13" s="56"/>
    </row>
    <row r="14" spans="2:27" x14ac:dyDescent="0.45">
      <c r="B14" s="11" t="s">
        <v>318</v>
      </c>
      <c r="I14" s="83" t="s">
        <v>318</v>
      </c>
      <c r="J14" s="71"/>
      <c r="K14" s="71"/>
      <c r="L14" s="71"/>
      <c r="M14" s="71"/>
      <c r="O14" s="56"/>
      <c r="P14" s="56"/>
      <c r="Q14" s="56"/>
      <c r="R14" s="56"/>
      <c r="S14" s="56"/>
      <c r="T14" s="56"/>
      <c r="U14" s="56"/>
      <c r="V14" s="56"/>
      <c r="W14" s="56"/>
      <c r="X14" s="56"/>
      <c r="Y14" s="56"/>
      <c r="Z14" s="56"/>
      <c r="AA14" s="56"/>
    </row>
    <row r="15" spans="2:27" ht="86.7" customHeight="1" x14ac:dyDescent="0.45">
      <c r="B15" s="51" t="s">
        <v>41</v>
      </c>
      <c r="C15" s="51" t="s">
        <v>313</v>
      </c>
      <c r="D15" s="53" t="s">
        <v>391</v>
      </c>
      <c r="F15" s="55"/>
      <c r="G15" s="55"/>
      <c r="H15" s="55"/>
      <c r="I15" s="82" t="s">
        <v>41</v>
      </c>
      <c r="J15" s="81" t="s">
        <v>313</v>
      </c>
      <c r="K15" s="84" t="s">
        <v>329</v>
      </c>
      <c r="L15" s="71"/>
      <c r="M15" s="71"/>
      <c r="O15" s="56"/>
      <c r="P15" s="56"/>
      <c r="Q15" s="56"/>
      <c r="R15" s="56"/>
      <c r="S15" s="56"/>
      <c r="T15" s="56"/>
      <c r="U15" s="56"/>
      <c r="V15" s="56"/>
      <c r="W15" s="56"/>
      <c r="X15" s="56"/>
      <c r="Y15" s="56"/>
      <c r="Z15" s="56"/>
      <c r="AA15" s="56"/>
    </row>
    <row r="16" spans="2:27" ht="91.5" customHeight="1" x14ac:dyDescent="0.45">
      <c r="B16" s="4" t="s">
        <v>319</v>
      </c>
      <c r="C16" s="54">
        <f>(C12-C24-2.7-1.146)*(1-C13*0.5)</f>
        <v>62.895206801702173</v>
      </c>
      <c r="D16" s="53" t="s">
        <v>386</v>
      </c>
      <c r="F16" s="56"/>
      <c r="G16" s="74"/>
      <c r="H16" s="56"/>
      <c r="I16" s="82" t="s">
        <v>319</v>
      </c>
      <c r="J16" s="91">
        <v>44.968681367369108</v>
      </c>
      <c r="K16" s="88" t="s">
        <v>328</v>
      </c>
      <c r="L16" s="71"/>
      <c r="M16" s="82" t="s">
        <v>327</v>
      </c>
      <c r="N16" s="95">
        <v>0.93122139920002289</v>
      </c>
    </row>
    <row r="17" spans="2:25" x14ac:dyDescent="0.45">
      <c r="B17" s="24" t="s">
        <v>356</v>
      </c>
      <c r="C17" s="25"/>
      <c r="F17" s="55"/>
      <c r="G17" s="55"/>
      <c r="H17" s="55"/>
      <c r="I17" s="82" t="s">
        <v>356</v>
      </c>
      <c r="J17" s="85"/>
      <c r="K17" s="71"/>
      <c r="L17" s="71"/>
      <c r="M17" s="71"/>
    </row>
    <row r="18" spans="2:25" x14ac:dyDescent="0.45">
      <c r="B18" s="24" t="s">
        <v>357</v>
      </c>
      <c r="C18" s="72">
        <f>C16</f>
        <v>62.895206801702173</v>
      </c>
      <c r="D18" s="73"/>
      <c r="F18" s="55"/>
      <c r="G18" s="55"/>
      <c r="H18" s="55"/>
      <c r="I18" s="82" t="s">
        <v>357</v>
      </c>
      <c r="J18" s="92">
        <v>44.968681367369108</v>
      </c>
      <c r="K18" s="71"/>
      <c r="L18" s="71"/>
      <c r="M18" s="71"/>
      <c r="O18" s="56"/>
      <c r="P18" s="56"/>
      <c r="Q18" s="56"/>
      <c r="R18" s="56"/>
      <c r="S18" s="56"/>
      <c r="T18" s="56"/>
      <c r="U18" s="56"/>
      <c r="V18" s="56"/>
      <c r="W18" s="56"/>
      <c r="X18" s="56"/>
      <c r="Y18" s="56"/>
    </row>
    <row r="19" spans="2:25" x14ac:dyDescent="0.45">
      <c r="B19" s="24" t="s">
        <v>315</v>
      </c>
      <c r="C19" s="25"/>
      <c r="D19" s="73"/>
      <c r="F19" s="55"/>
      <c r="G19" s="55"/>
      <c r="H19" s="55"/>
      <c r="I19" s="82" t="s">
        <v>315</v>
      </c>
      <c r="J19" s="85"/>
      <c r="K19" s="71"/>
      <c r="L19" s="71"/>
      <c r="M19" s="71"/>
      <c r="O19" s="56"/>
      <c r="P19" s="56"/>
      <c r="Q19" s="56"/>
      <c r="R19" s="56"/>
      <c r="S19" s="56"/>
      <c r="T19" s="56"/>
      <c r="U19" s="56"/>
      <c r="V19" s="56"/>
      <c r="W19" s="56"/>
      <c r="X19" s="56"/>
      <c r="Y19" s="56"/>
    </row>
    <row r="20" spans="2:25" x14ac:dyDescent="0.45">
      <c r="B20" s="24" t="s">
        <v>315</v>
      </c>
      <c r="C20" s="24"/>
      <c r="D20" s="73"/>
      <c r="F20" s="55"/>
      <c r="G20" s="55"/>
      <c r="H20" s="55"/>
      <c r="I20" s="82" t="s">
        <v>315</v>
      </c>
      <c r="J20" s="82"/>
      <c r="K20" s="71"/>
      <c r="L20" s="71"/>
      <c r="M20" s="71"/>
      <c r="O20" s="56"/>
      <c r="P20" s="56"/>
      <c r="Q20" s="56"/>
      <c r="R20" s="56"/>
      <c r="S20" s="56"/>
      <c r="T20" s="56"/>
      <c r="U20" s="56"/>
      <c r="V20" s="56"/>
      <c r="W20" s="56"/>
      <c r="X20" s="56"/>
      <c r="Y20" s="56"/>
    </row>
    <row r="21" spans="2:25" x14ac:dyDescent="0.45">
      <c r="B21" s="66" t="s">
        <v>358</v>
      </c>
      <c r="C21" s="96" t="b">
        <f>SUM(C17:C20)=C16</f>
        <v>1</v>
      </c>
      <c r="I21" s="86" t="s">
        <v>358</v>
      </c>
      <c r="J21" s="87" t="b">
        <v>1</v>
      </c>
      <c r="K21" s="71"/>
      <c r="L21" s="71"/>
      <c r="M21" s="71"/>
      <c r="O21" s="56"/>
      <c r="P21" s="56"/>
      <c r="Q21" s="56"/>
      <c r="R21" s="56"/>
      <c r="S21" s="56"/>
      <c r="T21" s="56"/>
      <c r="U21" s="56"/>
      <c r="V21" s="56"/>
      <c r="W21" s="56"/>
      <c r="X21" s="56"/>
      <c r="Y21" s="56"/>
    </row>
    <row r="22" spans="2:25" x14ac:dyDescent="0.45">
      <c r="B22" s="11"/>
      <c r="C22" s="26"/>
      <c r="I22" s="71"/>
      <c r="J22" s="71"/>
      <c r="K22" s="71"/>
      <c r="L22" s="71"/>
      <c r="M22" s="71"/>
      <c r="O22" s="56"/>
      <c r="P22" s="56"/>
      <c r="Q22" s="56"/>
      <c r="R22" s="56"/>
      <c r="S22" s="56"/>
      <c r="T22" s="56"/>
      <c r="U22" s="56"/>
      <c r="V22" s="57"/>
      <c r="W22" s="57"/>
      <c r="X22" s="56"/>
      <c r="Y22" s="56"/>
    </row>
    <row r="23" spans="2:25" x14ac:dyDescent="0.45">
      <c r="B23" s="12" t="s">
        <v>27</v>
      </c>
      <c r="C23" s="26"/>
      <c r="I23" s="83" t="s">
        <v>27</v>
      </c>
      <c r="J23" s="71"/>
      <c r="K23" s="71"/>
      <c r="L23" s="71"/>
      <c r="M23" s="71"/>
      <c r="O23" s="56"/>
      <c r="P23" s="56"/>
      <c r="Q23" s="56"/>
      <c r="R23" s="56"/>
      <c r="S23" s="56"/>
      <c r="T23" s="56"/>
      <c r="U23" s="56"/>
      <c r="V23" s="57"/>
      <c r="W23" s="57"/>
      <c r="X23" s="56"/>
      <c r="Y23" s="56"/>
    </row>
    <row r="24" spans="2:25" x14ac:dyDescent="0.45">
      <c r="B24" s="4" t="s">
        <v>28</v>
      </c>
      <c r="C24" s="54">
        <f xml:space="preserve"> 4.2+(20%*8.856)</f>
        <v>5.9712000000000005</v>
      </c>
      <c r="I24" s="82" t="s">
        <v>28</v>
      </c>
      <c r="J24" s="93">
        <v>23.356000000000002</v>
      </c>
      <c r="K24" s="71"/>
      <c r="L24" s="71"/>
      <c r="M24" s="71"/>
      <c r="O24" s="56"/>
      <c r="P24" s="56"/>
      <c r="Q24" s="56"/>
      <c r="R24" s="56"/>
      <c r="S24" s="56"/>
      <c r="T24" s="56"/>
      <c r="U24" s="56"/>
      <c r="V24" s="57"/>
      <c r="W24" s="56"/>
      <c r="X24" s="56"/>
      <c r="Y24" s="56"/>
    </row>
    <row r="25" spans="2:25" x14ac:dyDescent="0.45">
      <c r="B25" s="4" t="s">
        <v>26</v>
      </c>
      <c r="C25" s="27">
        <v>473</v>
      </c>
      <c r="I25" s="82" t="s">
        <v>26</v>
      </c>
      <c r="J25" s="94">
        <v>483.77881907140051</v>
      </c>
      <c r="K25" s="71"/>
      <c r="L25" s="71"/>
      <c r="M25" s="71"/>
      <c r="O25" s="56"/>
      <c r="P25" s="56"/>
      <c r="Q25" s="56"/>
      <c r="R25" s="56"/>
      <c r="S25" s="56"/>
      <c r="T25" s="56"/>
      <c r="U25" s="56"/>
      <c r="V25" s="57"/>
      <c r="W25" s="56"/>
      <c r="X25" s="56"/>
      <c r="Y25" s="56"/>
    </row>
    <row r="26" spans="2:25" ht="33.6" x14ac:dyDescent="0.45">
      <c r="B26" s="20" t="s">
        <v>29</v>
      </c>
      <c r="C26" s="19">
        <f>(C12-C24)/C25</f>
        <v>0.1445556025369979</v>
      </c>
      <c r="I26" s="88" t="s">
        <v>29</v>
      </c>
      <c r="J26" s="95">
        <v>0.10539940565788687</v>
      </c>
      <c r="K26" s="71"/>
      <c r="L26" s="71"/>
      <c r="M26" s="71"/>
      <c r="O26" s="56"/>
      <c r="P26" s="56"/>
      <c r="Q26" s="56"/>
      <c r="R26" s="56"/>
      <c r="S26" s="56"/>
      <c r="T26" s="56"/>
      <c r="U26" s="56"/>
      <c r="V26" s="57"/>
      <c r="W26" s="56"/>
      <c r="X26" s="56"/>
      <c r="Y26" s="56"/>
    </row>
    <row r="27" spans="2:25" ht="33.6" x14ac:dyDescent="0.45">
      <c r="B27" s="20" t="s">
        <v>30</v>
      </c>
      <c r="C27" s="4" t="s">
        <v>312</v>
      </c>
      <c r="I27" s="88" t="s">
        <v>30</v>
      </c>
      <c r="J27" s="82" t="s">
        <v>312</v>
      </c>
      <c r="K27" s="71"/>
      <c r="L27" s="71"/>
      <c r="M27" s="71"/>
      <c r="O27" s="56"/>
      <c r="P27" s="56"/>
      <c r="Q27" s="56"/>
      <c r="R27" s="56"/>
      <c r="S27" s="56"/>
      <c r="T27" s="56"/>
      <c r="U27" s="56"/>
      <c r="V27" s="57"/>
      <c r="W27" s="56"/>
      <c r="X27" s="56"/>
      <c r="Y27" s="56"/>
    </row>
    <row r="28" spans="2:25" x14ac:dyDescent="0.45">
      <c r="C28" s="23"/>
      <c r="I28" s="71"/>
      <c r="J28" s="71"/>
      <c r="K28" s="71"/>
      <c r="L28" s="71"/>
      <c r="M28" s="71"/>
    </row>
    <row r="29" spans="2:25" x14ac:dyDescent="0.45">
      <c r="B29" s="12" t="s">
        <v>31</v>
      </c>
      <c r="F29" s="11" t="s">
        <v>32</v>
      </c>
      <c r="I29" s="89" t="s">
        <v>31</v>
      </c>
      <c r="J29" s="90"/>
      <c r="K29" s="90"/>
      <c r="L29" s="90"/>
      <c r="M29" s="89" t="s">
        <v>32</v>
      </c>
    </row>
    <row r="30" spans="2:25" ht="409.6" x14ac:dyDescent="0.45">
      <c r="B30" s="51" t="s">
        <v>33</v>
      </c>
      <c r="C30" s="51" t="s">
        <v>310</v>
      </c>
      <c r="D30" s="53" t="s">
        <v>387</v>
      </c>
      <c r="F30" s="53" t="s">
        <v>382</v>
      </c>
      <c r="I30" s="84" t="s">
        <v>33</v>
      </c>
      <c r="J30" s="84" t="s">
        <v>310</v>
      </c>
      <c r="K30" s="84" t="s">
        <v>369</v>
      </c>
      <c r="L30" s="90"/>
      <c r="M30" s="84" t="s">
        <v>325</v>
      </c>
    </row>
    <row r="31" spans="2:25" ht="409.6" x14ac:dyDescent="0.45">
      <c r="B31" s="51" t="s">
        <v>34</v>
      </c>
      <c r="C31" s="51" t="s">
        <v>311</v>
      </c>
      <c r="D31" s="53" t="s">
        <v>388</v>
      </c>
      <c r="F31" s="53" t="s">
        <v>389</v>
      </c>
      <c r="I31" s="84" t="s">
        <v>34</v>
      </c>
      <c r="J31" s="84" t="s">
        <v>311</v>
      </c>
      <c r="K31" s="84" t="s">
        <v>370</v>
      </c>
      <c r="L31" s="90"/>
      <c r="M31" s="84" t="s">
        <v>306</v>
      </c>
    </row>
    <row r="32" spans="2:25" x14ac:dyDescent="0.45">
      <c r="B32" s="51" t="s">
        <v>35</v>
      </c>
      <c r="C32" s="51" t="s">
        <v>315</v>
      </c>
      <c r="D32" s="53"/>
      <c r="F32" s="53"/>
      <c r="I32" s="84" t="s">
        <v>35</v>
      </c>
      <c r="J32" s="84" t="s">
        <v>315</v>
      </c>
      <c r="K32" s="84"/>
      <c r="L32" s="90"/>
      <c r="M32" s="84"/>
    </row>
    <row r="33" spans="2:14" ht="203.25" customHeight="1" x14ac:dyDescent="0.45">
      <c r="B33" s="51" t="s">
        <v>36</v>
      </c>
      <c r="C33" s="51" t="s">
        <v>310</v>
      </c>
      <c r="D33" s="53" t="s">
        <v>378</v>
      </c>
      <c r="F33" s="53" t="s">
        <v>383</v>
      </c>
      <c r="I33" s="84" t="s">
        <v>36</v>
      </c>
      <c r="J33" s="84" t="s">
        <v>310</v>
      </c>
      <c r="K33" s="84" t="s">
        <v>330</v>
      </c>
      <c r="L33" s="90"/>
      <c r="M33" s="84" t="s">
        <v>307</v>
      </c>
    </row>
    <row r="34" spans="2:14" ht="314.25" customHeight="1" x14ac:dyDescent="0.45">
      <c r="B34" s="51" t="s">
        <v>37</v>
      </c>
      <c r="C34" s="51" t="s">
        <v>311</v>
      </c>
      <c r="D34" s="53" t="s">
        <v>381</v>
      </c>
      <c r="F34" s="53" t="s">
        <v>384</v>
      </c>
      <c r="I34" s="84" t="s">
        <v>37</v>
      </c>
      <c r="J34" s="84" t="s">
        <v>311</v>
      </c>
      <c r="K34" s="84" t="s">
        <v>331</v>
      </c>
      <c r="L34" s="90"/>
      <c r="M34" s="84" t="s">
        <v>317</v>
      </c>
    </row>
    <row r="35" spans="2:14" ht="192.45" customHeight="1" x14ac:dyDescent="0.45">
      <c r="B35" s="51" t="s">
        <v>38</v>
      </c>
      <c r="C35" s="51" t="s">
        <v>310</v>
      </c>
      <c r="D35" s="53" t="s">
        <v>390</v>
      </c>
      <c r="F35" s="53" t="s">
        <v>385</v>
      </c>
      <c r="I35" s="84" t="s">
        <v>38</v>
      </c>
      <c r="J35" s="84" t="s">
        <v>310</v>
      </c>
      <c r="K35" s="84" t="s">
        <v>332</v>
      </c>
      <c r="L35" s="90"/>
      <c r="M35" s="84" t="s">
        <v>326</v>
      </c>
    </row>
    <row r="36" spans="2:14" ht="144" customHeight="1" x14ac:dyDescent="0.45">
      <c r="B36" s="51" t="s">
        <v>39</v>
      </c>
      <c r="C36" s="51" t="s">
        <v>310</v>
      </c>
      <c r="D36" s="53" t="s">
        <v>379</v>
      </c>
      <c r="F36" s="53" t="s">
        <v>308</v>
      </c>
      <c r="I36" s="84" t="s">
        <v>39</v>
      </c>
      <c r="J36" s="84" t="s">
        <v>310</v>
      </c>
      <c r="K36" s="84" t="s">
        <v>371</v>
      </c>
      <c r="L36" s="90"/>
      <c r="M36" s="84" t="s">
        <v>308</v>
      </c>
    </row>
    <row r="37" spans="2:14" ht="67.2" x14ac:dyDescent="0.45">
      <c r="B37" s="51" t="s">
        <v>40</v>
      </c>
      <c r="C37" s="51" t="s">
        <v>310</v>
      </c>
      <c r="D37" s="53" t="s">
        <v>380</v>
      </c>
      <c r="F37" s="53" t="s">
        <v>306</v>
      </c>
      <c r="I37" s="84" t="s">
        <v>40</v>
      </c>
      <c r="J37" s="84" t="s">
        <v>310</v>
      </c>
      <c r="K37" s="84" t="s">
        <v>309</v>
      </c>
      <c r="L37" s="90"/>
      <c r="M37" s="84" t="s">
        <v>306</v>
      </c>
    </row>
    <row r="38" spans="2:14" s="52" customFormat="1" x14ac:dyDescent="0.45">
      <c r="B38" s="22"/>
      <c r="C38" s="22"/>
      <c r="D38" s="22"/>
      <c r="F38" s="21"/>
    </row>
    <row r="39" spans="2:14" x14ac:dyDescent="0.45">
      <c r="B39" s="11"/>
      <c r="C39" s="23"/>
      <c r="F39" s="49"/>
      <c r="G39" s="52"/>
      <c r="H39" s="52"/>
    </row>
    <row r="40" spans="2:14" x14ac:dyDescent="0.45">
      <c r="B40" s="11"/>
      <c r="C40" s="23"/>
      <c r="F40" s="49"/>
      <c r="G40" s="52"/>
      <c r="H40" s="52"/>
    </row>
    <row r="45" spans="2:14" x14ac:dyDescent="0.45">
      <c r="N45" s="3"/>
    </row>
  </sheetData>
  <mergeCells count="1">
    <mergeCell ref="C8:D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N23"/>
  <sheetViews>
    <sheetView showGridLines="0" zoomScaleNormal="100" workbookViewId="0">
      <pane ySplit="2" topLeftCell="A3" activePane="bottomLeft" state="frozen"/>
      <selection activeCell="C30" sqref="C30"/>
      <selection pane="bottomLeft"/>
    </sheetView>
  </sheetViews>
  <sheetFormatPr defaultColWidth="8.88671875" defaultRowHeight="13.8" x14ac:dyDescent="0.3"/>
  <cols>
    <col min="1" max="1" width="2.33203125" style="31" customWidth="1"/>
    <col min="2" max="2" width="21.5546875" style="32" customWidth="1"/>
    <col min="3" max="3" width="18" style="31" customWidth="1"/>
    <col min="4" max="4" width="14.33203125" style="31" customWidth="1"/>
    <col min="5" max="5" width="11.88671875" style="31" customWidth="1"/>
    <col min="6" max="6" width="13.33203125" style="31" bestFit="1" customWidth="1"/>
    <col min="7" max="7" width="12" style="31" customWidth="1"/>
    <col min="8" max="8" width="8.33203125" style="31" bestFit="1" customWidth="1"/>
    <col min="9" max="9" width="15.88671875" style="31" bestFit="1" customWidth="1"/>
    <col min="10" max="10" width="10.33203125" style="31" customWidth="1"/>
    <col min="11" max="11" width="15.88671875" style="31" bestFit="1" customWidth="1"/>
    <col min="12" max="12" width="12" style="31" customWidth="1"/>
    <col min="13" max="13" width="15.88671875" style="31" bestFit="1" customWidth="1"/>
    <col min="14" max="14" width="11.109375" style="31" customWidth="1"/>
    <col min="15" max="15" width="20.109375" style="31" customWidth="1"/>
    <col min="16" max="16" width="20.109375" style="31" bestFit="1" customWidth="1"/>
    <col min="17" max="17" width="16.33203125" style="31" customWidth="1"/>
    <col min="18" max="18" width="16.5546875" style="31" customWidth="1"/>
    <col min="19" max="19" width="20.109375" style="31" customWidth="1"/>
    <col min="20" max="20" width="18.88671875" style="31" customWidth="1"/>
    <col min="21" max="21" width="19.88671875" style="31" customWidth="1"/>
    <col min="22" max="22" width="20.109375" style="31" customWidth="1"/>
    <col min="23" max="16384" width="8.88671875" style="31"/>
  </cols>
  <sheetData>
    <row r="1" spans="2:14" s="29" customFormat="1" ht="18" x14ac:dyDescent="0.3">
      <c r="B1" s="28" t="s">
        <v>333</v>
      </c>
      <c r="C1" s="40"/>
      <c r="D1" s="40"/>
      <c r="E1" s="40"/>
      <c r="F1" s="40"/>
      <c r="G1" s="41"/>
    </row>
    <row r="2" spans="2:14" ht="15.6" x14ac:dyDescent="0.3">
      <c r="B2" s="43" t="s">
        <v>365</v>
      </c>
      <c r="C2" s="30"/>
      <c r="D2" s="30"/>
      <c r="E2" s="30"/>
      <c r="F2" s="30"/>
    </row>
    <row r="3" spans="2:14" x14ac:dyDescent="0.3">
      <c r="F3" s="33"/>
      <c r="I3" s="38" t="s">
        <v>335</v>
      </c>
      <c r="J3" s="39"/>
      <c r="K3" s="38" t="s">
        <v>336</v>
      </c>
      <c r="L3" s="39"/>
      <c r="M3" s="38" t="s">
        <v>337</v>
      </c>
      <c r="N3" s="39"/>
    </row>
    <row r="4" spans="2:14" ht="27.6" x14ac:dyDescent="0.3">
      <c r="B4" s="44" t="s">
        <v>42</v>
      </c>
      <c r="C4" s="45" t="s">
        <v>43</v>
      </c>
      <c r="D4" s="45" t="s">
        <v>23</v>
      </c>
      <c r="E4" s="45" t="s">
        <v>316</v>
      </c>
      <c r="F4" s="45" t="s">
        <v>320</v>
      </c>
      <c r="G4" s="45" t="s">
        <v>321</v>
      </c>
      <c r="H4" s="46" t="s">
        <v>334</v>
      </c>
      <c r="I4" s="46" t="s">
        <v>322</v>
      </c>
      <c r="J4" s="46" t="s">
        <v>323</v>
      </c>
      <c r="K4" s="46" t="s">
        <v>322</v>
      </c>
      <c r="L4" s="46" t="s">
        <v>323</v>
      </c>
      <c r="M4" s="46" t="s">
        <v>322</v>
      </c>
      <c r="N4" s="46" t="s">
        <v>323</v>
      </c>
    </row>
    <row r="5" spans="2:14" s="36" customFormat="1" ht="41.4" x14ac:dyDescent="0.3">
      <c r="B5" s="42" t="str">
        <f>'WN_WTW investment'!$C$11</f>
        <v>SSC-WN601001</v>
      </c>
      <c r="C5" s="34" t="str">
        <f>'WN_WTW investment'!B1</f>
        <v>Treatment works investment</v>
      </c>
      <c r="D5" s="42" t="str">
        <f>'WN_WTW investment'!C10</f>
        <v>Water network plus</v>
      </c>
      <c r="E5" s="79">
        <f>'WN_WTW investment'!C12</f>
        <v>74.346000000000004</v>
      </c>
      <c r="F5" s="78">
        <f>'WN_WTW investment'!C16</f>
        <v>62.895206801702173</v>
      </c>
      <c r="G5" s="34" t="str">
        <f>'WN_WTW investment'!C15</f>
        <v>Partial accept</v>
      </c>
      <c r="H5" s="35">
        <f>'WN_WTW investment'!C17</f>
        <v>0</v>
      </c>
      <c r="I5" s="35" t="str">
        <f>'WN_WTW investment'!B18</f>
        <v>WW_Improving taste / odour / colour</v>
      </c>
      <c r="J5" s="77">
        <f>'WN_WTW investment'!C18</f>
        <v>62.895206801702173</v>
      </c>
      <c r="K5" s="35" t="str">
        <f>'WN_WTW investment'!B19</f>
        <v>N/A</v>
      </c>
      <c r="L5" s="35">
        <f>'WN_WTW investment'!C19</f>
        <v>0</v>
      </c>
      <c r="M5" s="35" t="str">
        <f>'WN_WTW investment'!B20</f>
        <v>N/A</v>
      </c>
      <c r="N5" s="35">
        <f>'WN_WTW investment'!C20</f>
        <v>0</v>
      </c>
    </row>
    <row r="6" spans="2:14" x14ac:dyDescent="0.3">
      <c r="B6" s="63" t="s">
        <v>355</v>
      </c>
      <c r="C6" s="64" t="s">
        <v>339</v>
      </c>
      <c r="D6" s="63" t="s">
        <v>23</v>
      </c>
      <c r="E6" s="65" t="s">
        <v>340</v>
      </c>
      <c r="F6" s="37" t="s">
        <v>341</v>
      </c>
      <c r="G6" s="37" t="s">
        <v>342</v>
      </c>
      <c r="H6" s="37" t="s">
        <v>334</v>
      </c>
      <c r="I6" s="37" t="s">
        <v>343</v>
      </c>
      <c r="J6" s="37" t="s">
        <v>323</v>
      </c>
      <c r="K6" s="37" t="s">
        <v>344</v>
      </c>
      <c r="L6" s="37" t="s">
        <v>323</v>
      </c>
      <c r="M6" s="37" t="s">
        <v>345</v>
      </c>
      <c r="N6" s="37" t="s">
        <v>323</v>
      </c>
    </row>
    <row r="7" spans="2:14" ht="12.75" customHeight="1" x14ac:dyDescent="0.3">
      <c r="B7" s="63" t="s">
        <v>338</v>
      </c>
      <c r="C7" s="64" t="s">
        <v>339</v>
      </c>
      <c r="D7" s="63" t="s">
        <v>23</v>
      </c>
      <c r="E7" s="65" t="s">
        <v>340</v>
      </c>
      <c r="F7" s="37" t="s">
        <v>341</v>
      </c>
      <c r="G7" s="37" t="s">
        <v>342</v>
      </c>
      <c r="H7" s="37" t="s">
        <v>334</v>
      </c>
      <c r="I7" s="37" t="s">
        <v>343</v>
      </c>
      <c r="J7" s="37" t="s">
        <v>323</v>
      </c>
      <c r="K7" s="37" t="s">
        <v>344</v>
      </c>
      <c r="L7" s="37" t="s">
        <v>323</v>
      </c>
      <c r="M7" s="37" t="s">
        <v>345</v>
      </c>
      <c r="N7" s="37" t="s">
        <v>323</v>
      </c>
    </row>
    <row r="8" spans="2:14" ht="14.25" customHeight="1" x14ac:dyDescent="0.3">
      <c r="B8" s="63" t="s">
        <v>346</v>
      </c>
      <c r="C8" s="64" t="s">
        <v>339</v>
      </c>
      <c r="D8" s="63" t="s">
        <v>23</v>
      </c>
      <c r="E8" s="65" t="s">
        <v>340</v>
      </c>
      <c r="F8" s="37" t="s">
        <v>341</v>
      </c>
      <c r="G8" s="37" t="s">
        <v>342</v>
      </c>
      <c r="H8" s="37" t="s">
        <v>334</v>
      </c>
      <c r="I8" s="37" t="s">
        <v>343</v>
      </c>
      <c r="J8" s="37" t="s">
        <v>323</v>
      </c>
      <c r="K8" s="37" t="s">
        <v>344</v>
      </c>
      <c r="L8" s="37" t="s">
        <v>323</v>
      </c>
      <c r="M8" s="37" t="s">
        <v>345</v>
      </c>
      <c r="N8" s="37" t="s">
        <v>323</v>
      </c>
    </row>
    <row r="9" spans="2:14" ht="14.25" customHeight="1" x14ac:dyDescent="0.3">
      <c r="B9" s="63" t="s">
        <v>347</v>
      </c>
      <c r="C9" s="64" t="s">
        <v>339</v>
      </c>
      <c r="D9" s="63" t="s">
        <v>23</v>
      </c>
      <c r="E9" s="65" t="s">
        <v>340</v>
      </c>
      <c r="F9" s="37" t="s">
        <v>341</v>
      </c>
      <c r="G9" s="37" t="s">
        <v>342</v>
      </c>
      <c r="H9" s="37" t="s">
        <v>334</v>
      </c>
      <c r="I9" s="37" t="s">
        <v>343</v>
      </c>
      <c r="J9" s="37" t="s">
        <v>323</v>
      </c>
      <c r="K9" s="37" t="s">
        <v>344</v>
      </c>
      <c r="L9" s="37" t="s">
        <v>323</v>
      </c>
      <c r="M9" s="37" t="s">
        <v>345</v>
      </c>
      <c r="N9" s="37" t="s">
        <v>323</v>
      </c>
    </row>
    <row r="10" spans="2:14" ht="14.25" customHeight="1" x14ac:dyDescent="0.3">
      <c r="B10" s="63" t="s">
        <v>348</v>
      </c>
      <c r="C10" s="64" t="s">
        <v>339</v>
      </c>
      <c r="D10" s="63" t="s">
        <v>23</v>
      </c>
      <c r="E10" s="65" t="s">
        <v>340</v>
      </c>
      <c r="F10" s="37" t="s">
        <v>341</v>
      </c>
      <c r="G10" s="37" t="s">
        <v>342</v>
      </c>
      <c r="H10" s="37" t="s">
        <v>334</v>
      </c>
      <c r="I10" s="37" t="s">
        <v>343</v>
      </c>
      <c r="J10" s="37" t="s">
        <v>323</v>
      </c>
      <c r="K10" s="37" t="s">
        <v>344</v>
      </c>
      <c r="L10" s="37" t="s">
        <v>323</v>
      </c>
      <c r="M10" s="37" t="s">
        <v>345</v>
      </c>
      <c r="N10" s="37" t="s">
        <v>323</v>
      </c>
    </row>
    <row r="11" spans="2:14" ht="14.25" customHeight="1" x14ac:dyDescent="0.3">
      <c r="B11" s="63" t="s">
        <v>349</v>
      </c>
      <c r="C11" s="64" t="s">
        <v>339</v>
      </c>
      <c r="D11" s="63" t="s">
        <v>23</v>
      </c>
      <c r="E11" s="65" t="s">
        <v>340</v>
      </c>
      <c r="F11" s="37" t="s">
        <v>341</v>
      </c>
      <c r="G11" s="37" t="s">
        <v>342</v>
      </c>
      <c r="H11" s="37" t="s">
        <v>334</v>
      </c>
      <c r="I11" s="37" t="s">
        <v>343</v>
      </c>
      <c r="J11" s="37" t="s">
        <v>323</v>
      </c>
      <c r="K11" s="37" t="s">
        <v>344</v>
      </c>
      <c r="L11" s="37" t="s">
        <v>323</v>
      </c>
      <c r="M11" s="37" t="s">
        <v>345</v>
      </c>
      <c r="N11" s="37" t="s">
        <v>323</v>
      </c>
    </row>
    <row r="12" spans="2:14" ht="14.25" customHeight="1" x14ac:dyDescent="0.3">
      <c r="B12" s="63" t="s">
        <v>350</v>
      </c>
      <c r="C12" s="64" t="s">
        <v>339</v>
      </c>
      <c r="D12" s="63" t="s">
        <v>23</v>
      </c>
      <c r="E12" s="65" t="s">
        <v>340</v>
      </c>
      <c r="F12" s="37" t="s">
        <v>341</v>
      </c>
      <c r="G12" s="37" t="s">
        <v>342</v>
      </c>
      <c r="H12" s="37" t="s">
        <v>334</v>
      </c>
      <c r="I12" s="37" t="s">
        <v>343</v>
      </c>
      <c r="J12" s="37" t="s">
        <v>323</v>
      </c>
      <c r="K12" s="37" t="s">
        <v>344</v>
      </c>
      <c r="L12" s="37" t="s">
        <v>323</v>
      </c>
      <c r="M12" s="37" t="s">
        <v>345</v>
      </c>
      <c r="N12" s="37" t="s">
        <v>323</v>
      </c>
    </row>
    <row r="13" spans="2:14" ht="14.25" customHeight="1" x14ac:dyDescent="0.3">
      <c r="B13" s="63" t="s">
        <v>351</v>
      </c>
      <c r="C13" s="64" t="s">
        <v>339</v>
      </c>
      <c r="D13" s="63" t="s">
        <v>23</v>
      </c>
      <c r="E13" s="65" t="s">
        <v>340</v>
      </c>
      <c r="F13" s="37" t="s">
        <v>341</v>
      </c>
      <c r="G13" s="37" t="s">
        <v>342</v>
      </c>
      <c r="H13" s="37" t="s">
        <v>334</v>
      </c>
      <c r="I13" s="37" t="s">
        <v>343</v>
      </c>
      <c r="J13" s="37" t="s">
        <v>323</v>
      </c>
      <c r="K13" s="37" t="s">
        <v>344</v>
      </c>
      <c r="L13" s="37" t="s">
        <v>323</v>
      </c>
      <c r="M13" s="37" t="s">
        <v>345</v>
      </c>
      <c r="N13" s="37" t="s">
        <v>323</v>
      </c>
    </row>
    <row r="14" spans="2:14" ht="14.25" customHeight="1" x14ac:dyDescent="0.3">
      <c r="B14" s="63" t="s">
        <v>352</v>
      </c>
      <c r="C14" s="64" t="s">
        <v>339</v>
      </c>
      <c r="D14" s="63" t="s">
        <v>23</v>
      </c>
      <c r="E14" s="65" t="s">
        <v>340</v>
      </c>
      <c r="F14" s="37" t="s">
        <v>341</v>
      </c>
      <c r="G14" s="37" t="s">
        <v>342</v>
      </c>
      <c r="H14" s="37" t="s">
        <v>334</v>
      </c>
      <c r="I14" s="37" t="s">
        <v>343</v>
      </c>
      <c r="J14" s="37" t="s">
        <v>323</v>
      </c>
      <c r="K14" s="37" t="s">
        <v>344</v>
      </c>
      <c r="L14" s="37" t="s">
        <v>323</v>
      </c>
      <c r="M14" s="37" t="s">
        <v>345</v>
      </c>
      <c r="N14" s="37" t="s">
        <v>323</v>
      </c>
    </row>
    <row r="15" spans="2:14" ht="14.25" customHeight="1" x14ac:dyDescent="0.3">
      <c r="B15" s="63" t="s">
        <v>353</v>
      </c>
      <c r="C15" s="64" t="s">
        <v>339</v>
      </c>
      <c r="D15" s="63" t="s">
        <v>23</v>
      </c>
      <c r="E15" s="65" t="s">
        <v>340</v>
      </c>
      <c r="F15" s="37" t="s">
        <v>341</v>
      </c>
      <c r="G15" s="37" t="s">
        <v>342</v>
      </c>
      <c r="H15" s="37" t="s">
        <v>334</v>
      </c>
      <c r="I15" s="37" t="s">
        <v>343</v>
      </c>
      <c r="J15" s="37" t="s">
        <v>323</v>
      </c>
      <c r="K15" s="37" t="s">
        <v>344</v>
      </c>
      <c r="L15" s="37" t="s">
        <v>323</v>
      </c>
      <c r="M15" s="37" t="s">
        <v>345</v>
      </c>
      <c r="N15" s="37" t="s">
        <v>323</v>
      </c>
    </row>
    <row r="16" spans="2:14" ht="14.25" customHeight="1" x14ac:dyDescent="0.3">
      <c r="B16" s="63" t="s">
        <v>354</v>
      </c>
      <c r="C16" s="64" t="s">
        <v>339</v>
      </c>
      <c r="D16" s="63" t="s">
        <v>23</v>
      </c>
      <c r="E16" s="65" t="s">
        <v>340</v>
      </c>
      <c r="F16" s="37" t="s">
        <v>341</v>
      </c>
      <c r="G16" s="37" t="s">
        <v>342</v>
      </c>
      <c r="H16" s="37" t="s">
        <v>334</v>
      </c>
      <c r="I16" s="37" t="s">
        <v>343</v>
      </c>
      <c r="J16" s="37" t="s">
        <v>323</v>
      </c>
      <c r="K16" s="37" t="s">
        <v>344</v>
      </c>
      <c r="L16" s="37" t="s">
        <v>323</v>
      </c>
      <c r="M16" s="37" t="s">
        <v>345</v>
      </c>
      <c r="N16" s="37" t="s">
        <v>323</v>
      </c>
    </row>
    <row r="18" spans="2:5" x14ac:dyDescent="0.3">
      <c r="B18" s="67" t="s">
        <v>360</v>
      </c>
      <c r="E18" s="33" t="s">
        <v>366</v>
      </c>
    </row>
    <row r="19" spans="2:5" x14ac:dyDescent="0.3">
      <c r="B19" s="68" t="s">
        <v>361</v>
      </c>
      <c r="C19" s="69">
        <f>SUMIF($D$5:$D$16,$B19,$F$5:$F$16)</f>
        <v>0</v>
      </c>
      <c r="E19" s="31" t="b">
        <f>'WN_WTW investment'!$C$21=TRUE</f>
        <v>1</v>
      </c>
    </row>
    <row r="20" spans="2:5" x14ac:dyDescent="0.3">
      <c r="B20" s="68" t="s">
        <v>314</v>
      </c>
      <c r="C20" s="80">
        <f>SUMIF($D$5:$D$16,$B20,$F$5:$F$16)</f>
        <v>62.895206801702173</v>
      </c>
    </row>
    <row r="21" spans="2:5" x14ac:dyDescent="0.3">
      <c r="B21" s="68" t="s">
        <v>362</v>
      </c>
      <c r="C21" s="69">
        <f>SUMIF($D$5:$D$16,$B21,$F$5:$F$16)</f>
        <v>0</v>
      </c>
    </row>
    <row r="22" spans="2:5" x14ac:dyDescent="0.3">
      <c r="B22" s="68" t="s">
        <v>363</v>
      </c>
      <c r="C22" s="69">
        <f>SUMIF($D$5:$D$16,$B22,$F$5:$F$16)</f>
        <v>0</v>
      </c>
    </row>
    <row r="23" spans="2:5" x14ac:dyDescent="0.3">
      <c r="B23" s="68" t="s">
        <v>364</v>
      </c>
      <c r="C23" s="69">
        <f>SUMIF($D$5:$D$16,$B23,$F$5:$F$16)</f>
        <v>0</v>
      </c>
    </row>
  </sheetData>
  <conditionalFormatting sqref="E19">
    <cfRule type="containsText" dxfId="1" priority="1" operator="containsText" text="TRUE">
      <formula>NOT(ISERROR(SEARCH("TRUE",E19)))</formula>
    </cfRule>
    <cfRule type="containsText" dxfId="0" priority="2" operator="containsText" text="FALSE">
      <formula>NOT(ISERROR(SEARCH("FALSE",E19)))</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9BAC9199A851E3458FBFE5AC1863D7C8" ma:contentTypeVersion="49" ma:contentTypeDescription="Create a new document" ma:contentTypeScope="" ma:versionID="2a58eaf30dcceabbda53b5999f2f1986">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7953977690c5dbbd97d241657f9d936a"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2:Asset"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1"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Asset" ma:index="30" nillable="true" ma:displayName="Asset" ma:default="0" ma:internalName="Asset">
      <xsd:simpleType>
        <xsd:restriction base="dms:Boolean"/>
      </xsd:simpleType>
    </xsd:element>
    <xsd:element name="Follow-up" ma:index="32"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Cost Assessment</TermName>
          <TermId xmlns="http://schemas.microsoft.com/office/infopath/2007/PartnerControls">c61055bb-c189-45d6-9bf3-4e8f946eb105</TermId>
        </TermInfo>
      </Terms>
    </oe9d4f963f4c420b8d2b35d038476850>
    <f8aa492165544285b4c7fe9d1b6ad82c xmlns="7041854e-4853-44f9-9e63-23b7acad5461">
      <Terms xmlns="http://schemas.microsoft.com/office/infopath/2007/PartnerControls"/>
    </f8aa492165544285b4c7fe9d1b6ad82c>
    <Asset xmlns="7041854e-4853-44f9-9e63-23b7acad5461">false</Asset>
    <TaxCatchAll xmlns="7041854e-4853-44f9-9e63-23b7acad5461">
      <Value>1786</Value>
      <Value>31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 SENSITIVE [POLICY]</TermName>
          <TermId xmlns="http://schemas.microsoft.com/office/infopath/2007/PartnerControls">860b1dac-401e-4af8-91e0-955522dbb5ae</TermId>
        </TermInfo>
      </Terms>
    </da4e9ae56afa494a84f353054bd212ec>
    <RelatedItems xmlns="http://schemas.microsoft.com/sharepoint/v3" xsi:nil="true"/>
  </documentManagement>
</p:properties>
</file>

<file path=customXml/item3.xml><?xml version="1.0" encoding="utf-8"?>
<?mso-contentType ?>
<SharedContentType xmlns="Microsoft.SharePoint.Taxonomy.ContentTypeSync" SourceId="e0e5cfab-624c-4e44-8ff4-7cd112c8ab77" ContentTypeId="0x010100573134B1BDBFC74F8C2DBF70E4CDEAD4"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F44A25-8778-40BB-B5E1-EFA859112D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8063FB9-8A41-41C6-8994-F6CA23DDE9B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7041854e-4853-44f9-9e63-23b7acad5461"/>
    <ds:schemaRef ds:uri="http://www.w3.org/XML/1998/namespace"/>
    <ds:schemaRef ds:uri="http://purl.org/dc/dcmitype/"/>
  </ds:schemaRefs>
</ds:datastoreItem>
</file>

<file path=customXml/itemProps3.xml><?xml version="1.0" encoding="utf-8"?>
<ds:datastoreItem xmlns:ds="http://schemas.openxmlformats.org/officeDocument/2006/customXml" ds:itemID="{BE34EF06-0BE4-4B80-9235-B708E6A0EA30}">
  <ds:schemaRefs>
    <ds:schemaRef ds:uri="Microsoft.SharePoint.Taxonomy.ContentTypeSync"/>
  </ds:schemaRefs>
</ds:datastoreItem>
</file>

<file path=customXml/itemProps4.xml><?xml version="1.0" encoding="utf-8"?>
<ds:datastoreItem xmlns:ds="http://schemas.openxmlformats.org/officeDocument/2006/customXml" ds:itemID="{12811468-46BC-432C-9FD5-CB73FDB03C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F_Inputs</vt:lpstr>
      <vt:lpstr>WN_WTW investment</vt:lpstr>
      <vt:lpstr>Summary</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2019-07-16T08:10:18Z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Document_x0020_Type">
    <vt:lpwstr/>
  </property>
  <property fmtid="{D5CDD505-2E9C-101B-9397-08002B2CF9AE}" pid="4" name="Water Companies">
    <vt:lpwstr/>
  </property>
  <property fmtid="{D5CDD505-2E9C-101B-9397-08002B2CF9AE}" pid="5" name="ContentTypeId">
    <vt:lpwstr>0x010100573134B1BDBFC74F8C2DBF70E4CDEAD4009BAC9199A851E3458FBFE5AC1863D7C8</vt:lpwstr>
  </property>
  <property fmtid="{D5CDD505-2E9C-101B-9397-08002B2CF9AE}" pid="6" name="Document Type">
    <vt:lpwstr/>
  </property>
  <property fmtid="{D5CDD505-2E9C-101B-9397-08002B2CF9AE}" pid="7" name="Water_x0020_Companies">
    <vt:lpwstr/>
  </property>
  <property fmtid="{D5CDD505-2E9C-101B-9397-08002B2CF9AE}" pid="8" name="Meeting">
    <vt:lpwstr/>
  </property>
  <property fmtid="{D5CDD505-2E9C-101B-9397-08002B2CF9AE}" pid="9" name="Stakeholder 4">
    <vt:lpwstr/>
  </property>
  <property fmtid="{D5CDD505-2E9C-101B-9397-08002B2CF9AE}" pid="10" name="Stakeholder 2">
    <vt:lpwstr/>
  </property>
  <property fmtid="{D5CDD505-2E9C-101B-9397-08002B2CF9AE}" pid="11" name="Hierarchy">
    <vt:lpwstr/>
  </property>
  <property fmtid="{D5CDD505-2E9C-101B-9397-08002B2CF9AE}" pid="12" name="Collection">
    <vt:lpwstr/>
  </property>
  <property fmtid="{D5CDD505-2E9C-101B-9397-08002B2CF9AE}" pid="13" name="Stakeholder 5">
    <vt:lpwstr/>
  </property>
  <property fmtid="{D5CDD505-2E9C-101B-9397-08002B2CF9AE}" pid="14" name="Project Code">
    <vt:lpwstr>1786;#Cost Assessment|c61055bb-c189-45d6-9bf3-4e8f946eb105</vt:lpwstr>
  </property>
  <property fmtid="{D5CDD505-2E9C-101B-9397-08002B2CF9AE}" pid="15" name="Stakeholder 3">
    <vt:lpwstr/>
  </property>
  <property fmtid="{D5CDD505-2E9C-101B-9397-08002B2CF9AE}" pid="16" name="Stakeholder">
    <vt:lpwstr/>
  </property>
  <property fmtid="{D5CDD505-2E9C-101B-9397-08002B2CF9AE}" pid="17" name="Security Classification">
    <vt:lpwstr>31;#OFFICIAL SENSITIVE [POLICY]|860b1dac-401e-4af8-91e0-955522dbb5ae</vt:lpwstr>
  </property>
</Properties>
</file>