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FWSHARE\PR19 Modelling\Model runs\DD\Model Run 7 Publishable Models\Past delivery\SSC\"/>
    </mc:Choice>
  </mc:AlternateContent>
  <bookViews>
    <workbookView xWindow="0" yWindow="0" windowWidth="2880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1">F_Inputs!$A$1:$K$21</definedName>
    <definedName name="_xlnm.Print_Area" localSheetId="5">F_Outputs!$A$1:$K$11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calcMode="manual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G22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H11" i="2" l="1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<sst xmlns="http://schemas.openxmlformats.org/spreadsheetml/2006/main" count="414" uniqueCount="121">
  <si>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</si>
  <si>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</si>
  <si>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</si>
  <si>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</si>
  <si>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</si>
  <si>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</si>
  <si>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</si>
  <si>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</si>
  <si>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</si>
  <si>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</si>
  <si>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</si>
  <si>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</si>
  <si>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</si>
  <si>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</si>
  <si>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</si>
  <si>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</si>
  <si>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</si>
  <si>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</si>
  <si>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</si>
  <si>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</si>
  <si>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</si>
  <si>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</si>
  <si>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</si>
  <si>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</si>
  <si>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</si>
  <si>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</si>
  <si>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</si>
  <si>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</si>
  <si>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</si>
  <si>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</si>
  <si>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</si>
  <si>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</si>
  <si>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</si>
  <si>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</si>
  <si>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</si>
  <si>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</si>
  <si>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</si>
  <si>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</si>
  <si>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</si>
  <si>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</si>
  <si>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</si>
  <si>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</si>
  <si>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</si>
  <si>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</si>
  <si>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</si>
  <si>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</si>
  <si>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</si>
  <si>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</si>
  <si>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</si>
  <si>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</si>
  <si>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</si>
  <si>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</si>
  <si>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</si>
  <si>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</si>
  <si>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</si>
  <si>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</si>
  <si>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</si>
  <si>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</si>
  <si>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</si>
  <si>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</si>
  <si>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</si>
  <si>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</si>
  <si>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</si>
  <si>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</si>
  <si>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</si>
  <si>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</si>
  <si>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</si>
  <si>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</si>
  <si>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</si>
  <si>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</si>
  <si>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</si>
  <si>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</si>
  <si>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</si>
  <si>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</si>
  <si>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</si>
  <si>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</si>
  <si>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</si>
  <si>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</si>
  <si>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</si>
  <si>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</si>
  <si>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</si>
  <si>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</si>
  <si>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</si>
  <si>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</si>
  <si>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</si>
  <si>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</si>
  <si>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</si>
  <si>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</si>
  <si>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</si>
  <si>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</si>
  <si>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</si>
  <si>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</si>
  <si>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</si>
  <si>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</si>
  <si>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</si>
  <si>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</si>
  <si>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</si>
  <si>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</si>
  <si>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</si>
  <si>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</si>
  <si>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</si>
  <si>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</si>
  <si>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</si>
  <si>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</si>
  <si>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</si>
  <si>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</si>
  <si>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</si>
  <si>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</si>
  <si>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</si>
  <si>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</si>
  <si>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</si>
  <si>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</si>
  <si>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</si>
  <si>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</si>
  <si>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</si>
  <si>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</si>
  <si>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</si>
  <si>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</si>
  <si>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</si>
  <si>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Run 7: Slow Track DD</t>
  </si>
  <si>
    <t>SSC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</si>
</sst>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l01\public\OFWSHARE\PR19%20Modelling\Live%20models\Past%20delivery\Live%20models\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 x14ac:dyDescent="0.2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3.75" x14ac:dyDescent="0.2">
      <c r="A1" s="30" t="s">
        <v>108</v>
      </c>
    </row>
    <row r="2" spans="1:6" x14ac:dyDescent="0.2">
      <c r="A2" s="31"/>
      <c r="B2" s="31"/>
      <c r="C2" s="32"/>
      <c r="D2" s="32"/>
      <c r="E2" s="32"/>
      <c r="F2" s="32"/>
    </row>
    <row r="3" spans="1:6" ht="15.75" x14ac:dyDescent="0.2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2">
      <c r="A4" s="31"/>
      <c r="B4" s="31"/>
      <c r="C4" s="32"/>
      <c r="D4" s="32"/>
      <c r="E4" s="32"/>
      <c r="F4" s="32"/>
    </row>
    <row r="5" spans="1:6" s="40" customFormat="1" ht="57.75" customHeight="1" x14ac:dyDescent="0.2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2">
      <c r="A6" s="31"/>
      <c r="B6" s="31"/>
      <c r="C6" s="32"/>
      <c r="D6" s="32"/>
      <c r="E6" s="32"/>
      <c r="F6" s="32"/>
    </row>
    <row r="7" spans="1:6" x14ac:dyDescent="0.2">
      <c r="A7" s="31"/>
      <c r="B7" s="31"/>
      <c r="C7" s="32"/>
      <c r="D7" s="32"/>
      <c r="E7" s="32"/>
      <c r="F7" s="32"/>
    </row>
    <row r="8" spans="1:6" x14ac:dyDescent="0.2">
      <c r="A8" s="31"/>
      <c r="B8" s="31"/>
      <c r="C8" s="32"/>
      <c r="D8" s="32"/>
      <c r="E8" s="32"/>
      <c r="F8" s="32"/>
    </row>
    <row r="9" spans="1:6" x14ac:dyDescent="0.2">
      <c r="A9" s="31"/>
      <c r="B9" s="31"/>
      <c r="C9" s="32"/>
      <c r="D9" s="32"/>
      <c r="E9" s="32"/>
      <c r="F9" s="32"/>
    </row>
    <row r="10" spans="1:6" x14ac:dyDescent="0.2">
      <c r="A10" s="31"/>
      <c r="B10" s="31"/>
      <c r="C10" s="32"/>
      <c r="D10" s="32"/>
      <c r="E10" s="32"/>
      <c r="F10" s="32"/>
    </row>
    <row r="11" spans="1:6" x14ac:dyDescent="0.2">
      <c r="A11" s="31"/>
      <c r="B11" s="31"/>
      <c r="C11" s="32"/>
      <c r="D11" s="32"/>
      <c r="E11" s="32"/>
      <c r="F11" s="32"/>
    </row>
    <row r="12" spans="1:6" x14ac:dyDescent="0.2">
      <c r="A12" s="31"/>
      <c r="B12" s="31"/>
      <c r="C12" s="32"/>
      <c r="D12" s="32"/>
      <c r="E12" s="32"/>
      <c r="F12" s="32"/>
    </row>
    <row r="13" spans="1:6" x14ac:dyDescent="0.2">
      <c r="A13" s="31"/>
      <c r="B13" s="31"/>
      <c r="C13" s="32"/>
      <c r="D13" s="32"/>
      <c r="E13" s="32"/>
      <c r="F13" s="32"/>
    </row>
    <row r="14" spans="1:6" x14ac:dyDescent="0.2">
      <c r="A14" s="31"/>
      <c r="B14" s="31"/>
      <c r="C14" s="32"/>
      <c r="D14" s="32"/>
      <c r="E14" s="32"/>
      <c r="F14" s="32"/>
    </row>
    <row r="15" spans="1:6" x14ac:dyDescent="0.2">
      <c r="A15" s="31"/>
      <c r="B15" s="31"/>
      <c r="C15" s="32"/>
      <c r="D15" s="32"/>
      <c r="E15" s="32"/>
      <c r="F15" s="32"/>
    </row>
    <row r="16" spans="1:6" x14ac:dyDescent="0.2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</cols>
  <sheetData>
    <row r="1" spans="1:11" x14ac:dyDescent="0.2">
      <c r="C1" t="s">
        <v>85</v>
      </c>
    </row>
    <row r="2" spans="1:11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2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2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2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2">
      <c r="A7" t="s">
        <v>120</v>
      </c>
      <c r="B7" t="s">
        <v>9</v>
      </c>
      <c r="C7" t="s">
        <v>87</v>
      </c>
      <c r="D7" t="s">
        <v>10</v>
      </c>
      <c r="E7" t="s">
        <v>74</v>
      </c>
      <c r="F7" s="20">
        <v>0.06</v>
      </c>
      <c r="G7" s="20"/>
      <c r="H7" s="20"/>
      <c r="I7" s="20"/>
      <c r="J7" s="20"/>
      <c r="K7" s="20"/>
    </row>
    <row r="8" spans="1:11" x14ac:dyDescent="0.2">
      <c r="A8" t="s">
        <v>120</v>
      </c>
      <c r="B8" t="s">
        <v>12</v>
      </c>
      <c r="C8" t="s">
        <v>88</v>
      </c>
      <c r="D8" t="s">
        <v>13</v>
      </c>
      <c r="E8" t="s">
        <v>74</v>
      </c>
      <c r="F8" s="21">
        <v>0.20899999999999999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x14ac:dyDescent="0.2">
      <c r="A9" t="s">
        <v>120</v>
      </c>
      <c r="B9" t="s">
        <v>17</v>
      </c>
      <c r="C9" t="s">
        <v>89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2">
      <c r="A10" t="s">
        <v>120</v>
      </c>
      <c r="B10" t="s">
        <v>20</v>
      </c>
      <c r="C10" t="s">
        <v>90</v>
      </c>
      <c r="D10" t="s">
        <v>18</v>
      </c>
      <c r="E10" t="s">
        <v>74</v>
      </c>
      <c r="F10" s="22">
        <v>2.66753363322196E-2</v>
      </c>
      <c r="G10" s="22">
        <v>2.66753363322196E-2</v>
      </c>
      <c r="H10" s="22">
        <v>2.66753363322196E-2</v>
      </c>
      <c r="I10" s="22">
        <v>2.66753363322196E-2</v>
      </c>
      <c r="J10" s="22">
        <v>2.66753363322196E-2</v>
      </c>
      <c r="K10" s="22">
        <v>2.66753363322196E-2</v>
      </c>
    </row>
    <row r="11" spans="1:11" x14ac:dyDescent="0.2">
      <c r="A11" t="s">
        <v>120</v>
      </c>
      <c r="B11" t="s">
        <v>22</v>
      </c>
      <c r="C11" t="s">
        <v>91</v>
      </c>
      <c r="D11" t="s">
        <v>18</v>
      </c>
      <c r="E11" t="s">
        <v>74</v>
      </c>
      <c r="F11" s="22">
        <v>6.2675336332219597E-2</v>
      </c>
      <c r="G11" s="22">
        <v>6.2675336332219597E-2</v>
      </c>
      <c r="H11" s="22">
        <v>6.2675336332219597E-2</v>
      </c>
      <c r="I11" s="22">
        <v>6.2675336332219597E-2</v>
      </c>
      <c r="J11" s="22">
        <v>6.2675336332219597E-2</v>
      </c>
      <c r="K11" s="22">
        <v>6.2675336332219597E-2</v>
      </c>
    </row>
    <row r="12" spans="1:11" x14ac:dyDescent="0.2">
      <c r="A12" t="s">
        <v>120</v>
      </c>
      <c r="B12" t="s">
        <v>35</v>
      </c>
      <c r="C12" t="s">
        <v>92</v>
      </c>
      <c r="D12" t="s">
        <v>10</v>
      </c>
      <c r="E12" t="s">
        <v>74</v>
      </c>
      <c r="F12" s="20"/>
      <c r="G12" s="20"/>
      <c r="H12" s="20"/>
      <c r="I12" s="20"/>
      <c r="J12" s="20"/>
      <c r="K12" s="20"/>
    </row>
    <row r="13" spans="1:11" x14ac:dyDescent="0.2">
      <c r="A13" t="s">
        <v>120</v>
      </c>
      <c r="B13" t="s">
        <v>37</v>
      </c>
      <c r="C13" t="s">
        <v>93</v>
      </c>
      <c r="D13" t="s">
        <v>13</v>
      </c>
      <c r="E13" t="s">
        <v>74</v>
      </c>
      <c r="F13" s="21"/>
      <c r="G13" s="21"/>
      <c r="H13" s="21"/>
      <c r="I13" s="21"/>
      <c r="J13" s="21"/>
      <c r="K13" s="21"/>
    </row>
    <row r="14" spans="1:11" x14ac:dyDescent="0.2">
      <c r="A14" t="s">
        <v>120</v>
      </c>
      <c r="B14" t="s">
        <v>41</v>
      </c>
      <c r="C14" t="s">
        <v>94</v>
      </c>
      <c r="D14" t="s">
        <v>18</v>
      </c>
      <c r="E14" t="s">
        <v>74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x14ac:dyDescent="0.2">
      <c r="A15" t="s">
        <v>120</v>
      </c>
      <c r="B15" t="s">
        <v>42</v>
      </c>
      <c r="C15" t="s">
        <v>95</v>
      </c>
      <c r="D15" t="s">
        <v>18</v>
      </c>
      <c r="E15" t="s">
        <v>74</v>
      </c>
      <c r="F15" s="22">
        <v>2.66753363322196E-2</v>
      </c>
      <c r="G15" s="22">
        <v>2.66753363322196E-2</v>
      </c>
      <c r="H15" s="22">
        <v>2.66753363322196E-2</v>
      </c>
      <c r="I15" s="22">
        <v>2.66753363322196E-2</v>
      </c>
      <c r="J15" s="22">
        <v>2.66753363322196E-2</v>
      </c>
      <c r="K15" s="22">
        <v>2.66753363322196E-2</v>
      </c>
    </row>
    <row r="16" spans="1:11" x14ac:dyDescent="0.2">
      <c r="A16" t="s">
        <v>120</v>
      </c>
      <c r="B16" t="s">
        <v>44</v>
      </c>
      <c r="C16" t="s">
        <v>96</v>
      </c>
      <c r="D16" t="s">
        <v>18</v>
      </c>
      <c r="E16" t="s">
        <v>74</v>
      </c>
      <c r="F16" s="22">
        <v>2.66753363322196E-2</v>
      </c>
      <c r="G16" s="22">
        <v>2.66753363322196E-2</v>
      </c>
      <c r="H16" s="22">
        <v>2.66753363322196E-2</v>
      </c>
      <c r="I16" s="22">
        <v>2.66753363322196E-2</v>
      </c>
      <c r="J16" s="22">
        <v>2.66753363322196E-2</v>
      </c>
      <c r="K16" s="22">
        <v>2.66753363322196E-2</v>
      </c>
    </row>
    <row r="17" spans="1:11" x14ac:dyDescent="0.2">
      <c r="A17" t="s">
        <v>120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2">
      <c r="A18" t="s">
        <v>120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">
      <c r="A19" t="s">
        <v>120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2">
      <c r="A20" t="s">
        <v>120</v>
      </c>
      <c r="B20" t="s">
        <v>101</v>
      </c>
      <c r="C20" t="s">
        <v>95</v>
      </c>
      <c r="D20" t="s">
        <v>18</v>
      </c>
      <c r="E20" t="s">
        <v>74</v>
      </c>
      <c r="F20" s="22">
        <v>2.66753363322196E-2</v>
      </c>
      <c r="G20" s="22">
        <v>2.66753363322196E-2</v>
      </c>
      <c r="H20" s="22">
        <v>2.66753363322196E-2</v>
      </c>
      <c r="I20" s="22">
        <v>2.66753363322196E-2</v>
      </c>
      <c r="J20" s="22">
        <v>2.66753363322196E-2</v>
      </c>
      <c r="K20" s="22">
        <v>2.66753363322196E-2</v>
      </c>
    </row>
    <row r="21" spans="1:11" x14ac:dyDescent="0.2">
      <c r="A21" t="s">
        <v>120</v>
      </c>
      <c r="B21" t="s">
        <v>102</v>
      </c>
      <c r="C21" t="s">
        <v>96</v>
      </c>
      <c r="D21" t="s">
        <v>18</v>
      </c>
      <c r="E21" t="s">
        <v>74</v>
      </c>
      <c r="F21" s="22">
        <v>2.66753363322196E-2</v>
      </c>
      <c r="G21" s="22">
        <v>2.66753363322196E-2</v>
      </c>
      <c r="H21" s="22">
        <v>2.66753363322196E-2</v>
      </c>
      <c r="I21" s="22">
        <v>2.66753363322196E-2</v>
      </c>
      <c r="J21" s="22">
        <v>2.66753363322196E-2</v>
      </c>
      <c r="K21" s="22">
        <v>2.66753363322196E-2</v>
      </c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  <col min="12" max="12" width="12.625" customWidth="1"/>
  </cols>
  <sheetData>
    <row r="2" spans="1:12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5" spans="1:12" ht="15" thickBot="1" x14ac:dyDescent="0.25"/>
    <row r="6" spans="1:12" ht="41.25" thickBot="1" x14ac:dyDescent="0.2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118</v>
      </c>
    </row>
    <row r="7" spans="1:12" x14ac:dyDescent="0.2">
      <c r="A7" t="str">
        <f>F_Inputs!A7</f>
        <v>SSC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2">
      <c r="A8" t="str">
        <f>F_Inputs!A8</f>
        <v>SSC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2">
      <c r="A9" t="str">
        <f>F_Inputs!A9</f>
        <v>SSC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2">
      <c r="A10" t="str">
        <f>F_Inputs!A10</f>
        <v>SSC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2">
      <c r="A11" t="str">
        <f>F_Inputs!A11</f>
        <v>SSC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2">
      <c r="A12" t="str">
        <f>F_Inputs!A12</f>
        <v>SSC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2">
      <c r="A13" t="str">
        <f>F_Inputs!A13</f>
        <v>SSC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2">
      <c r="A14" t="str">
        <f>F_Inputs!A14</f>
        <v>SSC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2">
      <c r="A15" t="str">
        <f>F_Inputs!A15</f>
        <v>SSC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2">
      <c r="A16" t="str">
        <f>F_Inputs!A16</f>
        <v>SSC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2">
      <c r="A17" t="str">
        <f>F_Inputs!A17</f>
        <v>SSC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2">
      <c r="A18" t="str">
        <f>F_Inputs!A18</f>
        <v>SSC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2">
      <c r="A19" t="str">
        <f>F_Inputs!A19</f>
        <v>SSC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2">
      <c r="A20" t="str">
        <f>F_Inputs!A20</f>
        <v>SSC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2">
      <c r="A21" t="str">
        <f>F_Inputs!A21</f>
        <v>SSC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</cols>
  <sheetData>
    <row r="2" spans="1:11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6" spans="1:11" x14ac:dyDescent="0.2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2">
      <c r="A7" t="str">
        <f>F_Inputs!A7</f>
        <v>SSC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0.06</v>
      </c>
      <c r="G7" s="20"/>
      <c r="H7" s="20"/>
      <c r="I7" s="20"/>
      <c r="J7" s="20"/>
      <c r="K7" s="20"/>
    </row>
    <row r="8" spans="1:11" x14ac:dyDescent="0.2">
      <c r="A8" t="str">
        <f>F_Inputs!A8</f>
        <v>SSC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0.20899999999999999</v>
      </c>
      <c r="G8" s="26">
        <f>IF(InpOverride!G8="",F_Inputs!G8,InpOverride!G8)</f>
        <v>0</v>
      </c>
      <c r="H8" s="26">
        <f>IF(InpOverride!H8="",F_Inputs!H8,InpOverride!H8)</f>
        <v>0</v>
      </c>
      <c r="I8" s="26">
        <f>IF(InpOverride!I8="",F_Inputs!I8,InpOverride!I8)</f>
        <v>0</v>
      </c>
      <c r="J8" s="26">
        <f>IF(InpOverride!J8="",F_Inputs!J8,InpOverride!J8)</f>
        <v>0</v>
      </c>
      <c r="K8" s="26">
        <f>IF(InpOverride!K8="",F_Inputs!K8,InpOverride!K8)</f>
        <v>0</v>
      </c>
    </row>
    <row r="9" spans="1:11" x14ac:dyDescent="0.2">
      <c r="A9" t="str">
        <f>F_Inputs!A9</f>
        <v>SSC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2">
      <c r="A10" t="str">
        <f>F_Inputs!A10</f>
        <v>SSC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2.66753363322196E-2</v>
      </c>
      <c r="G10" s="27">
        <f>IF(InpOverride!G10="",F_Inputs!G10,InpOverride!G10)</f>
        <v>2.66753363322196E-2</v>
      </c>
      <c r="H10" s="27">
        <f>IF(InpOverride!H10="",F_Inputs!H10,InpOverride!H10)</f>
        <v>2.66753363322196E-2</v>
      </c>
      <c r="I10" s="27">
        <f>IF(InpOverride!I10="",F_Inputs!I10,InpOverride!I10)</f>
        <v>2.66753363322196E-2</v>
      </c>
      <c r="J10" s="27">
        <f>IF(InpOverride!J10="",F_Inputs!J10,InpOverride!J10)</f>
        <v>2.66753363322196E-2</v>
      </c>
      <c r="K10" s="27">
        <f>IF(InpOverride!K10="",F_Inputs!K10,InpOverride!K10)</f>
        <v>2.66753363322196E-2</v>
      </c>
    </row>
    <row r="11" spans="1:11" x14ac:dyDescent="0.2">
      <c r="A11" t="str">
        <f>F_Inputs!A11</f>
        <v>SSC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6.2675336332219597E-2</v>
      </c>
      <c r="G11" s="27">
        <f>IF(InpOverride!G11="",F_Inputs!G11,InpOverride!G11)</f>
        <v>6.2675336332219597E-2</v>
      </c>
      <c r="H11" s="27">
        <f>IF(InpOverride!H11="",F_Inputs!H11,InpOverride!H11)</f>
        <v>6.2675336332219597E-2</v>
      </c>
      <c r="I11" s="27">
        <f>IF(InpOverride!I11="",F_Inputs!I11,InpOverride!I11)</f>
        <v>6.2675336332219597E-2</v>
      </c>
      <c r="J11" s="27">
        <f>IF(InpOverride!J11="",F_Inputs!J11,InpOverride!J11)</f>
        <v>6.2675336332219597E-2</v>
      </c>
      <c r="K11" s="27">
        <f>IF(InpOverride!K11="",F_Inputs!K11,InpOverride!K11)</f>
        <v>6.2675336332219597E-2</v>
      </c>
    </row>
    <row r="12" spans="1:11" x14ac:dyDescent="0.2">
      <c r="A12" t="str">
        <f>F_Inputs!A12</f>
        <v>SSC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0</v>
      </c>
      <c r="G12" s="20"/>
      <c r="H12" s="20"/>
      <c r="I12" s="20"/>
      <c r="J12" s="20"/>
      <c r="K12" s="20"/>
    </row>
    <row r="13" spans="1:11" x14ac:dyDescent="0.2">
      <c r="A13" t="str">
        <f>F_Inputs!A13</f>
        <v>SSC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0</v>
      </c>
      <c r="G13" s="26">
        <f>IF(InpOverride!G13="",F_Inputs!G13,InpOverride!G13)</f>
        <v>0</v>
      </c>
      <c r="H13" s="26">
        <f>IF(InpOverride!H13="",F_Inputs!H13,InpOverride!H13)</f>
        <v>0</v>
      </c>
      <c r="I13" s="26">
        <f>IF(InpOverride!I13="",F_Inputs!I13,InpOverride!I13)</f>
        <v>0</v>
      </c>
      <c r="J13" s="26">
        <f>IF(InpOverride!J13="",F_Inputs!J13,InpOverride!J13)</f>
        <v>0</v>
      </c>
      <c r="K13" s="26">
        <f>IF(InpOverride!K13="",F_Inputs!K13,InpOverride!K13)</f>
        <v>0</v>
      </c>
    </row>
    <row r="14" spans="1:11" x14ac:dyDescent="0.2">
      <c r="A14" t="str">
        <f>F_Inputs!A14</f>
        <v>SSC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0</v>
      </c>
      <c r="G14" s="27">
        <f>IF(InpOverride!G14="",F_Inputs!G14,InpOverride!G14)</f>
        <v>0</v>
      </c>
      <c r="H14" s="27">
        <f>IF(InpOverride!H14="",F_Inputs!H14,InpOverride!H14)</f>
        <v>0</v>
      </c>
      <c r="I14" s="27">
        <f>IF(InpOverride!I14="",F_Inputs!I14,InpOverride!I14)</f>
        <v>0</v>
      </c>
      <c r="J14" s="27">
        <f>IF(InpOverride!J14="",F_Inputs!J14,InpOverride!J14)</f>
        <v>0</v>
      </c>
      <c r="K14" s="27">
        <f>IF(InpOverride!K14="",F_Inputs!K14,InpOverride!K14)</f>
        <v>0</v>
      </c>
    </row>
    <row r="15" spans="1:11" x14ac:dyDescent="0.2">
      <c r="A15" t="str">
        <f>F_Inputs!A15</f>
        <v>SSC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2.66753363322196E-2</v>
      </c>
      <c r="G15" s="27">
        <f>IF(InpOverride!G15="",F_Inputs!G15,InpOverride!G15)</f>
        <v>2.66753363322196E-2</v>
      </c>
      <c r="H15" s="27">
        <f>IF(InpOverride!H15="",F_Inputs!H15,InpOverride!H15)</f>
        <v>2.66753363322196E-2</v>
      </c>
      <c r="I15" s="27">
        <f>IF(InpOverride!I15="",F_Inputs!I15,InpOverride!I15)</f>
        <v>2.66753363322196E-2</v>
      </c>
      <c r="J15" s="27">
        <f>IF(InpOverride!J15="",F_Inputs!J15,InpOverride!J15)</f>
        <v>2.66753363322196E-2</v>
      </c>
      <c r="K15" s="27">
        <f>IF(InpOverride!K15="",F_Inputs!K15,InpOverride!K15)</f>
        <v>2.66753363322196E-2</v>
      </c>
    </row>
    <row r="16" spans="1:11" x14ac:dyDescent="0.2">
      <c r="A16" t="str">
        <f>F_Inputs!A16</f>
        <v>SSC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2.66753363322196E-2</v>
      </c>
      <c r="G16" s="27">
        <f>IF(InpOverride!G16="",F_Inputs!G16,InpOverride!G16)</f>
        <v>2.66753363322196E-2</v>
      </c>
      <c r="H16" s="27">
        <f>IF(InpOverride!H16="",F_Inputs!H16,InpOverride!H16)</f>
        <v>2.66753363322196E-2</v>
      </c>
      <c r="I16" s="27">
        <f>IF(InpOverride!I16="",F_Inputs!I16,InpOverride!I16)</f>
        <v>2.66753363322196E-2</v>
      </c>
      <c r="J16" s="27">
        <f>IF(InpOverride!J16="",F_Inputs!J16,InpOverride!J16)</f>
        <v>2.66753363322196E-2</v>
      </c>
      <c r="K16" s="27">
        <f>IF(InpOverride!K16="",F_Inputs!K16,InpOverride!K16)</f>
        <v>2.66753363322196E-2</v>
      </c>
    </row>
    <row r="17" spans="1:11" x14ac:dyDescent="0.2">
      <c r="A17" t="str">
        <f>F_Inputs!A17</f>
        <v>SSC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2">
      <c r="A18" t="str">
        <f>F_Inputs!A18</f>
        <v>SSC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2">
      <c r="A19" t="str">
        <f>F_Inputs!A19</f>
        <v>SSC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2">
      <c r="A20" t="str">
        <f>F_Inputs!A20</f>
        <v>SSC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2.66753363322196E-2</v>
      </c>
      <c r="G20" s="27">
        <f>IF(InpOverride!G20="",F_Inputs!G20,InpOverride!G20)</f>
        <v>2.66753363322196E-2</v>
      </c>
      <c r="H20" s="27">
        <f>IF(InpOverride!H20="",F_Inputs!H20,InpOverride!H20)</f>
        <v>2.66753363322196E-2</v>
      </c>
      <c r="I20" s="27">
        <f>IF(InpOverride!I20="",F_Inputs!I20,InpOverride!I20)</f>
        <v>2.66753363322196E-2</v>
      </c>
      <c r="J20" s="27">
        <f>IF(InpOverride!J20="",F_Inputs!J20,InpOverride!J20)</f>
        <v>2.66753363322196E-2</v>
      </c>
      <c r="K20" s="27">
        <f>IF(InpOverride!K20="",F_Inputs!K20,InpOverride!K20)</f>
        <v>2.66753363322196E-2</v>
      </c>
    </row>
    <row r="21" spans="1:11" x14ac:dyDescent="0.2">
      <c r="A21" t="str">
        <f>F_Inputs!A21</f>
        <v>SSC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2.66753363322196E-2</v>
      </c>
      <c r="G21" s="27">
        <f>IF(InpOverride!G21="",F_Inputs!G21,InpOverride!G21)</f>
        <v>2.66753363322196E-2</v>
      </c>
      <c r="H21" s="27">
        <f>IF(InpOverride!H21="",F_Inputs!H21,InpOverride!H21)</f>
        <v>2.66753363322196E-2</v>
      </c>
      <c r="I21" s="27">
        <f>IF(InpOverride!I21="",F_Inputs!I21,InpOverride!I21)</f>
        <v>2.66753363322196E-2</v>
      </c>
      <c r="J21" s="27">
        <f>IF(InpOverride!J21="",F_Inputs!J21,InpOverride!J21)</f>
        <v>2.66753363322196E-2</v>
      </c>
      <c r="K21" s="27">
        <f>IF(InpOverride!K21="",F_Inputs!K21,InpOverride!K21)</f>
        <v>2.66753363322196E-2</v>
      </c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/>
  </sheetViews>
  <sheetFormatPr defaultColWidth="9" defaultRowHeight="12.75" x14ac:dyDescent="0.2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2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x14ac:dyDescent="0.2">
      <c r="A2" s="19" t="s">
        <v>7</v>
      </c>
    </row>
    <row r="3" spans="1:10" x14ac:dyDescent="0.2">
      <c r="A3" s="2" t="s">
        <v>8</v>
      </c>
      <c r="B3" s="2" t="s">
        <v>9</v>
      </c>
      <c r="C3" s="2" t="s">
        <v>10</v>
      </c>
      <c r="D3" s="4">
        <f>InpActive!F7</f>
        <v>0.06</v>
      </c>
      <c r="E3" s="5"/>
      <c r="F3" s="5"/>
      <c r="G3" s="5"/>
      <c r="H3" s="5"/>
      <c r="I3" s="5"/>
      <c r="J3" s="5"/>
    </row>
    <row r="4" spans="1:10" x14ac:dyDescent="0.2">
      <c r="A4" s="2" t="s">
        <v>11</v>
      </c>
      <c r="B4" s="2" t="s">
        <v>12</v>
      </c>
      <c r="C4" s="2" t="s">
        <v>13</v>
      </c>
      <c r="D4" s="4">
        <f>InpActive!F8</f>
        <v>0.20899999999999999</v>
      </c>
      <c r="E4" s="4">
        <f>InpActive!G8</f>
        <v>0</v>
      </c>
      <c r="F4" s="4">
        <f>InpActive!H8</f>
        <v>0</v>
      </c>
      <c r="G4" s="4">
        <f>InpActive!I8</f>
        <v>0</v>
      </c>
      <c r="H4" s="4">
        <f>InpActive!J8</f>
        <v>0</v>
      </c>
      <c r="I4" s="4">
        <f>InpActive!K8</f>
        <v>0</v>
      </c>
      <c r="J4" s="5"/>
    </row>
    <row r="5" spans="1:10" x14ac:dyDescent="0.2">
      <c r="A5" s="2" t="s">
        <v>14</v>
      </c>
      <c r="B5" s="2" t="s">
        <v>15</v>
      </c>
      <c r="C5" s="2" t="s">
        <v>10</v>
      </c>
      <c r="D5" s="6">
        <f xml:space="preserve"> (D4/1000 - D3) / 2</f>
        <v>-2.9895499999999998E-2</v>
      </c>
      <c r="E5" s="6">
        <f t="shared" ref="E5:I5" si="0" xml:space="preserve"> (E4/1000 - E3) / 2</f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5"/>
    </row>
    <row r="6" spans="1:10" x14ac:dyDescent="0.2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2">
      <c r="A7" s="2" t="s">
        <v>19</v>
      </c>
      <c r="B7" s="2" t="s">
        <v>20</v>
      </c>
      <c r="C7" s="2" t="s">
        <v>18</v>
      </c>
      <c r="D7" s="7">
        <f>InpActive!F10</f>
        <v>2.66753363322196E-2</v>
      </c>
      <c r="E7" s="7">
        <f>InpActive!G10</f>
        <v>2.66753363322196E-2</v>
      </c>
      <c r="F7" s="7">
        <f>InpActive!H10</f>
        <v>2.66753363322196E-2</v>
      </c>
      <c r="G7" s="7">
        <f>InpActive!I10</f>
        <v>2.66753363322196E-2</v>
      </c>
      <c r="H7" s="7">
        <f>InpActive!J10</f>
        <v>2.66753363322196E-2</v>
      </c>
      <c r="I7" s="7">
        <f>InpActive!K10</f>
        <v>2.66753363322196E-2</v>
      </c>
      <c r="J7" s="5"/>
    </row>
    <row r="8" spans="1:10" x14ac:dyDescent="0.2">
      <c r="A8" s="2" t="s">
        <v>21</v>
      </c>
      <c r="B8" s="2" t="s">
        <v>22</v>
      </c>
      <c r="C8" s="2" t="s">
        <v>18</v>
      </c>
      <c r="D8" s="7">
        <f>InpActive!F11</f>
        <v>6.2675336332219597E-2</v>
      </c>
      <c r="E8" s="7">
        <f>InpActive!G11</f>
        <v>6.2675336332219597E-2</v>
      </c>
      <c r="F8" s="7">
        <f>InpActive!H11</f>
        <v>6.2675336332219597E-2</v>
      </c>
      <c r="G8" s="7">
        <f>InpActive!I11</f>
        <v>6.2675336332219597E-2</v>
      </c>
      <c r="H8" s="7">
        <f>InpActive!J11</f>
        <v>6.2675336332219597E-2</v>
      </c>
      <c r="I8" s="7">
        <f>InpActive!K11</f>
        <v>6.2675336332219597E-2</v>
      </c>
      <c r="J8" s="5"/>
    </row>
    <row r="9" spans="1:10" x14ac:dyDescent="0.2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">
      <c r="A10" s="2" t="s">
        <v>26</v>
      </c>
      <c r="B10" s="2" t="s">
        <v>27</v>
      </c>
      <c r="C10" s="2" t="s">
        <v>28</v>
      </c>
      <c r="D10" s="8">
        <f xml:space="preserve"> (1 + D8) ^ (D9)</f>
        <v>0.83329388834839635</v>
      </c>
      <c r="E10" s="8">
        <f t="shared" ref="E10:I10" si="1" xml:space="preserve"> (1 + E8) ^ (E9)</f>
        <v>0.88552086306421518</v>
      </c>
      <c r="F10" s="8">
        <f t="shared" si="1"/>
        <v>0.94102118098596221</v>
      </c>
      <c r="G10" s="8">
        <f t="shared" si="1"/>
        <v>1</v>
      </c>
      <c r="H10" s="8">
        <f t="shared" si="1"/>
        <v>1.0626753363322197</v>
      </c>
      <c r="I10" s="8">
        <f t="shared" si="1"/>
        <v>1.1292788704487962</v>
      </c>
      <c r="J10" s="5"/>
    </row>
    <row r="11" spans="1:10" x14ac:dyDescent="0.2">
      <c r="A11" s="2" t="s">
        <v>29</v>
      </c>
      <c r="B11" s="2" t="s">
        <v>30</v>
      </c>
      <c r="C11" s="2" t="s">
        <v>10</v>
      </c>
      <c r="D11" s="8">
        <f>D5 / D10</f>
        <v>-3.5876298168048999E-2</v>
      </c>
      <c r="E11" s="8">
        <f t="shared" ref="E11:I11" si="2">E5 / E10</f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5"/>
    </row>
    <row r="12" spans="1:10" x14ac:dyDescent="0.2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3.5876298168048999E-2</v>
      </c>
    </row>
    <row r="13" spans="1:10" x14ac:dyDescent="0.2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2">
      <c r="A14" s="2" t="s">
        <v>34</v>
      </c>
      <c r="B14" s="2" t="s">
        <v>35</v>
      </c>
      <c r="C14" s="2" t="s">
        <v>10</v>
      </c>
      <c r="D14" s="4">
        <f>InpActive!F12</f>
        <v>0</v>
      </c>
      <c r="E14" s="5"/>
      <c r="F14" s="5"/>
      <c r="G14" s="5"/>
      <c r="H14" s="5"/>
      <c r="I14" s="5"/>
      <c r="J14" s="5"/>
    </row>
    <row r="15" spans="1:10" x14ac:dyDescent="0.2">
      <c r="A15" s="2" t="s">
        <v>36</v>
      </c>
      <c r="B15" s="2" t="s">
        <v>37</v>
      </c>
      <c r="C15" s="2" t="s">
        <v>13</v>
      </c>
      <c r="D15" s="4">
        <f>InpActive!F13</f>
        <v>0</v>
      </c>
      <c r="E15" s="4">
        <f>InpActive!G13</f>
        <v>0</v>
      </c>
      <c r="F15" s="4">
        <f>InpActive!H13</f>
        <v>0</v>
      </c>
      <c r="G15" s="4">
        <f>InpActive!I13</f>
        <v>0</v>
      </c>
      <c r="H15" s="4">
        <f>InpActive!J13</f>
        <v>0</v>
      </c>
      <c r="I15" s="4">
        <f>InpActive!K13</f>
        <v>0</v>
      </c>
      <c r="J15" s="5"/>
    </row>
    <row r="16" spans="1:10" x14ac:dyDescent="0.2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2">
      <c r="A17" s="2" t="s">
        <v>40</v>
      </c>
      <c r="B17" s="2" t="s">
        <v>41</v>
      </c>
      <c r="C17" s="2" t="s">
        <v>18</v>
      </c>
      <c r="D17" s="7">
        <f>InpActive!F14</f>
        <v>0</v>
      </c>
      <c r="E17" s="7">
        <f>InpActive!G14</f>
        <v>0</v>
      </c>
      <c r="F17" s="7">
        <f>InpActive!H14</f>
        <v>0</v>
      </c>
      <c r="G17" s="7">
        <f>InpActive!I14</f>
        <v>0</v>
      </c>
      <c r="H17" s="7">
        <f>InpActive!J14</f>
        <v>0</v>
      </c>
      <c r="I17" s="7">
        <f>InpActive!K14</f>
        <v>0</v>
      </c>
      <c r="J17" s="5"/>
    </row>
    <row r="18" spans="1:10" x14ac:dyDescent="0.2">
      <c r="A18" s="2" t="s">
        <v>19</v>
      </c>
      <c r="B18" s="2" t="s">
        <v>42</v>
      </c>
      <c r="C18" s="2" t="s">
        <v>18</v>
      </c>
      <c r="D18" s="7">
        <f>InpActive!F15</f>
        <v>2.66753363322196E-2</v>
      </c>
      <c r="E18" s="7">
        <f>InpActive!G15</f>
        <v>2.66753363322196E-2</v>
      </c>
      <c r="F18" s="7">
        <f>InpActive!H15</f>
        <v>2.66753363322196E-2</v>
      </c>
      <c r="G18" s="7">
        <f>InpActive!I15</f>
        <v>2.66753363322196E-2</v>
      </c>
      <c r="H18" s="7">
        <f>InpActive!J15</f>
        <v>2.66753363322196E-2</v>
      </c>
      <c r="I18" s="7">
        <f>InpActive!K15</f>
        <v>2.66753363322196E-2</v>
      </c>
      <c r="J18" s="5"/>
    </row>
    <row r="19" spans="1:10" x14ac:dyDescent="0.2">
      <c r="A19" s="2" t="s">
        <v>43</v>
      </c>
      <c r="B19" s="2" t="s">
        <v>44</v>
      </c>
      <c r="C19" s="2" t="s">
        <v>18</v>
      </c>
      <c r="D19" s="7">
        <f>InpActive!F16</f>
        <v>2.66753363322196E-2</v>
      </c>
      <c r="E19" s="7">
        <f>InpActive!G16</f>
        <v>2.66753363322196E-2</v>
      </c>
      <c r="F19" s="7">
        <f>InpActive!H16</f>
        <v>2.66753363322196E-2</v>
      </c>
      <c r="G19" s="7">
        <f>InpActive!I16</f>
        <v>2.66753363322196E-2</v>
      </c>
      <c r="H19" s="7">
        <f>InpActive!J16</f>
        <v>2.66753363322196E-2</v>
      </c>
      <c r="I19" s="7">
        <f>InpActive!K16</f>
        <v>2.66753363322196E-2</v>
      </c>
      <c r="J19" s="5"/>
    </row>
    <row r="20" spans="1:10" x14ac:dyDescent="0.2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">
      <c r="A21" s="2" t="s">
        <v>46</v>
      </c>
      <c r="B21" s="2" t="s">
        <v>47</v>
      </c>
      <c r="C21" s="2" t="s">
        <v>28</v>
      </c>
      <c r="D21" s="8">
        <f xml:space="preserve"> (1 + D19) ^ (D20)</f>
        <v>0.92406093893807106</v>
      </c>
      <c r="E21" s="8">
        <f t="shared" ref="E21:I21" si="8" xml:space="preserve"> (1 + E19) ^ (E20)</f>
        <v>0.94871057527571079</v>
      </c>
      <c r="F21" s="8">
        <f t="shared" si="8"/>
        <v>0.97401774895312399</v>
      </c>
      <c r="G21" s="8">
        <f t="shared" si="8"/>
        <v>1</v>
      </c>
      <c r="H21" s="8">
        <f t="shared" si="8"/>
        <v>1.0266753363322196</v>
      </c>
      <c r="I21" s="8">
        <f t="shared" si="8"/>
        <v>1.0540622462328764</v>
      </c>
      <c r="J21" s="5"/>
    </row>
    <row r="22" spans="1:10" x14ac:dyDescent="0.2">
      <c r="A22" s="2" t="s">
        <v>48</v>
      </c>
      <c r="B22" s="2" t="s">
        <v>49</v>
      </c>
      <c r="C22" s="2" t="s">
        <v>10</v>
      </c>
      <c r="D22" s="8">
        <f>D16 / D21</f>
        <v>0</v>
      </c>
      <c r="E22" s="8">
        <f t="shared" ref="E22:I22" si="9">E16 /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2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</v>
      </c>
    </row>
    <row r="24" spans="1:10" x14ac:dyDescent="0.2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2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2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2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2">
      <c r="A29" s="2" t="s">
        <v>19</v>
      </c>
      <c r="B29" s="2" t="s">
        <v>101</v>
      </c>
      <c r="C29" s="2" t="s">
        <v>18</v>
      </c>
      <c r="D29" s="7">
        <f>InpActive!F20</f>
        <v>2.66753363322196E-2</v>
      </c>
      <c r="E29" s="7">
        <f>InpActive!G20</f>
        <v>2.66753363322196E-2</v>
      </c>
      <c r="F29" s="7">
        <f>InpActive!H20</f>
        <v>2.66753363322196E-2</v>
      </c>
      <c r="G29" s="7">
        <f>InpActive!I20</f>
        <v>2.66753363322196E-2</v>
      </c>
      <c r="H29" s="7">
        <f>InpActive!J20</f>
        <v>2.66753363322196E-2</v>
      </c>
      <c r="I29" s="7">
        <f>InpActive!K20</f>
        <v>2.66753363322196E-2</v>
      </c>
      <c r="J29" s="5"/>
    </row>
    <row r="30" spans="1:10" x14ac:dyDescent="0.2">
      <c r="A30" s="2" t="s">
        <v>80</v>
      </c>
      <c r="B30" s="2" t="s">
        <v>102</v>
      </c>
      <c r="C30" s="2" t="s">
        <v>18</v>
      </c>
      <c r="D30" s="7">
        <f>InpActive!F21</f>
        <v>2.66753363322196E-2</v>
      </c>
      <c r="E30" s="7">
        <f>InpActive!G21</f>
        <v>2.66753363322196E-2</v>
      </c>
      <c r="F30" s="7">
        <f>InpActive!H21</f>
        <v>2.66753363322196E-2</v>
      </c>
      <c r="G30" s="7">
        <f>InpActive!I21</f>
        <v>2.66753363322196E-2</v>
      </c>
      <c r="H30" s="7">
        <f>InpActive!J21</f>
        <v>2.66753363322196E-2</v>
      </c>
      <c r="I30" s="7">
        <f>InpActive!K21</f>
        <v>2.66753363322196E-2</v>
      </c>
      <c r="J30" s="5"/>
    </row>
    <row r="31" spans="1:10" x14ac:dyDescent="0.2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">
      <c r="A32" s="2" t="s">
        <v>82</v>
      </c>
      <c r="B32" s="23" t="s">
        <v>104</v>
      </c>
      <c r="C32" s="2" t="s">
        <v>28</v>
      </c>
      <c r="D32" s="8">
        <f xml:space="preserve"> (1 + D30) ^ (D31)</f>
        <v>0.92406093893807106</v>
      </c>
      <c r="E32" s="8">
        <f t="shared" ref="E32" si="15" xml:space="preserve"> (1 + E30) ^ (E31)</f>
        <v>0.94871057527571079</v>
      </c>
      <c r="F32" s="8">
        <f t="shared" ref="F32" si="16" xml:space="preserve"> (1 + F30) ^ (F31)</f>
        <v>0.97401774895312399</v>
      </c>
      <c r="G32" s="8">
        <f t="shared" ref="G32" si="17" xml:space="preserve"> (1 + G30) ^ (G31)</f>
        <v>1</v>
      </c>
      <c r="H32" s="8">
        <f t="shared" ref="H32" si="18" xml:space="preserve"> (1 + H30) ^ (H31)</f>
        <v>1.0266753363322196</v>
      </c>
      <c r="I32" s="8">
        <f t="shared" ref="I32" si="19" xml:space="preserve"> (1 + I30) ^ (I31)</f>
        <v>1.0540622462328764</v>
      </c>
      <c r="J32" s="5"/>
    </row>
    <row r="33" spans="1:10" x14ac:dyDescent="0.2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2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Normal="100" workbookViewId="0"/>
  </sheetViews>
  <sheetFormatPr defaultColWidth="9" defaultRowHeight="12.75" x14ac:dyDescent="0.2"/>
  <cols>
    <col min="1" max="1" width="9" style="2"/>
    <col min="2" max="2" width="22.125" style="2" bestFit="1" customWidth="1"/>
    <col min="3" max="3" width="53.875" style="2" bestFit="1" customWidth="1"/>
    <col min="4" max="4" width="3.125" style="2" customWidth="1"/>
    <col min="5" max="5" width="14.25" style="2" bestFit="1" customWidth="1"/>
    <col min="6" max="11" width="10.625" style="2" customWidth="1"/>
    <col min="12" max="16384" width="9" style="2"/>
  </cols>
  <sheetData>
    <row r="1" spans="1:11" s="9" customFormat="1" x14ac:dyDescent="0.2">
      <c r="C1" s="9" t="s">
        <v>107</v>
      </c>
    </row>
    <row r="2" spans="1:11" s="9" customFormat="1" x14ac:dyDescent="0.2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0.06</v>
      </c>
      <c r="G4" s="28"/>
      <c r="H4" s="28"/>
      <c r="I4" s="28"/>
      <c r="J4" s="28"/>
      <c r="K4" s="28"/>
    </row>
    <row r="5" spans="1:11" x14ac:dyDescent="0.2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0.20899999999999999</v>
      </c>
      <c r="G5" s="28">
        <f>Calc!E4</f>
        <v>0</v>
      </c>
      <c r="H5" s="28">
        <f>Calc!F4</f>
        <v>0</v>
      </c>
      <c r="I5" s="28">
        <f>Calc!G4</f>
        <v>0</v>
      </c>
      <c r="J5" s="28">
        <f>Calc!H4</f>
        <v>0</v>
      </c>
      <c r="K5" s="28">
        <f>Calc!I4</f>
        <v>0</v>
      </c>
    </row>
    <row r="6" spans="1:11" x14ac:dyDescent="0.2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0</v>
      </c>
      <c r="G6" s="28"/>
      <c r="H6" s="28"/>
      <c r="I6" s="28"/>
      <c r="J6" s="28"/>
      <c r="K6" s="28"/>
    </row>
    <row r="7" spans="1:11" x14ac:dyDescent="0.2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0</v>
      </c>
      <c r="G7" s="28">
        <f>Calc!E15</f>
        <v>0</v>
      </c>
      <c r="H7" s="28">
        <f>Calc!F15</f>
        <v>0</v>
      </c>
      <c r="I7" s="28">
        <f>Calc!G15</f>
        <v>0</v>
      </c>
      <c r="J7" s="28">
        <f>Calc!H15</f>
        <v>0</v>
      </c>
      <c r="K7" s="28">
        <f>Calc!I15</f>
        <v>0</v>
      </c>
    </row>
    <row r="8" spans="1:11" x14ac:dyDescent="0.2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3.5876298168048999E-2</v>
      </c>
    </row>
    <row r="9" spans="1:11" x14ac:dyDescent="0.2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</v>
      </c>
    </row>
    <row r="10" spans="1:11" s="9" customFormat="1" ht="15" x14ac:dyDescent="0.2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[…]11/07/2019 11:56:54</v>
      </c>
      <c r="G10" s="24" t="str">
        <f t="shared" ca="1" si="0"/>
        <v>[…]11/07/2019 11:56:54</v>
      </c>
      <c r="H10" s="24" t="str">
        <f t="shared" ca="1" si="0"/>
        <v>[…]11/07/2019 11:56:54</v>
      </c>
      <c r="I10" s="24" t="str">
        <f t="shared" ca="1" si="0"/>
        <v>[…]11/07/2019 11:56:54</v>
      </c>
      <c r="J10" s="24" t="str">
        <f t="shared" ca="1" si="0"/>
        <v>[…]11/07/2019 11:56:54</v>
      </c>
      <c r="K10" s="24" t="str">
        <f t="shared" ca="1" si="0"/>
        <v>[…]11/07/2019 11:56:54</v>
      </c>
    </row>
    <row r="11" spans="1:11" s="9" customFormat="1" x14ac:dyDescent="0.2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PR19PD003_SSC_ModelRun07_ST_DD</v>
      </c>
      <c r="G11" s="14" t="str">
        <f t="shared" ca="1" si="1"/>
        <v>PR19PD003_SSC_ModelRun07_ST_DD</v>
      </c>
      <c r="H11" s="14" t="str">
        <f t="shared" ca="1" si="1"/>
        <v>PR19PD003_SSC_ModelRun07_ST_DD</v>
      </c>
      <c r="I11" s="14" t="str">
        <f t="shared" ca="1" si="1"/>
        <v>PR19PD003_SSC_ModelRun07_ST_DD</v>
      </c>
      <c r="J11" s="14" t="str">
        <f t="shared" ca="1" si="1"/>
        <v>PR19PD003_SSC_ModelRun07_ST_DD</v>
      </c>
      <c r="K11" s="14" t="str">
        <f t="shared" ca="1" si="1"/>
        <v>PR19PD003_SSC_ModelRun07_ST_DD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F_Inputs!Print_Area</vt:lpstr>
      <vt:lpstr>F_Outputs!Print_Area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Harrison</dc:creator>
  <cp:lastModifiedBy>Dawn Harrison</cp:lastModifiedBy>
  <cp:lastPrinted>2019-07-11T10:55:28Z</cp:lastPrinted>
  <dcterms:created xsi:type="dcterms:W3CDTF">2018-09-19T10:15:01Z</dcterms:created>
  <dcterms:modified xsi:type="dcterms:W3CDTF">2019-07-11T10:56:55Z</dcterms:modified>
</cp:coreProperties>
</file>