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ton.salas\OneDrive - OFWAT\Desktop\"/>
    </mc:Choice>
  </mc:AlternateContent>
  <bookViews>
    <workbookView xWindow="0" yWindow="0" windowWidth="23040" windowHeight="8052"/>
  </bookViews>
  <sheets>
    <sheet name="DD, historic vs PR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net1" hidden="1">{"NET",#N/A,FALSE,"401C11"}</definedName>
    <definedName name="__123Graph_A" hidden="1">'[1]2002PCTs'!#REF!</definedName>
    <definedName name="__123Graph_B" hidden="1">[2]Dnurse!#REF!</definedName>
    <definedName name="__123Graph_C" hidden="1">[2]Dnurse!#REF!</definedName>
    <definedName name="__123Graph_X" hidden="1">[2]Dnurse!#REF!</definedName>
    <definedName name="__net1" hidden="1">{"NET",#N/A,FALSE,"401C11"}</definedName>
    <definedName name="_1_0__123Grap" hidden="1">'[3]#REF'!#REF!</definedName>
    <definedName name="_1_123Grap" hidden="1">'[4]#REF'!#REF!</definedName>
    <definedName name="_123Graph_F" hidden="1">'[5]Chelmsford '!$G$18:$G$28</definedName>
    <definedName name="_2_0__123Grap" hidden="1">'[4]#REF'!#REF!</definedName>
    <definedName name="_2_123Grap" hidden="1">'[2]#REF'!#REF!</definedName>
    <definedName name="_3_0_S" hidden="1">'[3]#REF'!#REF!</definedName>
    <definedName name="_3_123Grap" hidden="1">'[4]#REF'!#REF!</definedName>
    <definedName name="_34_123Grap" hidden="1">'[4]#REF'!#REF!</definedName>
    <definedName name="_42S" hidden="1">'[4]#REF'!#REF!</definedName>
    <definedName name="_4S" hidden="1">'[4]#REF'!#REF!</definedName>
    <definedName name="_5_0__123Grap" hidden="1">'[4]#REF'!#REF!</definedName>
    <definedName name="_6_0_S" hidden="1">'[4]#REF'!#REF!</definedName>
    <definedName name="_6_123Grap" hidden="1">'[2]#REF'!#REF!</definedName>
    <definedName name="_8_123Grap" hidden="1">'[4]#REF'!#REF!</definedName>
    <definedName name="_8S" hidden="1">'[2]#REF'!#REF!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'[2]#REF'!#REF!</definedName>
    <definedName name="_Key2" hidden="1">#REF!</definedName>
    <definedName name="_net1" hidden="1">{"NET",#N/A,FALSE,"401C11"}</definedName>
    <definedName name="_Order1" hidden="1">255</definedName>
    <definedName name="_Order2" hidden="1">255</definedName>
    <definedName name="_Sort" hidden="1">#REF!</definedName>
    <definedName name="a" hidden="1">{"CHARGE",#N/A,FALSE,"401C11"}</definedName>
    <definedName name="aa" hidden="1">{"CHARGE",#N/A,FALSE,"401C11"}</definedName>
    <definedName name="aaa" hidden="1">{"CHARGE",#N/A,FALSE,"401C11"}</definedName>
    <definedName name="aaaa" hidden="1">{"CHARGE",#N/A,FALSE,"401C11"}</definedName>
    <definedName name="abc" hidden="1">{"NET",#N/A,FALSE,"401C11"}</definedName>
    <definedName name="adbr" hidden="1">{"CHARGE",#N/A,FALSE,"401C11"}</definedName>
    <definedName name="b" hidden="1">{"CHARGE",#N/A,FALSE,"401C11"}</definedName>
    <definedName name="BMGHIndex" hidden="1">"O"</definedName>
    <definedName name="change1" hidden="1">{"CHARGE",#N/A,FALSE,"401C11"}</definedName>
    <definedName name="charge" hidden="1">{"CHARGE",#N/A,FALSE,"401C11"}</definedName>
    <definedName name="da" hidden="1">#REF!</definedName>
    <definedName name="dog" hidden="1">{"NET",#N/A,FALSE,"401C11"}</definedName>
    <definedName name="EV__LASTREFTIME__" hidden="1">40339.4799074074</definedName>
    <definedName name="Expired" hidden="1">FALSE</definedName>
    <definedName name="F" localSheetId="0" hidden="1">{"bal",#N/A,FALSE,"working papers";"income",#N/A,FALSE,"working papers"}</definedName>
    <definedName name="F" hidden="1">{"bal",#N/A,FALSE,"working papers";"income",#N/A,FALSE,"working papers"}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Foutput" hidden="1">#REF!</definedName>
    <definedName name="fsdfffd" hidden="1">#REF!</definedName>
    <definedName name="fsdfsd" hidden="1">#REF!</definedName>
    <definedName name="fsfds" hidden="1">#REF!</definedName>
    <definedName name="fsfsd" hidden="1">#REF!</definedName>
    <definedName name="gfff" hidden="1">{"CHARGE",#N/A,FALSE,"401C11"}</definedName>
    <definedName name="gross" hidden="1">{"GROSS",#N/A,FALSE,"401C11"}</definedName>
    <definedName name="gross1" hidden="1">{"GROSS",#N/A,FALSE,"401C11"}</definedName>
    <definedName name="hasdfjklhklj" hidden="1">{"NET",#N/A,FALSE,"401C11"}</definedName>
    <definedName name="help" hidden="1">{"CHARGE",#N/A,FALSE,"401C11"}</definedName>
    <definedName name="hghghhj" hidden="1">{"CHARGE",#N/A,FALSE,"401C11"}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FELL" hidden="1">#REF!</definedName>
    <definedName name="New" hidden="1">#REF!</definedName>
    <definedName name="OISIII" hidden="1">#REF!</definedName>
    <definedName name="qfx" hidden="1">{"NET",#N/A,FALSE,"401C11"}</definedName>
    <definedName name="qwefqefa" hidden="1">#REF!</definedName>
    <definedName name="real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ytry" hidden="1">{"NET",#N/A,FALSE,"401C11"}</definedName>
    <definedName name="SAPBEXrevision" hidden="1">1</definedName>
    <definedName name="SAPBEXsysID" hidden="1">"BWB"</definedName>
    <definedName name="SAPBEXwbID" hidden="1">"49ZLUKBQR0WG29D9LLI3IBIIT"</definedName>
    <definedName name="sort" hidden="1">#REF!</definedName>
    <definedName name="Table3.4" hidden="1">{"CHARGE",#N/A,FALSE,"401C11"}</definedName>
    <definedName name="Test23" hidden="1">{"NET",#N/A,FALSE,"401C11"}</definedName>
    <definedName name="trdhtr" hidden="1">#REF!</definedName>
    <definedName name="wert" hidden="1">{"GROSS",#N/A,FALSE,"401C11"}</definedName>
    <definedName name="wombat" hidden="1">#REF!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n.CHARGE." hidden="1">{"CHARGE",#N/A,FALSE,"401C11"}</definedName>
    <definedName name="wrn.GROSS." hidden="1">{"GROSS",#N/A,FALSE,"401C11"}</definedName>
    <definedName name="wrn.NET." hidden="1">{"NET",#N/A,FALSE,"401C11"}</definedName>
    <definedName name="wrn.papersdraft" hidden="1">{"bal",#N/A,FALSE,"working papers";"income",#N/A,FALSE,"working papers"}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localSheetId="0" hidden="1">{"bal",#N/A,FALSE,"working papers";"income",#N/A,FALSE,"working papers"}</definedName>
    <definedName name="wrn.wpapers." hidden="1">{"bal",#N/A,FALSE,"working papers";"income",#N/A,FALSE,"working papers"}</definedName>
    <definedName name="xxx" hidden="1">{"CHARGE",#N/A,FALSE,"401C11"}</definedName>
    <definedName name="yyy" hidden="1">{"GROSS",#N/A,FALSE,"401C11"}</definedName>
    <definedName name="zzz" hidden="1">{"NET",#N/A,FALSE,"401C11"}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E95" i="1"/>
  <c r="D95" i="1"/>
  <c r="D22" i="1"/>
  <c r="D20" i="1"/>
  <c r="F72" i="1"/>
  <c r="E72" i="1"/>
  <c r="F13" i="1"/>
  <c r="F12" i="1"/>
  <c r="F11" i="1"/>
  <c r="F25" i="1"/>
  <c r="E25" i="1"/>
  <c r="D25" i="1"/>
  <c r="F24" i="1"/>
  <c r="E24" i="1"/>
  <c r="D24" i="1"/>
  <c r="F23" i="1"/>
  <c r="E23" i="1"/>
  <c r="F22" i="1"/>
  <c r="E22" i="1"/>
  <c r="F21" i="1"/>
  <c r="E21" i="1"/>
  <c r="F20" i="1"/>
  <c r="E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F14" i="1"/>
  <c r="E14" i="1"/>
  <c r="E13" i="1"/>
  <c r="D13" i="1"/>
  <c r="E12" i="1"/>
  <c r="E11" i="1"/>
  <c r="D11" i="1"/>
  <c r="F10" i="1"/>
  <c r="E10" i="1"/>
  <c r="G19" i="1" l="1"/>
  <c r="G13" i="1"/>
  <c r="H25" i="1"/>
  <c r="G11" i="1"/>
  <c r="H17" i="1"/>
  <c r="G17" i="1"/>
  <c r="H19" i="1"/>
  <c r="G25" i="1"/>
  <c r="H20" i="1"/>
  <c r="G22" i="1"/>
  <c r="H13" i="1"/>
  <c r="G24" i="1"/>
  <c r="D49" i="1"/>
  <c r="D72" i="1"/>
  <c r="E26" i="1"/>
  <c r="H16" i="1"/>
  <c r="G18" i="1"/>
  <c r="D21" i="1"/>
  <c r="H24" i="1"/>
  <c r="E49" i="1"/>
  <c r="D12" i="1"/>
  <c r="H12" i="1" s="1"/>
  <c r="G16" i="1"/>
  <c r="H22" i="1"/>
  <c r="D15" i="1"/>
  <c r="H15" i="1" s="1"/>
  <c r="H18" i="1"/>
  <c r="G20" i="1"/>
  <c r="D23" i="1"/>
  <c r="H23" i="1" s="1"/>
  <c r="G72" i="1"/>
  <c r="G95" i="1"/>
  <c r="F26" i="1"/>
  <c r="H11" i="1"/>
  <c r="H72" i="1"/>
  <c r="H95" i="1"/>
  <c r="F49" i="1"/>
  <c r="D10" i="1"/>
  <c r="D14" i="1"/>
  <c r="H14" i="1" s="1"/>
  <c r="D26" i="1" l="1"/>
  <c r="G26" i="1" s="1"/>
  <c r="H49" i="1"/>
  <c r="G49" i="1"/>
  <c r="G12" i="1"/>
  <c r="G23" i="1"/>
  <c r="H21" i="1"/>
  <c r="G21" i="1"/>
  <c r="G15" i="1"/>
  <c r="H26" i="1"/>
  <c r="H10" i="1"/>
  <c r="G14" i="1"/>
  <c r="G10" i="1"/>
</calcChain>
</file>

<file path=xl/sharedStrings.xml><?xml version="1.0" encoding="utf-8"?>
<sst xmlns="http://schemas.openxmlformats.org/spreadsheetml/2006/main" count="187" uniqueCount="52">
  <si>
    <t>PR19 draft determinations: historical expenditure, companies’ forecast and Ofwat's challenge</t>
  </si>
  <si>
    <t>Cost figures in £m of 2017-18, excluding third party service costs, other cash items, pension deficit recovery payments and atypical expenditure</t>
  </si>
  <si>
    <t>Historical refers to the period between 2013/14 to 2017/18. Business plans refer to the period between 2020/21 and 2024/25</t>
  </si>
  <si>
    <t>Total costs  (wholesale water, wholesale wastewater, residential retail) (£m)</t>
  </si>
  <si>
    <t>Historical (£m)</t>
  </si>
  <si>
    <t>Business plans (£m)</t>
  </si>
  <si>
    <t>Our view (OV)</t>
  </si>
  <si>
    <t>BP v historical
(% increase)</t>
  </si>
  <si>
    <t>Our view v historical
(% increase)</t>
  </si>
  <si>
    <t>Company code</t>
  </si>
  <si>
    <t>Company name</t>
  </si>
  <si>
    <t>(1)</t>
  </si>
  <si>
    <t>(2)</t>
  </si>
  <si>
    <t>(3)</t>
  </si>
  <si>
    <t>(2)/(1)-1</t>
  </si>
  <si>
    <t>(3)/(1)-1</t>
  </si>
  <si>
    <t>ANH</t>
  </si>
  <si>
    <t>NES</t>
  </si>
  <si>
    <t>NWT</t>
  </si>
  <si>
    <t>SRN</t>
  </si>
  <si>
    <t>SVH</t>
  </si>
  <si>
    <t>SWB</t>
  </si>
  <si>
    <t>TMS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</si>
  <si>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</si>
  <si>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</si>
  <si>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</si>
  <si>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</si>
  <si>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</si>
  <si>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</si>
  <si>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</si>
  <si>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</si>
  <si>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</si>
  <si>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Industry</t>
  </si>
  <si>
    <t>Wholesale enhancement costs (water + wastewater)</t>
  </si>
  <si>
    <t>Residential retail (£m)</t>
  </si>
  <si>
    <t>Wholesale base costs (water + wastewater)</t>
  </si>
  <si>
    <t>Anglian Water  </t>
  </si>
  <si>
    <t>Northumbrian Water</t>
  </si>
  <si>
    <t>United Utilities</t>
  </si>
  <si>
    <t>Southern Water</t>
  </si>
  <si>
    <t>Severn Trent / Hafren Dyfrdwy</t>
  </si>
  <si>
    <t>South West Water</t>
  </si>
  <si>
    <t>Thames Water</t>
  </si>
  <si>
    <t>Dŵr Cymru</t>
  </si>
  <si>
    <t>Wessex Water</t>
  </si>
  <si>
    <t>Yorkshire Water</t>
  </si>
  <si>
    <t>Affinity Water</t>
  </si>
  <si>
    <t>Bristol Water</t>
  </si>
  <si>
    <t>Portsmouth Water</t>
  </si>
  <si>
    <t>SES Water</t>
  </si>
  <si>
    <t>South East Water</t>
  </si>
  <si>
    <t>South Staffs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</si>
</sst>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0000000000000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4" fontId="8" fillId="0" borderId="1" xfId="1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Continuous" vertical="center"/>
    </xf>
    <xf numFmtId="0" fontId="6" fillId="4" borderId="1" xfId="0" applyFont="1" applyFill="1" applyBorder="1" applyAlignment="1">
      <alignment horizontal="centerContinuous" vertical="center"/>
    </xf>
    <xf numFmtId="0" fontId="7" fillId="4" borderId="1" xfId="0" applyFont="1" applyFill="1" applyBorder="1" applyAlignment="1">
      <alignment horizontal="centerContinuous" vertical="center"/>
    </xf>
    <xf numFmtId="0" fontId="4" fillId="4" borderId="1" xfId="0" applyFont="1" applyFill="1" applyBorder="1" applyAlignment="1">
      <alignment horizontal="centerContinuous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Continuous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Continuous" vertical="center"/>
    </xf>
    <xf numFmtId="0" fontId="7" fillId="5" borderId="1" xfId="0" applyFont="1" applyFill="1" applyBorder="1" applyAlignment="1">
      <alignment horizontal="centerContinuous" vertical="center"/>
    </xf>
    <xf numFmtId="0" fontId="4" fillId="5" borderId="1" xfId="0" applyFont="1" applyFill="1" applyBorder="1" applyAlignment="1">
      <alignment horizontal="centerContinuous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Continuous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RAFT2\Rev03\Unified%20Allocations\Data\NewNeed\2003LI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PAEIG\RPA%204\All%20Key%20Docs\Dispo\Waterfall0708\Data\&#163;50m%20pro%20rata%20to%20PCT%202002_03%20allocati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PAEIG\RPA%204\Key%20Facts\2012_13\January%202013\201211070_Key%20data%20updated%2011%20January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FM\CFISSA%20-%20CFS%20-%20PSS\2008-09%20Central%20Programmes\DH&amp;ALB%20Finances\Cascade\Journals\08.09%20DHFC%20Spring%20Supply%20Adjustments%20-%20Additional%20Cascade%20Journal%20-%2014660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PCTs"/>
      <sheetName val="2003LISI"/>
      <sheetName val="Table 5.3 &amp; 5.4"/>
      <sheetName val="Table 5.8"/>
      <sheetName val="Introduction"/>
      <sheetName val="#REF"/>
      <sheetName val="HES 2012-13"/>
      <sheetName val="A&amp;E"/>
      <sheetName val="RTT admitted"/>
      <sheetName val="RTT - non-admitted"/>
      <sheetName val="RTT - incomplete"/>
      <sheetName val="bed occupancy"/>
      <sheetName val="cancer - 2 week"/>
      <sheetName val="cancer - 62 day"/>
      <sheetName val="DTOC"/>
      <sheetName val="readmissions"/>
      <sheetName val="MRSA2"/>
      <sheetName val="C-Diff2"/>
      <sheetName val="FFT- IP"/>
      <sheetName val="safety thermometer"/>
      <sheetName val="lists"/>
      <sheetName val="workforce"/>
      <sheetName val="staff sickness"/>
      <sheetName val="Org List"/>
      <sheetName val="TDA"/>
      <sheetName val="Monitor"/>
      <sheetName val="Thresholds"/>
      <sheetName val="SHMI"/>
      <sheetName val="HSMR 2001 - 2012"/>
      <sheetName val="CQC banding"/>
      <sheetName val="RCI"/>
      <sheetName val="PFI Information"/>
      <sheetName val="urban-rural"/>
      <sheetName val="A&amp;E winter money"/>
      <sheetName val="provider DfT"/>
      <sheetName val="Justification lis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Dnurse"/>
      <sheetName val="ComPsy"/>
      <sheetName val="£50m pro rata to PCT 2002_03 al"/>
      <sheetName val="NAO Cost of Capital Calc"/>
      <sheetName val="Input Table (TB)"/>
      <sheetName val="Front"/>
      <sheetName val="By CC"/>
      <sheetName val="2002PCTs"/>
      <sheetName val="2. Overall Dis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_growth rates"/>
      <sheetName val="Table 2_Total NHS"/>
      <sheetName val="Table 3_revenue"/>
      <sheetName val="Table 4_capital"/>
      <sheetName val="Table 5_GDP"/>
      <sheetName val="Raw Data"/>
      <sheetName val="GMonk270411"/>
      <sheetName val="GDP Workings"/>
      <sheetName val="England Total NHS"/>
      <sheetName val="SGEE_091012"/>
      <sheetName val="PW REC_071112"/>
      <sheetName val="GDP Deflators Autumn Statement "/>
      <sheetName val="GDP from JS 0512"/>
      <sheetName val="GDP from HMT 211212"/>
      <sheetName val="Table 2_PriorPeriodAdjustment"/>
      <sheetName val="#REF"/>
    </sheetNames>
    <sheetDataSet>
      <sheetData sheetId="0"/>
      <sheetData sheetId="1"/>
      <sheetData sheetId="2">
        <row r="53">
          <cell r="C53">
            <v>104.18173450159</v>
          </cell>
        </row>
      </sheetData>
      <sheetData sheetId="3"/>
      <sheetData sheetId="4"/>
      <sheetData sheetId="5"/>
      <sheetData sheetId="6">
        <row r="52">
          <cell r="O52">
            <v>2.1335702832163905E-2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Summary"/>
      <sheetName val="Cascade Schedule"/>
      <sheetName val="DHF Cascade Coding"/>
      <sheetName val="CODE"/>
      <sheetName val="Journal 1"/>
      <sheetName val="Net WP"/>
      <sheetName val="#REF"/>
      <sheetName val="Front"/>
      <sheetName val="Bubble Data"/>
      <sheetName val="Bubble Chart"/>
      <sheetName val="NAO Cost of Capital Calc"/>
      <sheetName val="Lis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95"/>
  <sheetViews>
    <sheetView showGridLines="0" tabSelected="1" zoomScale="70" zoomScaleNormal="70" workbookViewId="0"/>
  </sheetViews>
  <sheetFormatPr defaultColWidth="8.69921875" defaultRowHeight="14.4" x14ac:dyDescent="0.3"/>
  <cols>
    <col min="1" max="1" width="3.69921875" style="6" customWidth="1"/>
    <col min="2" max="2" width="12.59765625" style="6" customWidth="1"/>
    <col min="3" max="3" width="24" style="6" bestFit="1" customWidth="1"/>
    <col min="4" max="4" width="19.69921875" style="6" customWidth="1"/>
    <col min="5" max="5" width="18.69921875" style="6" customWidth="1"/>
    <col min="6" max="6" width="20.69921875" style="6" customWidth="1"/>
    <col min="7" max="7" width="16.69921875" style="6" customWidth="1"/>
    <col min="8" max="8" width="17.69921875" style="6" customWidth="1"/>
    <col min="9" max="16384" width="8.69921875" style="6"/>
  </cols>
  <sheetData>
    <row r="1" spans="2:8" s="2" customFormat="1" ht="19.2" customHeight="1" x14ac:dyDescent="0.3">
      <c r="B1" s="1" t="s">
        <v>0</v>
      </c>
    </row>
    <row r="2" spans="2:8" s="2" customFormat="1" ht="17.100000000000001" customHeight="1" x14ac:dyDescent="0.3">
      <c r="B2" s="3" t="s">
        <v>1</v>
      </c>
    </row>
    <row r="3" spans="2:8" s="2" customFormat="1" ht="17.100000000000001" customHeight="1" x14ac:dyDescent="0.25">
      <c r="B3" s="3"/>
    </row>
    <row r="4" spans="2:8" s="2" customFormat="1" ht="17.100000000000001" customHeight="1" x14ac:dyDescent="0.25">
      <c r="B4" s="3" t="s">
        <v>2</v>
      </c>
    </row>
    <row r="5" spans="2:8" ht="15" x14ac:dyDescent="0.25">
      <c r="B5" s="4"/>
      <c r="C5" s="5"/>
      <c r="D5" s="5"/>
      <c r="E5" s="5"/>
      <c r="F5" s="5"/>
      <c r="G5" s="5"/>
      <c r="H5" s="5"/>
    </row>
    <row r="6" spans="2:8" ht="15" x14ac:dyDescent="0.25">
      <c r="B6" s="4"/>
      <c r="C6" s="5"/>
      <c r="D6" s="5"/>
      <c r="E6" s="5"/>
      <c r="F6" s="5"/>
      <c r="G6" s="5"/>
      <c r="H6" s="5"/>
    </row>
    <row r="7" spans="2:8" ht="23.1" customHeight="1" x14ac:dyDescent="0.3">
      <c r="B7" s="7"/>
      <c r="C7" s="7"/>
      <c r="D7" s="8" t="s">
        <v>3</v>
      </c>
      <c r="E7" s="8"/>
      <c r="F7" s="9"/>
      <c r="G7" s="9"/>
      <c r="H7" s="9"/>
    </row>
    <row r="8" spans="2:8" ht="35.85" customHeight="1" x14ac:dyDescent="0.3">
      <c r="B8" s="7"/>
      <c r="C8" s="7"/>
      <c r="D8" s="7" t="s">
        <v>4</v>
      </c>
      <c r="E8" s="7" t="s">
        <v>5</v>
      </c>
      <c r="F8" s="10" t="s">
        <v>6</v>
      </c>
      <c r="G8" s="11" t="s">
        <v>7</v>
      </c>
      <c r="H8" s="11" t="s">
        <v>8</v>
      </c>
    </row>
    <row r="9" spans="2:8" ht="24.75" customHeight="1" x14ac:dyDescent="0.25">
      <c r="B9" s="7" t="s">
        <v>9</v>
      </c>
      <c r="C9" s="12" t="s">
        <v>10</v>
      </c>
      <c r="D9" s="7" t="s">
        <v>11</v>
      </c>
      <c r="E9" s="7" t="s">
        <v>12</v>
      </c>
      <c r="F9" s="7" t="s">
        <v>13</v>
      </c>
      <c r="G9" s="7" t="s">
        <v>14</v>
      </c>
      <c r="H9" s="7" t="s">
        <v>15</v>
      </c>
    </row>
    <row r="10" spans="2:8" x14ac:dyDescent="0.3">
      <c r="B10" s="13" t="s">
        <v>16</v>
      </c>
      <c r="C10" s="13" t="s">
        <v>36</v>
      </c>
      <c r="D10" s="14">
        <f>D33+D56+D79</f>
        <v>4633.1357342830688</v>
      </c>
      <c r="E10" s="14">
        <f t="shared" ref="E10:F10" si="0">E33+E56+E79</f>
        <v>6692.0366087861103</v>
      </c>
      <c r="F10" s="14">
        <f t="shared" si="0"/>
        <v>5317.5028531090456</v>
      </c>
      <c r="G10" s="15">
        <f t="shared" ref="G10:G26" si="1">E10/D10-1</f>
        <v>0.44438604707134388</v>
      </c>
      <c r="H10" s="15">
        <f t="shared" ref="H10:H26" si="2">F10/D10-1</f>
        <v>0.14771143304997003</v>
      </c>
    </row>
    <row r="11" spans="2:8" ht="15" x14ac:dyDescent="0.25">
      <c r="B11" s="13" t="s">
        <v>17</v>
      </c>
      <c r="C11" s="13" t="s">
        <v>37</v>
      </c>
      <c r="D11" s="14">
        <f t="shared" ref="D11:F25" si="3">D34+D57+D80</f>
        <v>2720.0076189722477</v>
      </c>
      <c r="E11" s="14">
        <f t="shared" si="3"/>
        <v>3211.1310000000003</v>
      </c>
      <c r="F11" s="14">
        <f t="shared" si="3"/>
        <v>2915.8912145435011</v>
      </c>
      <c r="G11" s="15">
        <f t="shared" si="1"/>
        <v>0.18055956079024638</v>
      </c>
      <c r="H11" s="15">
        <f t="shared" si="2"/>
        <v>7.2015826060541688E-2</v>
      </c>
    </row>
    <row r="12" spans="2:8" ht="15" x14ac:dyDescent="0.25">
      <c r="B12" s="13" t="s">
        <v>18</v>
      </c>
      <c r="C12" s="13" t="s">
        <v>38</v>
      </c>
      <c r="D12" s="14">
        <f t="shared" si="3"/>
        <v>7243.0289156901163</v>
      </c>
      <c r="E12" s="14">
        <f t="shared" si="3"/>
        <v>6101.5339847844325</v>
      </c>
      <c r="F12" s="14">
        <f t="shared" si="3"/>
        <v>5837.2860027781189</v>
      </c>
      <c r="G12" s="15">
        <f t="shared" si="1"/>
        <v>-0.15759911277351601</v>
      </c>
      <c r="H12" s="15">
        <f t="shared" si="2"/>
        <v>-0.19408218982349013</v>
      </c>
    </row>
    <row r="13" spans="2:8" ht="15" x14ac:dyDescent="0.25">
      <c r="B13" s="17" t="s">
        <v>19</v>
      </c>
      <c r="C13" s="13" t="s">
        <v>39</v>
      </c>
      <c r="D13" s="14">
        <f t="shared" si="3"/>
        <v>3184.28473126367</v>
      </c>
      <c r="E13" s="14">
        <f t="shared" si="3"/>
        <v>3724.5239999999999</v>
      </c>
      <c r="F13" s="14">
        <f t="shared" si="3"/>
        <v>3434.9304492674942</v>
      </c>
      <c r="G13" s="15">
        <f t="shared" si="1"/>
        <v>0.16965796539241573</v>
      </c>
      <c r="H13" s="15">
        <f t="shared" si="2"/>
        <v>7.8713349827971069E-2</v>
      </c>
    </row>
    <row r="14" spans="2:8" ht="15" x14ac:dyDescent="0.25">
      <c r="B14" s="17" t="s">
        <v>20</v>
      </c>
      <c r="C14" s="13" t="s">
        <v>40</v>
      </c>
      <c r="D14" s="14">
        <f t="shared" si="3"/>
        <v>6345.3653657299283</v>
      </c>
      <c r="E14" s="14">
        <f t="shared" si="3"/>
        <v>6753.1881974245925</v>
      </c>
      <c r="F14" s="14">
        <f t="shared" si="3"/>
        <v>6638.3033313908463</v>
      </c>
      <c r="G14" s="15">
        <f t="shared" si="1"/>
        <v>6.427097703423601E-2</v>
      </c>
      <c r="H14" s="15">
        <f t="shared" si="2"/>
        <v>4.6165657732337717E-2</v>
      </c>
    </row>
    <row r="15" spans="2:8" ht="15" x14ac:dyDescent="0.25">
      <c r="B15" s="17" t="s">
        <v>21</v>
      </c>
      <c r="C15" s="13" t="s">
        <v>41</v>
      </c>
      <c r="D15" s="14">
        <f t="shared" si="3"/>
        <v>2030.7678915994152</v>
      </c>
      <c r="E15" s="14">
        <f t="shared" si="3"/>
        <v>2049.0940000000001</v>
      </c>
      <c r="F15" s="14">
        <f t="shared" si="3"/>
        <v>1944.1393369060768</v>
      </c>
      <c r="G15" s="15">
        <f t="shared" si="1"/>
        <v>9.0242259966752947E-3</v>
      </c>
      <c r="H15" s="15">
        <f t="shared" si="2"/>
        <v>-4.2658028547570948E-2</v>
      </c>
    </row>
    <row r="16" spans="2:8" ht="15" x14ac:dyDescent="0.25">
      <c r="B16" s="17" t="s">
        <v>22</v>
      </c>
      <c r="C16" s="13" t="s">
        <v>42</v>
      </c>
      <c r="D16" s="14">
        <f t="shared" si="3"/>
        <v>9709.6412927981346</v>
      </c>
      <c r="E16" s="14">
        <f t="shared" si="3"/>
        <v>10992.616714438103</v>
      </c>
      <c r="F16" s="14">
        <f t="shared" si="3"/>
        <v>9263.3534066016418</v>
      </c>
      <c r="G16" s="15">
        <f t="shared" si="1"/>
        <v>0.13213417292681884</v>
      </c>
      <c r="H16" s="15">
        <f t="shared" si="2"/>
        <v>-4.5963375241010684E-2</v>
      </c>
    </row>
    <row r="17" spans="2:8" x14ac:dyDescent="0.3">
      <c r="B17" s="17" t="s">
        <v>23</v>
      </c>
      <c r="C17" s="13" t="s">
        <v>43</v>
      </c>
      <c r="D17" s="14">
        <f t="shared" si="3"/>
        <v>3248.2252068561957</v>
      </c>
      <c r="E17" s="14">
        <f t="shared" si="3"/>
        <v>3513.8739999999998</v>
      </c>
      <c r="F17" s="14">
        <f t="shared" si="3"/>
        <v>2943.1946844039958</v>
      </c>
      <c r="G17" s="15">
        <f t="shared" si="1"/>
        <v>8.1782750956764128E-2</v>
      </c>
      <c r="H17" s="15">
        <f t="shared" si="2"/>
        <v>-9.3906826967648738E-2</v>
      </c>
    </row>
    <row r="18" spans="2:8" ht="15" x14ac:dyDescent="0.25">
      <c r="B18" s="17" t="s">
        <v>24</v>
      </c>
      <c r="C18" s="13" t="s">
        <v>44</v>
      </c>
      <c r="D18" s="14">
        <f t="shared" si="3"/>
        <v>1935.7261976427499</v>
      </c>
      <c r="E18" s="14">
        <f t="shared" si="3"/>
        <v>2365.2515453374563</v>
      </c>
      <c r="F18" s="14">
        <f t="shared" si="3"/>
        <v>2127.7442233173342</v>
      </c>
      <c r="G18" s="15">
        <f t="shared" si="1"/>
        <v>0.22189364808812595</v>
      </c>
      <c r="H18" s="15">
        <f t="shared" si="2"/>
        <v>9.9196893604279524E-2</v>
      </c>
    </row>
    <row r="19" spans="2:8" ht="15" x14ac:dyDescent="0.25">
      <c r="B19" s="17" t="s">
        <v>25</v>
      </c>
      <c r="C19" s="13" t="s">
        <v>45</v>
      </c>
      <c r="D19" s="14">
        <f t="shared" si="3"/>
        <v>3824.5324806310778</v>
      </c>
      <c r="E19" s="14">
        <f t="shared" si="3"/>
        <v>5123.7653463945653</v>
      </c>
      <c r="F19" s="14">
        <f t="shared" si="3"/>
        <v>4322.8444876759895</v>
      </c>
      <c r="G19" s="15">
        <f t="shared" si="1"/>
        <v>0.33971024493668422</v>
      </c>
      <c r="H19" s="15">
        <f t="shared" si="2"/>
        <v>0.13029357433060329</v>
      </c>
    </row>
    <row r="20" spans="2:8" ht="15" x14ac:dyDescent="0.25">
      <c r="B20" s="17" t="s">
        <v>26</v>
      </c>
      <c r="C20" s="13" t="s">
        <v>46</v>
      </c>
      <c r="D20" s="14">
        <f t="shared" si="3"/>
        <v>1400.2299422800845</v>
      </c>
      <c r="E20" s="14">
        <f t="shared" si="3"/>
        <v>1581.797824776181</v>
      </c>
      <c r="F20" s="14">
        <f t="shared" si="3"/>
        <v>1450.1305122334916</v>
      </c>
      <c r="G20" s="15">
        <f t="shared" si="1"/>
        <v>0.12967004704987084</v>
      </c>
      <c r="H20" s="15">
        <f t="shared" si="2"/>
        <v>3.5637411004188824E-2</v>
      </c>
    </row>
    <row r="21" spans="2:8" ht="15" x14ac:dyDescent="0.25">
      <c r="B21" s="17" t="s">
        <v>27</v>
      </c>
      <c r="C21" s="13" t="s">
        <v>47</v>
      </c>
      <c r="D21" s="14">
        <f t="shared" si="3"/>
        <v>555.16988438370095</v>
      </c>
      <c r="E21" s="14">
        <f t="shared" si="3"/>
        <v>508.56600000000003</v>
      </c>
      <c r="F21" s="14">
        <f t="shared" si="3"/>
        <v>439.49567850184911</v>
      </c>
      <c r="G21" s="15">
        <f t="shared" si="1"/>
        <v>-8.3945267376014598E-2</v>
      </c>
      <c r="H21" s="15">
        <f t="shared" si="2"/>
        <v>-0.20835821454952086</v>
      </c>
    </row>
    <row r="22" spans="2:8" ht="15" x14ac:dyDescent="0.25">
      <c r="B22" s="17" t="s">
        <v>28</v>
      </c>
      <c r="C22" s="13" t="s">
        <v>48</v>
      </c>
      <c r="D22" s="14">
        <f t="shared" si="3"/>
        <v>168.58382093552083</v>
      </c>
      <c r="E22" s="14">
        <f t="shared" si="3"/>
        <v>189.27799999999999</v>
      </c>
      <c r="F22" s="14">
        <f t="shared" si="3"/>
        <v>210.88586598683824</v>
      </c>
      <c r="G22" s="15">
        <f t="shared" si="1"/>
        <v>0.12275305512498846</v>
      </c>
      <c r="H22" s="15">
        <f t="shared" si="2"/>
        <v>0.25092588847833097</v>
      </c>
    </row>
    <row r="23" spans="2:8" ht="15" x14ac:dyDescent="0.25">
      <c r="B23" s="17" t="s">
        <v>29</v>
      </c>
      <c r="C23" s="13" t="s">
        <v>49</v>
      </c>
      <c r="D23" s="14">
        <f t="shared" si="3"/>
        <v>271.72139530556029</v>
      </c>
      <c r="E23" s="14">
        <f t="shared" si="3"/>
        <v>295.76356471790075</v>
      </c>
      <c r="F23" s="14">
        <f t="shared" si="3"/>
        <v>241.60178625817326</v>
      </c>
      <c r="G23" s="15">
        <f t="shared" si="1"/>
        <v>8.848095817152779E-2</v>
      </c>
      <c r="H23" s="15">
        <f t="shared" si="2"/>
        <v>-0.11084739578021252</v>
      </c>
    </row>
    <row r="24" spans="2:8" ht="15" x14ac:dyDescent="0.25">
      <c r="B24" s="17" t="s">
        <v>30</v>
      </c>
      <c r="C24" s="13" t="s">
        <v>50</v>
      </c>
      <c r="D24" s="14">
        <f t="shared" si="3"/>
        <v>943.40960165312003</v>
      </c>
      <c r="E24" s="14">
        <f t="shared" si="3"/>
        <v>1086.5759999999998</v>
      </c>
      <c r="F24" s="14">
        <f t="shared" si="3"/>
        <v>953.58794578074867</v>
      </c>
      <c r="G24" s="15">
        <f t="shared" si="1"/>
        <v>0.15175423071379801</v>
      </c>
      <c r="H24" s="15">
        <f t="shared" si="2"/>
        <v>1.0788891813050538E-2</v>
      </c>
    </row>
    <row r="25" spans="2:8" ht="15" x14ac:dyDescent="0.25">
      <c r="B25" s="17" t="s">
        <v>31</v>
      </c>
      <c r="C25" s="13" t="s">
        <v>51</v>
      </c>
      <c r="D25" s="14">
        <f t="shared" si="3"/>
        <v>531.13044937615564</v>
      </c>
      <c r="E25" s="14">
        <f t="shared" si="3"/>
        <v>657.45628353902634</v>
      </c>
      <c r="F25" s="14">
        <f t="shared" si="3"/>
        <v>588.49514147298373</v>
      </c>
      <c r="G25" s="15">
        <f t="shared" si="1"/>
        <v>0.23784332890582327</v>
      </c>
      <c r="H25" s="15">
        <f t="shared" si="2"/>
        <v>0.10800490192984857</v>
      </c>
    </row>
    <row r="26" spans="2:8" ht="15" x14ac:dyDescent="0.25">
      <c r="B26" s="17"/>
      <c r="C26" s="18" t="s">
        <v>32</v>
      </c>
      <c r="D26" s="19">
        <f>SUM(D10:D25)</f>
        <v>48744.960529400742</v>
      </c>
      <c r="E26" s="19">
        <f t="shared" ref="E26:F26" si="4">SUM(E10:E25)</f>
        <v>54846.45307019836</v>
      </c>
      <c r="F26" s="19">
        <f t="shared" si="4"/>
        <v>48629.38692022812</v>
      </c>
      <c r="G26" s="20">
        <f t="shared" si="1"/>
        <v>0.12517176082474157</v>
      </c>
      <c r="H26" s="20">
        <f t="shared" si="2"/>
        <v>-2.3709857986839999E-3</v>
      </c>
    </row>
    <row r="27" spans="2:8" ht="15" x14ac:dyDescent="0.25">
      <c r="B27" s="4"/>
      <c r="C27" s="5"/>
      <c r="D27" s="21"/>
      <c r="E27" s="5"/>
      <c r="F27" s="16"/>
      <c r="G27" s="5"/>
      <c r="H27" s="5"/>
    </row>
    <row r="28" spans="2:8" ht="15" x14ac:dyDescent="0.25">
      <c r="B28" s="4"/>
      <c r="C28" s="5"/>
      <c r="D28" s="5"/>
      <c r="E28" s="5"/>
      <c r="F28" s="5"/>
      <c r="G28" s="5"/>
      <c r="H28" s="5"/>
    </row>
    <row r="30" spans="2:8" ht="22.35" customHeight="1" x14ac:dyDescent="0.25">
      <c r="B30" s="22"/>
      <c r="C30" s="22"/>
      <c r="D30" s="23" t="s">
        <v>35</v>
      </c>
      <c r="E30" s="23"/>
      <c r="F30" s="23"/>
      <c r="G30" s="23"/>
      <c r="H30" s="23"/>
    </row>
    <row r="31" spans="2:8" ht="42.75" customHeight="1" x14ac:dyDescent="0.3">
      <c r="B31" s="22"/>
      <c r="C31" s="22"/>
      <c r="D31" s="24" t="s">
        <v>4</v>
      </c>
      <c r="E31" s="25" t="s">
        <v>5</v>
      </c>
      <c r="F31" s="26" t="s">
        <v>6</v>
      </c>
      <c r="G31" s="27" t="s">
        <v>7</v>
      </c>
      <c r="H31" s="28" t="s">
        <v>8</v>
      </c>
    </row>
    <row r="32" spans="2:8" ht="32.1" customHeight="1" x14ac:dyDescent="0.3">
      <c r="B32" s="22" t="s">
        <v>9</v>
      </c>
      <c r="C32" s="29" t="s">
        <v>10</v>
      </c>
      <c r="D32" s="22" t="s">
        <v>11</v>
      </c>
      <c r="E32" s="22" t="s">
        <v>12</v>
      </c>
      <c r="F32" s="22" t="s">
        <v>13</v>
      </c>
      <c r="G32" s="22" t="s">
        <v>14</v>
      </c>
      <c r="H32" s="22" t="s">
        <v>15</v>
      </c>
    </row>
    <row r="33" spans="2:8" x14ac:dyDescent="0.3">
      <c r="B33" s="13" t="s">
        <v>16</v>
      </c>
      <c r="C33" s="13" t="s">
        <v>36</v>
      </c>
      <c r="D33" s="14">
        <v>3716.6823498384892</v>
      </c>
      <c r="E33" s="14">
        <v>4544.8313725733478</v>
      </c>
      <c r="F33" s="14">
        <v>3648.444951891754</v>
      </c>
      <c r="G33" s="15">
        <v>0.22281942463305926</v>
      </c>
      <c r="H33" s="15">
        <v>-1.8359760540122672E-2</v>
      </c>
    </row>
    <row r="34" spans="2:8" x14ac:dyDescent="0.3">
      <c r="B34" s="13" t="s">
        <v>17</v>
      </c>
      <c r="C34" s="13" t="s">
        <v>37</v>
      </c>
      <c r="D34" s="14">
        <v>2310.4502777557846</v>
      </c>
      <c r="E34" s="14">
        <v>2382.8820000000001</v>
      </c>
      <c r="F34" s="14">
        <v>2335.6770639582528</v>
      </c>
      <c r="G34" s="15">
        <v>3.1349613078265781E-2</v>
      </c>
      <c r="H34" s="15">
        <v>1.091855836299227E-2</v>
      </c>
    </row>
    <row r="35" spans="2:8" x14ac:dyDescent="0.3">
      <c r="B35" s="13" t="s">
        <v>18</v>
      </c>
      <c r="C35" s="13" t="s">
        <v>38</v>
      </c>
      <c r="D35" s="14">
        <v>5251.9403752227117</v>
      </c>
      <c r="E35" s="14">
        <v>4618.2165068499799</v>
      </c>
      <c r="F35" s="14">
        <v>4557.7390875238361</v>
      </c>
      <c r="G35" s="15">
        <v>-0.12066471115370547</v>
      </c>
      <c r="H35" s="15">
        <v>-0.13217996361381723</v>
      </c>
    </row>
    <row r="36" spans="2:8" x14ac:dyDescent="0.3">
      <c r="B36" s="17" t="s">
        <v>19</v>
      </c>
      <c r="C36" s="13" t="s">
        <v>39</v>
      </c>
      <c r="D36" s="14">
        <v>2347.9195075938619</v>
      </c>
      <c r="E36" s="14">
        <v>2619.0209999999997</v>
      </c>
      <c r="F36" s="14">
        <v>2337.3111737295994</v>
      </c>
      <c r="G36" s="15">
        <v>0.11546455980680603</v>
      </c>
      <c r="H36" s="15">
        <v>-4.5181846438738793E-3</v>
      </c>
    </row>
    <row r="37" spans="2:8" x14ac:dyDescent="0.3">
      <c r="B37" s="17" t="s">
        <v>20</v>
      </c>
      <c r="C37" s="13" t="s">
        <v>40</v>
      </c>
      <c r="D37" s="14">
        <v>5194.4018951028838</v>
      </c>
      <c r="E37" s="14">
        <v>5234.2081247730821</v>
      </c>
      <c r="F37" s="14">
        <v>5284.1736728667402</v>
      </c>
      <c r="G37" s="15">
        <v>7.6632941528314014E-3</v>
      </c>
      <c r="H37" s="15">
        <v>1.7282408942690841E-2</v>
      </c>
    </row>
    <row r="38" spans="2:8" x14ac:dyDescent="0.3">
      <c r="B38" s="17" t="s">
        <v>21</v>
      </c>
      <c r="C38" s="13" t="s">
        <v>41</v>
      </c>
      <c r="D38" s="14">
        <v>1539.111448237363</v>
      </c>
      <c r="E38" s="14">
        <v>1521.211</v>
      </c>
      <c r="F38" s="14">
        <v>1522.4497392175736</v>
      </c>
      <c r="G38" s="15">
        <v>-1.1630378201567648E-2</v>
      </c>
      <c r="H38" s="15">
        <v>-1.0825537708052835E-2</v>
      </c>
    </row>
    <row r="39" spans="2:8" x14ac:dyDescent="0.3">
      <c r="B39" s="17" t="s">
        <v>22</v>
      </c>
      <c r="C39" s="13" t="s">
        <v>42</v>
      </c>
      <c r="D39" s="14">
        <v>7410.1302237735017</v>
      </c>
      <c r="E39" s="14">
        <v>8447.7248724237161</v>
      </c>
      <c r="F39" s="14">
        <v>7565.5835905344611</v>
      </c>
      <c r="G39" s="15">
        <v>0.14002380758726174</v>
      </c>
      <c r="H39" s="15">
        <v>2.0978493233793305E-2</v>
      </c>
    </row>
    <row r="40" spans="2:8" x14ac:dyDescent="0.3">
      <c r="B40" s="17" t="s">
        <v>23</v>
      </c>
      <c r="C40" s="13" t="s">
        <v>43</v>
      </c>
      <c r="D40" s="14">
        <v>2653.7550799492419</v>
      </c>
      <c r="E40" s="14">
        <v>2300.1369999999997</v>
      </c>
      <c r="F40" s="14">
        <v>2259.0888492762406</v>
      </c>
      <c r="G40" s="15">
        <v>-0.1332519653456512</v>
      </c>
      <c r="H40" s="15">
        <v>-0.14871991528342177</v>
      </c>
    </row>
    <row r="41" spans="2:8" x14ac:dyDescent="0.3">
      <c r="B41" s="17" t="s">
        <v>24</v>
      </c>
      <c r="C41" s="13" t="s">
        <v>44</v>
      </c>
      <c r="D41" s="14">
        <v>1420.8535227063553</v>
      </c>
      <c r="E41" s="14">
        <v>1598.1902844963156</v>
      </c>
      <c r="F41" s="14">
        <v>1521.6585993084977</v>
      </c>
      <c r="G41" s="15">
        <v>0.12481002366252358</v>
      </c>
      <c r="H41" s="15">
        <v>7.0946846378742157E-2</v>
      </c>
    </row>
    <row r="42" spans="2:8" x14ac:dyDescent="0.3">
      <c r="B42" s="17" t="s">
        <v>25</v>
      </c>
      <c r="C42" s="13" t="s">
        <v>45</v>
      </c>
      <c r="D42" s="14">
        <v>3137.7030502975053</v>
      </c>
      <c r="E42" s="14">
        <v>3719.4479999999999</v>
      </c>
      <c r="F42" s="14">
        <v>3204.0928521782553</v>
      </c>
      <c r="G42" s="15">
        <v>0.18540471815755022</v>
      </c>
      <c r="H42" s="15">
        <v>2.115872688285636E-2</v>
      </c>
    </row>
    <row r="43" spans="2:8" x14ac:dyDescent="0.3">
      <c r="B43" s="17" t="s">
        <v>26</v>
      </c>
      <c r="C43" s="13" t="s">
        <v>46</v>
      </c>
      <c r="D43" s="14">
        <v>1101.851687192029</v>
      </c>
      <c r="E43" s="14">
        <v>1109.2874928331521</v>
      </c>
      <c r="F43" s="14">
        <v>1056.6800241727308</v>
      </c>
      <c r="G43" s="15">
        <v>6.7484632710166359E-3</v>
      </c>
      <c r="H43" s="15">
        <v>-4.0996137269993405E-2</v>
      </c>
    </row>
    <row r="44" spans="2:8" x14ac:dyDescent="0.3">
      <c r="B44" s="17" t="s">
        <v>27</v>
      </c>
      <c r="C44" s="13" t="s">
        <v>47</v>
      </c>
      <c r="D44" s="14">
        <v>429.81863324668836</v>
      </c>
      <c r="E44" s="14">
        <v>425.24399999999991</v>
      </c>
      <c r="F44" s="14">
        <v>367.60536552651371</v>
      </c>
      <c r="G44" s="15">
        <v>-1.064317107923729E-2</v>
      </c>
      <c r="H44" s="15">
        <v>-0.14474306814071558</v>
      </c>
    </row>
    <row r="45" spans="2:8" x14ac:dyDescent="0.3">
      <c r="B45" s="17" t="s">
        <v>28</v>
      </c>
      <c r="C45" s="13" t="s">
        <v>48</v>
      </c>
      <c r="D45" s="14">
        <v>133.06632445000855</v>
      </c>
      <c r="E45" s="14">
        <v>144.86500000000001</v>
      </c>
      <c r="F45" s="14">
        <v>171.7065215947276</v>
      </c>
      <c r="G45" s="15">
        <v>8.8667629460405628E-2</v>
      </c>
      <c r="H45" s="15">
        <v>0.2903829898693544</v>
      </c>
    </row>
    <row r="46" spans="2:8" x14ac:dyDescent="0.3">
      <c r="B46" s="17" t="s">
        <v>29</v>
      </c>
      <c r="C46" s="13" t="s">
        <v>49</v>
      </c>
      <c r="D46" s="14">
        <v>200.12848325780695</v>
      </c>
      <c r="E46" s="14">
        <v>204.11800000000002</v>
      </c>
      <c r="F46" s="14">
        <v>191.16855432518665</v>
      </c>
      <c r="G46" s="15">
        <v>1.9934777285319116E-2</v>
      </c>
      <c r="H46" s="15">
        <v>-4.477088311851174E-2</v>
      </c>
    </row>
    <row r="47" spans="2:8" x14ac:dyDescent="0.3">
      <c r="B47" s="17" t="s">
        <v>30</v>
      </c>
      <c r="C47" s="13" t="s">
        <v>50</v>
      </c>
      <c r="D47" s="14">
        <v>670.38918045665753</v>
      </c>
      <c r="E47" s="14">
        <v>766.61736481287824</v>
      </c>
      <c r="F47" s="14">
        <v>694.45323580295883</v>
      </c>
      <c r="G47" s="15">
        <v>0.14354077774744467</v>
      </c>
      <c r="H47" s="15">
        <v>3.5895649941589669E-2</v>
      </c>
    </row>
    <row r="48" spans="2:8" x14ac:dyDescent="0.3">
      <c r="B48" s="17" t="s">
        <v>31</v>
      </c>
      <c r="C48" s="13" t="s">
        <v>51</v>
      </c>
      <c r="D48" s="14">
        <v>417.07897239762667</v>
      </c>
      <c r="E48" s="14">
        <v>473.24815001047079</v>
      </c>
      <c r="F48" s="14">
        <v>428.98578483377423</v>
      </c>
      <c r="G48" s="15">
        <v>0.13467276302602627</v>
      </c>
      <c r="H48" s="15">
        <v>2.8548100537650889E-2</v>
      </c>
    </row>
    <row r="49" spans="2:8" x14ac:dyDescent="0.3">
      <c r="B49" s="17"/>
      <c r="C49" s="18" t="s">
        <v>32</v>
      </c>
      <c r="D49" s="19">
        <f>SUM(D33:D48)</f>
        <v>37935.281011478524</v>
      </c>
      <c r="E49" s="19">
        <f>SUM(E33:E48)</f>
        <v>40109.250168772931</v>
      </c>
      <c r="F49" s="19">
        <f t="shared" ref="F49" si="5">SUM(F33:F48)</f>
        <v>37146.819066741111</v>
      </c>
      <c r="G49" s="20">
        <f t="shared" ref="G49" si="6">E49/D49-1</f>
        <v>5.7307316548850684E-2</v>
      </c>
      <c r="H49" s="20">
        <f t="shared" ref="H49" si="7">F49/D49-1</f>
        <v>-2.0784397102497798E-2</v>
      </c>
    </row>
    <row r="50" spans="2:8" x14ac:dyDescent="0.3">
      <c r="B50" s="30"/>
      <c r="C50" s="31"/>
      <c r="D50" s="32"/>
      <c r="E50" s="32"/>
      <c r="F50" s="32"/>
      <c r="G50" s="33"/>
      <c r="H50" s="33"/>
    </row>
    <row r="51" spans="2:8" x14ac:dyDescent="0.3">
      <c r="B51" s="30"/>
      <c r="C51" s="31"/>
      <c r="D51" s="32"/>
      <c r="E51" s="32"/>
      <c r="F51" s="32"/>
      <c r="G51" s="33"/>
      <c r="H51" s="33"/>
    </row>
    <row r="53" spans="2:8" ht="23.1" customHeight="1" x14ac:dyDescent="0.3">
      <c r="B53" s="34"/>
      <c r="C53" s="34"/>
      <c r="D53" s="35" t="s">
        <v>33</v>
      </c>
      <c r="E53" s="35"/>
      <c r="F53" s="35"/>
      <c r="G53" s="35"/>
      <c r="H53" s="35"/>
    </row>
    <row r="54" spans="2:8" ht="38.85" customHeight="1" x14ac:dyDescent="0.3">
      <c r="B54" s="34"/>
      <c r="C54" s="34"/>
      <c r="D54" s="36" t="s">
        <v>4</v>
      </c>
      <c r="E54" s="37" t="s">
        <v>5</v>
      </c>
      <c r="F54" s="38" t="s">
        <v>6</v>
      </c>
      <c r="G54" s="39" t="s">
        <v>7</v>
      </c>
      <c r="H54" s="39" t="s">
        <v>8</v>
      </c>
    </row>
    <row r="55" spans="2:8" ht="23.1" customHeight="1" x14ac:dyDescent="0.3">
      <c r="B55" s="40" t="s">
        <v>9</v>
      </c>
      <c r="C55" s="41" t="s">
        <v>10</v>
      </c>
      <c r="D55" s="40" t="s">
        <v>11</v>
      </c>
      <c r="E55" s="40" t="s">
        <v>12</v>
      </c>
      <c r="F55" s="40" t="s">
        <v>13</v>
      </c>
      <c r="G55" s="40" t="s">
        <v>14</v>
      </c>
      <c r="H55" s="40" t="s">
        <v>15</v>
      </c>
    </row>
    <row r="56" spans="2:8" x14ac:dyDescent="0.3">
      <c r="B56" s="13" t="s">
        <v>16</v>
      </c>
      <c r="C56" s="13" t="s">
        <v>36</v>
      </c>
      <c r="D56" s="42">
        <v>554.20474036107851</v>
      </c>
      <c r="E56" s="42">
        <v>1739.6239728631954</v>
      </c>
      <c r="F56" s="42">
        <v>1268.6890413558313</v>
      </c>
      <c r="G56" s="15">
        <v>2.1389554187677753</v>
      </c>
      <c r="H56" s="15">
        <v>1.2892064050719738</v>
      </c>
    </row>
    <row r="57" spans="2:8" x14ac:dyDescent="0.3">
      <c r="B57" s="13" t="s">
        <v>17</v>
      </c>
      <c r="C57" s="13" t="s">
        <v>37</v>
      </c>
      <c r="D57" s="42">
        <v>160.65734121646304</v>
      </c>
      <c r="E57" s="42">
        <v>548.6550000000002</v>
      </c>
      <c r="F57" s="42">
        <v>328.6867317961914</v>
      </c>
      <c r="G57" s="15">
        <v>2.4150633630912965</v>
      </c>
      <c r="H57" s="15">
        <v>1.045886788038727</v>
      </c>
    </row>
    <row r="58" spans="2:8" x14ac:dyDescent="0.3">
      <c r="B58" s="13" t="s">
        <v>18</v>
      </c>
      <c r="C58" s="13" t="s">
        <v>38</v>
      </c>
      <c r="D58" s="42">
        <v>1362.4528765227658</v>
      </c>
      <c r="E58" s="42">
        <v>975.55921555457462</v>
      </c>
      <c r="F58" s="42">
        <v>802.7432875254832</v>
      </c>
      <c r="G58" s="15">
        <v>-0.28396847159632854</v>
      </c>
      <c r="H58" s="15">
        <v>-0.41081023692046215</v>
      </c>
    </row>
    <row r="59" spans="2:8" x14ac:dyDescent="0.3">
      <c r="B59" s="17" t="s">
        <v>19</v>
      </c>
      <c r="C59" s="13" t="s">
        <v>39</v>
      </c>
      <c r="D59" s="42">
        <v>423.94022366980857</v>
      </c>
      <c r="E59" s="42">
        <v>870.46300000000008</v>
      </c>
      <c r="F59" s="42">
        <v>839.9721907898504</v>
      </c>
      <c r="G59" s="15">
        <v>1.0532682472658497</v>
      </c>
      <c r="H59" s="15">
        <v>0.9813458216318578</v>
      </c>
    </row>
    <row r="60" spans="2:8" x14ac:dyDescent="0.3">
      <c r="B60" s="17" t="s">
        <v>20</v>
      </c>
      <c r="C60" s="13" t="s">
        <v>40</v>
      </c>
      <c r="D60" s="42">
        <v>649.08742321348359</v>
      </c>
      <c r="E60" s="42">
        <v>1043.478586064889</v>
      </c>
      <c r="F60" s="42">
        <v>851.16272840906458</v>
      </c>
      <c r="G60" s="15">
        <v>0.60760869606572387</v>
      </c>
      <c r="H60" s="15">
        <v>0.31132217012486896</v>
      </c>
    </row>
    <row r="61" spans="2:8" x14ac:dyDescent="0.3">
      <c r="B61" s="17" t="s">
        <v>21</v>
      </c>
      <c r="C61" s="13" t="s">
        <v>41</v>
      </c>
      <c r="D61" s="42">
        <v>183.48044336205234</v>
      </c>
      <c r="E61" s="42">
        <v>368.11900000000003</v>
      </c>
      <c r="F61" s="42">
        <v>281.18813570653992</v>
      </c>
      <c r="G61" s="15">
        <v>1.0063119167071668</v>
      </c>
      <c r="H61" s="15">
        <v>0.53252374233523136</v>
      </c>
    </row>
    <row r="62" spans="2:8" x14ac:dyDescent="0.3">
      <c r="B62" s="17" t="s">
        <v>22</v>
      </c>
      <c r="C62" s="13" t="s">
        <v>42</v>
      </c>
      <c r="D62" s="42">
        <v>1477.1795102077672</v>
      </c>
      <c r="E62" s="42">
        <v>1667.993806310702</v>
      </c>
      <c r="F62" s="42">
        <v>944.27584037117572</v>
      </c>
      <c r="G62" s="15">
        <v>0.12917475146679802</v>
      </c>
      <c r="H62" s="15">
        <v>-0.36075755597343606</v>
      </c>
    </row>
    <row r="63" spans="2:8" x14ac:dyDescent="0.3">
      <c r="B63" s="17" t="s">
        <v>23</v>
      </c>
      <c r="C63" s="13" t="s">
        <v>43</v>
      </c>
      <c r="D63" s="42">
        <v>296.35734690695398</v>
      </c>
      <c r="E63" s="42">
        <v>945.63100000000009</v>
      </c>
      <c r="F63" s="42">
        <v>477.1494034687276</v>
      </c>
      <c r="G63" s="15">
        <v>2.1908471643083502</v>
      </c>
      <c r="H63" s="15">
        <v>0.61004749316552664</v>
      </c>
    </row>
    <row r="64" spans="2:8" x14ac:dyDescent="0.3">
      <c r="B64" s="17" t="s">
        <v>24</v>
      </c>
      <c r="C64" s="13" t="s">
        <v>44</v>
      </c>
      <c r="D64" s="42">
        <v>375.53939813214538</v>
      </c>
      <c r="E64" s="42">
        <v>602.93026084114081</v>
      </c>
      <c r="F64" s="42">
        <v>462.95535673961024</v>
      </c>
      <c r="G64" s="15">
        <v>0.6055046789764007</v>
      </c>
      <c r="H64" s="15">
        <v>0.23277440141368277</v>
      </c>
    </row>
    <row r="65" spans="2:8" x14ac:dyDescent="0.3">
      <c r="B65" s="17" t="s">
        <v>25</v>
      </c>
      <c r="C65" s="13" t="s">
        <v>45</v>
      </c>
      <c r="D65" s="42">
        <v>407.81300226637273</v>
      </c>
      <c r="E65" s="42">
        <v>1131.1309999999999</v>
      </c>
      <c r="F65" s="42">
        <v>793.99251050455632</v>
      </c>
      <c r="G65" s="15">
        <v>1.7736511433276343</v>
      </c>
      <c r="H65" s="15">
        <v>0.94695241714225986</v>
      </c>
    </row>
    <row r="66" spans="2:8" x14ac:dyDescent="0.3">
      <c r="B66" s="17" t="s">
        <v>26</v>
      </c>
      <c r="C66" s="13" t="s">
        <v>46</v>
      </c>
      <c r="D66" s="42">
        <v>145.21032897059948</v>
      </c>
      <c r="E66" s="42">
        <v>327.05333194302875</v>
      </c>
      <c r="F66" s="42">
        <v>253.86174614558888</v>
      </c>
      <c r="G66" s="15">
        <v>1.2522731975164576</v>
      </c>
      <c r="H66" s="15">
        <v>0.74823477052371312</v>
      </c>
    </row>
    <row r="67" spans="2:8" x14ac:dyDescent="0.3">
      <c r="B67" s="17" t="s">
        <v>27</v>
      </c>
      <c r="C67" s="13" t="s">
        <v>47</v>
      </c>
      <c r="D67" s="42">
        <v>78.873409323472913</v>
      </c>
      <c r="E67" s="42">
        <v>33.334000000000117</v>
      </c>
      <c r="F67" s="42">
        <v>21.575885706062284</v>
      </c>
      <c r="G67" s="15">
        <v>-0.5773734103049627</v>
      </c>
      <c r="H67" s="15">
        <v>-0.72644918114828783</v>
      </c>
    </row>
    <row r="68" spans="2:8" x14ac:dyDescent="0.3">
      <c r="B68" s="17" t="s">
        <v>28</v>
      </c>
      <c r="C68" s="13" t="s">
        <v>48</v>
      </c>
      <c r="D68" s="42">
        <v>12.16949648551229</v>
      </c>
      <c r="E68" s="42">
        <v>20.949999999999989</v>
      </c>
      <c r="F68" s="42">
        <v>17.263111269887503</v>
      </c>
      <c r="G68" s="15">
        <v>0.72151740418683974</v>
      </c>
      <c r="H68" s="15">
        <v>0.41855591892722344</v>
      </c>
    </row>
    <row r="69" spans="2:8" x14ac:dyDescent="0.3">
      <c r="B69" s="17" t="s">
        <v>29</v>
      </c>
      <c r="C69" s="13" t="s">
        <v>49</v>
      </c>
      <c r="D69" s="42">
        <v>39.461912047753351</v>
      </c>
      <c r="E69" s="42">
        <v>54.22999999999999</v>
      </c>
      <c r="F69" s="42">
        <v>23.692937709610018</v>
      </c>
      <c r="G69" s="15">
        <v>0.37423650264020636</v>
      </c>
      <c r="H69" s="15">
        <v>-0.39959985514794882</v>
      </c>
    </row>
    <row r="70" spans="2:8" x14ac:dyDescent="0.3">
      <c r="B70" s="17" t="s">
        <v>30</v>
      </c>
      <c r="C70" s="13" t="s">
        <v>50</v>
      </c>
      <c r="D70" s="42">
        <v>191.15642119646253</v>
      </c>
      <c r="E70" s="42">
        <v>238.48963518712162</v>
      </c>
      <c r="F70" s="42">
        <v>171.93306883205474</v>
      </c>
      <c r="G70" s="15">
        <v>0.24761508765646956</v>
      </c>
      <c r="H70" s="15">
        <v>-0.10056346652698023</v>
      </c>
    </row>
    <row r="71" spans="2:8" x14ac:dyDescent="0.3">
      <c r="B71" s="17" t="s">
        <v>31</v>
      </c>
      <c r="C71" s="13" t="s">
        <v>51</v>
      </c>
      <c r="D71" s="42">
        <v>44.140180283709043</v>
      </c>
      <c r="E71" s="42">
        <v>124.71412795502818</v>
      </c>
      <c r="F71" s="42">
        <v>97.163703968824819</v>
      </c>
      <c r="G71" s="15">
        <v>1.8254104798266266</v>
      </c>
      <c r="H71" s="15">
        <v>1.2012529931755926</v>
      </c>
    </row>
    <row r="72" spans="2:8" x14ac:dyDescent="0.3">
      <c r="B72" s="17"/>
      <c r="C72" s="18" t="s">
        <v>32</v>
      </c>
      <c r="D72" s="43">
        <f>SUM(D56:D71)</f>
        <v>6401.7240541664014</v>
      </c>
      <c r="E72" s="43">
        <f t="shared" ref="E72:F72" si="8">SUM(E56:E71)</f>
        <v>10692.355936719681</v>
      </c>
      <c r="F72" s="43">
        <f t="shared" si="8"/>
        <v>7636.3056802990595</v>
      </c>
      <c r="G72" s="20">
        <f t="shared" ref="G72" si="9">E72/D72-1</f>
        <v>0.67023068258633067</v>
      </c>
      <c r="H72" s="20">
        <f t="shared" ref="H72" si="10">F72/D72-1</f>
        <v>0.19285142809758593</v>
      </c>
    </row>
    <row r="73" spans="2:8" x14ac:dyDescent="0.3">
      <c r="B73" s="30"/>
      <c r="C73" s="31"/>
      <c r="D73" s="44"/>
      <c r="E73" s="44"/>
      <c r="F73" s="44"/>
      <c r="G73" s="33"/>
      <c r="H73" s="33"/>
    </row>
    <row r="76" spans="2:8" ht="25.35" customHeight="1" x14ac:dyDescent="0.3">
      <c r="B76" s="45"/>
      <c r="C76" s="45"/>
      <c r="D76" s="46" t="s">
        <v>34</v>
      </c>
      <c r="E76" s="46"/>
      <c r="F76" s="46"/>
      <c r="G76" s="46"/>
      <c r="H76" s="46"/>
    </row>
    <row r="77" spans="2:8" ht="37.35" customHeight="1" x14ac:dyDescent="0.3">
      <c r="B77" s="45"/>
      <c r="C77" s="45"/>
      <c r="D77" s="47" t="s">
        <v>4</v>
      </c>
      <c r="E77" s="48" t="s">
        <v>5</v>
      </c>
      <c r="F77" s="49" t="s">
        <v>6</v>
      </c>
      <c r="G77" s="50" t="s">
        <v>7</v>
      </c>
      <c r="H77" s="50" t="s">
        <v>8</v>
      </c>
    </row>
    <row r="78" spans="2:8" ht="25.35" customHeight="1" x14ac:dyDescent="0.3">
      <c r="B78" s="45" t="s">
        <v>9</v>
      </c>
      <c r="C78" s="45" t="s">
        <v>10</v>
      </c>
      <c r="D78" s="45" t="s">
        <v>11</v>
      </c>
      <c r="E78" s="45" t="s">
        <v>12</v>
      </c>
      <c r="F78" s="45" t="s">
        <v>13</v>
      </c>
      <c r="G78" s="45" t="s">
        <v>14</v>
      </c>
      <c r="H78" s="45" t="s">
        <v>15</v>
      </c>
    </row>
    <row r="79" spans="2:8" x14ac:dyDescent="0.3">
      <c r="B79" s="13" t="s">
        <v>16</v>
      </c>
      <c r="C79" s="13" t="s">
        <v>36</v>
      </c>
      <c r="D79" s="42">
        <v>362.24864408350072</v>
      </c>
      <c r="E79" s="42">
        <v>407.58126334956711</v>
      </c>
      <c r="F79" s="42">
        <v>400.3688598614599</v>
      </c>
      <c r="G79" s="15">
        <v>0.12514227453013449</v>
      </c>
      <c r="H79" s="15">
        <v>0.10523218347553631</v>
      </c>
    </row>
    <row r="80" spans="2:8" x14ac:dyDescent="0.3">
      <c r="B80" s="13" t="s">
        <v>17</v>
      </c>
      <c r="C80" s="13" t="s">
        <v>37</v>
      </c>
      <c r="D80" s="42">
        <v>248.90000000000003</v>
      </c>
      <c r="E80" s="42">
        <v>279.59399999999999</v>
      </c>
      <c r="F80" s="42">
        <v>251.5274187890567</v>
      </c>
      <c r="G80" s="15">
        <v>0.12331860184813159</v>
      </c>
      <c r="H80" s="15">
        <v>1.0556122093437814E-2</v>
      </c>
    </row>
    <row r="81" spans="2:8" x14ac:dyDescent="0.3">
      <c r="B81" s="13" t="s">
        <v>18</v>
      </c>
      <c r="C81" s="13" t="s">
        <v>38</v>
      </c>
      <c r="D81" s="42">
        <v>628.63566394463896</v>
      </c>
      <c r="E81" s="42">
        <v>507.75826237987803</v>
      </c>
      <c r="F81" s="42">
        <v>476.80362772879892</v>
      </c>
      <c r="G81" s="15">
        <v>-0.19228530689185663</v>
      </c>
      <c r="H81" s="15">
        <v>-0.24152628449856961</v>
      </c>
    </row>
    <row r="82" spans="2:8" x14ac:dyDescent="0.3">
      <c r="B82" s="17" t="s">
        <v>19</v>
      </c>
      <c r="C82" s="13" t="s">
        <v>39</v>
      </c>
      <c r="D82" s="42">
        <v>412.42499999999978</v>
      </c>
      <c r="E82" s="42">
        <v>235.04000000000002</v>
      </c>
      <c r="F82" s="42">
        <v>257.64708474804468</v>
      </c>
      <c r="G82" s="15">
        <v>-0.43010244286839994</v>
      </c>
      <c r="H82" s="15">
        <v>-0.37528742256641856</v>
      </c>
    </row>
    <row r="83" spans="2:8" x14ac:dyDescent="0.3">
      <c r="B83" s="17" t="s">
        <v>20</v>
      </c>
      <c r="C83" s="13" t="s">
        <v>40</v>
      </c>
      <c r="D83" s="42">
        <v>501.87604741356063</v>
      </c>
      <c r="E83" s="42">
        <v>475.5014865866217</v>
      </c>
      <c r="F83" s="42">
        <v>502.96693011504175</v>
      </c>
      <c r="G83" s="15">
        <v>-5.2551941784951373E-2</v>
      </c>
      <c r="H83" s="15">
        <v>2.1736098128273262E-3</v>
      </c>
    </row>
    <row r="84" spans="2:8" x14ac:dyDescent="0.3">
      <c r="B84" s="17" t="s">
        <v>21</v>
      </c>
      <c r="C84" s="13" t="s">
        <v>41</v>
      </c>
      <c r="D84" s="42">
        <v>308.17599999999982</v>
      </c>
      <c r="E84" s="42">
        <v>159.76399999999998</v>
      </c>
      <c r="F84" s="42">
        <v>140.50146198196327</v>
      </c>
      <c r="G84" s="15">
        <v>-0.48158195316961716</v>
      </c>
      <c r="H84" s="15">
        <v>-0.54408694388283529</v>
      </c>
    </row>
    <row r="85" spans="2:8" x14ac:dyDescent="0.3">
      <c r="B85" s="17" t="s">
        <v>22</v>
      </c>
      <c r="C85" s="13" t="s">
        <v>42</v>
      </c>
      <c r="D85" s="42">
        <v>822.33155881686685</v>
      </c>
      <c r="E85" s="42">
        <v>876.89803570368497</v>
      </c>
      <c r="F85" s="42">
        <v>753.4939756960041</v>
      </c>
      <c r="G85" s="15">
        <v>6.6355810258973635E-2</v>
      </c>
      <c r="H85" s="15">
        <v>-8.3710253343436181E-2</v>
      </c>
    </row>
    <row r="86" spans="2:8" x14ac:dyDescent="0.3">
      <c r="B86" s="17" t="s">
        <v>23</v>
      </c>
      <c r="C86" s="13" t="s">
        <v>43</v>
      </c>
      <c r="D86" s="42">
        <v>298.11277999999999</v>
      </c>
      <c r="E86" s="42">
        <v>268.10599999999999</v>
      </c>
      <c r="F86" s="42">
        <v>206.95643165902757</v>
      </c>
      <c r="G86" s="15">
        <v>-0.10065579878863296</v>
      </c>
      <c r="H86" s="15">
        <v>-0.3057780627216734</v>
      </c>
    </row>
    <row r="87" spans="2:8" x14ac:dyDescent="0.3">
      <c r="B87" s="17" t="s">
        <v>24</v>
      </c>
      <c r="C87" s="13" t="s">
        <v>44</v>
      </c>
      <c r="D87" s="42">
        <v>139.3332768042491</v>
      </c>
      <c r="E87" s="42">
        <v>164.131</v>
      </c>
      <c r="F87" s="42">
        <v>143.13026726922621</v>
      </c>
      <c r="G87" s="15">
        <v>0.17797416212775574</v>
      </c>
      <c r="H87" s="15">
        <v>2.7251138795160612E-2</v>
      </c>
    </row>
    <row r="88" spans="2:8" x14ac:dyDescent="0.3">
      <c r="B88" s="17" t="s">
        <v>25</v>
      </c>
      <c r="C88" s="13" t="s">
        <v>45</v>
      </c>
      <c r="D88" s="42">
        <v>279.01642806719985</v>
      </c>
      <c r="E88" s="42">
        <v>273.18634639456525</v>
      </c>
      <c r="F88" s="42">
        <v>324.75912499317764</v>
      </c>
      <c r="G88" s="15">
        <v>-2.0895119735496182E-2</v>
      </c>
      <c r="H88" s="15">
        <v>0.16394266546542147</v>
      </c>
    </row>
    <row r="89" spans="2:8" x14ac:dyDescent="0.3">
      <c r="B89" s="17" t="s">
        <v>26</v>
      </c>
      <c r="C89" s="13" t="s">
        <v>46</v>
      </c>
      <c r="D89" s="42">
        <v>153.16792611745601</v>
      </c>
      <c r="E89" s="42">
        <v>145.45700000000002</v>
      </c>
      <c r="F89" s="42">
        <v>139.58874191517177</v>
      </c>
      <c r="G89" s="15">
        <v>-5.0342955688666202E-2</v>
      </c>
      <c r="H89" s="15">
        <v>-8.8655533482062787E-2</v>
      </c>
    </row>
    <row r="90" spans="2:8" x14ac:dyDescent="0.3">
      <c r="B90" s="17" t="s">
        <v>27</v>
      </c>
      <c r="C90" s="13" t="s">
        <v>47</v>
      </c>
      <c r="D90" s="42">
        <v>46.477841813539655</v>
      </c>
      <c r="E90" s="42">
        <v>49.988</v>
      </c>
      <c r="F90" s="42">
        <v>50.314427269273111</v>
      </c>
      <c r="G90" s="15">
        <v>7.5523261182015355E-2</v>
      </c>
      <c r="H90" s="15">
        <v>8.2546549194885355E-2</v>
      </c>
    </row>
    <row r="91" spans="2:8" x14ac:dyDescent="0.3">
      <c r="B91" s="17" t="s">
        <v>28</v>
      </c>
      <c r="C91" s="13" t="s">
        <v>48</v>
      </c>
      <c r="D91" s="42">
        <v>23.347999999999992</v>
      </c>
      <c r="E91" s="42">
        <v>23.463000000000001</v>
      </c>
      <c r="F91" s="42">
        <v>21.916233122223129</v>
      </c>
      <c r="G91" s="15">
        <v>4.9254754154535174E-3</v>
      </c>
      <c r="H91" s="15">
        <v>-6.132289180130468E-2</v>
      </c>
    </row>
    <row r="92" spans="2:8" x14ac:dyDescent="0.3">
      <c r="B92" s="17" t="s">
        <v>29</v>
      </c>
      <c r="C92" s="13" t="s">
        <v>49</v>
      </c>
      <c r="D92" s="42">
        <v>32.131</v>
      </c>
      <c r="E92" s="42">
        <v>37.415564717900722</v>
      </c>
      <c r="F92" s="42">
        <v>26.740294223376598</v>
      </c>
      <c r="G92" s="15">
        <v>0.16446935102862414</v>
      </c>
      <c r="H92" s="15">
        <v>-0.16777273588196451</v>
      </c>
    </row>
    <row r="93" spans="2:8" x14ac:dyDescent="0.3">
      <c r="B93" s="17" t="s">
        <v>30</v>
      </c>
      <c r="C93" s="13" t="s">
        <v>50</v>
      </c>
      <c r="D93" s="42">
        <v>81.86399999999999</v>
      </c>
      <c r="E93" s="42">
        <v>81.468999999999994</v>
      </c>
      <c r="F93" s="42">
        <v>87.201641145735039</v>
      </c>
      <c r="G93" s="15">
        <v>-4.8250757353659468E-3</v>
      </c>
      <c r="H93" s="15">
        <v>6.5201323484499252E-2</v>
      </c>
    </row>
    <row r="94" spans="2:8" x14ac:dyDescent="0.3">
      <c r="B94" s="17" t="s">
        <v>31</v>
      </c>
      <c r="C94" s="13" t="s">
        <v>51</v>
      </c>
      <c r="D94" s="42">
        <v>69.911296694819981</v>
      </c>
      <c r="E94" s="42">
        <v>59.494005573527389</v>
      </c>
      <c r="F94" s="42">
        <v>62.345652670384695</v>
      </c>
      <c r="G94" s="15">
        <v>-0.14900726511720463</v>
      </c>
      <c r="H94" s="15">
        <v>-0.10821776139357253</v>
      </c>
    </row>
    <row r="95" spans="2:8" x14ac:dyDescent="0.3">
      <c r="B95" s="17"/>
      <c r="C95" s="18" t="s">
        <v>32</v>
      </c>
      <c r="D95" s="43">
        <f>SUM(D79:D94)</f>
        <v>4407.9554637558304</v>
      </c>
      <c r="E95" s="43">
        <f t="shared" ref="E95:F95" si="11">SUM(E79:E94)</f>
        <v>4044.846964705745</v>
      </c>
      <c r="F95" s="43">
        <f t="shared" si="11"/>
        <v>3846.2621731879653</v>
      </c>
      <c r="G95" s="20">
        <f t="shared" ref="G95" si="12">E95/D95-1</f>
        <v>-8.2375718637750506E-2</v>
      </c>
      <c r="H95" s="20">
        <f t="shared" ref="H95" si="13">F95/D95-1</f>
        <v>-0.12742717007609472</v>
      </c>
    </row>
  </sheetData>
  <pageMargins left="0.25" right="0.25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DD, historic vs PR19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Salas</dc:creator>
  <cp:lastModifiedBy>Milton Salas</cp:lastModifiedBy>
  <dcterms:created xsi:type="dcterms:W3CDTF">2019-07-17T11:17:54Z</dcterms:created>
  <dcterms:modified xsi:type="dcterms:W3CDTF">2019-07-17T12:01:11Z</dcterms:modified>
</cp:coreProperties>
</file>