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224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 l="1"/>
  <c r="J51" i="7"/>
  <c r="K50" i="7"/>
  <c r="K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J48" i="7"/>
  <c r="I48" i="7"/>
  <c r="H48" i="7"/>
  <c r="G48" i="7"/>
  <c r="J47" i="7"/>
  <c r="I47" i="7"/>
  <c r="H47" i="7"/>
  <c r="G47" i="7"/>
  <c r="J46" i="7"/>
  <c r="I46" i="7"/>
  <c r="H46" i="7"/>
  <c r="G46" i="7"/>
  <c r="J45" i="7"/>
  <c r="I45" i="7"/>
  <c r="H45" i="7"/>
  <c r="G45" i="7"/>
  <c r="J44" i="7"/>
  <c r="I44" i="7"/>
  <c r="H44" i="7"/>
  <c r="G44" i="7"/>
  <c r="J43" i="7"/>
  <c r="I43" i="7"/>
  <c r="H43" i="7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I11" i="7"/>
  <c r="H11" i="7"/>
  <c r="G11" i="7"/>
  <c r="J10" i="7"/>
  <c r="I10" i="7"/>
  <c r="H10" i="7"/>
  <c r="G10" i="7"/>
  <c r="J9" i="7"/>
  <c r="I9" i="7"/>
  <c r="H9" i="7"/>
  <c r="G9" i="7"/>
  <c r="J8" i="7"/>
  <c r="I8" i="7"/>
  <c r="H8" i="7"/>
  <c r="G8" i="7"/>
  <c r="J7" i="7"/>
  <c r="I7" i="7"/>
  <c r="H7" i="7"/>
  <c r="G7" i="7"/>
  <c r="F7" i="7"/>
  <c r="L6" i="8" l="1"/>
  <c r="K6" i="8"/>
  <c r="J6" i="8"/>
  <c r="I6" i="8"/>
  <c r="H6" i="8"/>
  <c r="G6" i="8"/>
  <c r="F6" i="8"/>
  <c r="F5" i="8"/>
  <c r="G5" i="8"/>
  <c r="H5" i="8"/>
  <c r="I5" i="8"/>
  <c r="J5" i="8"/>
  <c r="K5" i="8"/>
  <c r="L5" i="8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P94" i="5" s="1"/>
  <c r="O87" i="5"/>
  <c r="O88" i="5"/>
  <c r="P89" i="5"/>
  <c r="O86" i="5"/>
  <c r="L4" i="8" l="1"/>
  <c r="J4" i="8"/>
  <c r="P88" i="5"/>
  <c r="P86" i="5"/>
  <c r="P87" i="5"/>
  <c r="P92" i="5" l="1"/>
</calcChain>
</file>

<file path=xl/sharedStrings.xml><?xml version="1.0" encoding="utf-8"?>
<sst xmlns="http://schemas.openxmlformats.org/spreadsheetml/2006/main" count="976" uniqueCount="201">
  <si>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</si>
  <si>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</si>
  <si>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</si>
  <si>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</si>
  <si>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</si>
  <si>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</si>
  <si>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</si>
  <si>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</si>
  <si>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</si>
  <si>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</si>
  <si>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</si>
  <si>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</si>
  <si>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</si>
  <si>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</si>
  <si>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</si>
  <si>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</si>
  <si>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</si>
  <si>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</si>
  <si>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</si>
  <si>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</si>
  <si>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</si>
  <si>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</si>
  <si>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</si>
  <si>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</si>
  <si>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</si>
  <si>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</si>
  <si>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</si>
  <si>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</si>
  <si>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</si>
  <si>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</si>
  <si>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</si>
  <si>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</si>
  <si>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</si>
  <si>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</si>
  <si>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</si>
  <si>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</si>
  <si>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</si>
  <si>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</si>
  <si>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</si>
  <si>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</si>
  <si>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</si>
  <si>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</si>
  <si>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</si>
  <si>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</si>
  <si>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</si>
  <si>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</si>
  <si>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</si>
  <si>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</si>
  <si>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</si>
  <si>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</si>
  <si>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</si>
  <si>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</si>
  <si>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</si>
  <si>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</si>
  <si>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</si>
  <si>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</si>
  <si>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</si>
  <si>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</si>
  <si>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</si>
  <si>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</si>
  <si>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</si>
  <si>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</si>
  <si>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</si>
  <si>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</si>
  <si>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</si>
  <si>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</si>
  <si>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</si>
  <si>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</si>
  <si>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</si>
  <si>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</si>
  <si>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</si>
  <si>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</si>
  <si>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</si>
  <si>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</si>
  <si>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</si>
  <si>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</si>
  <si>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</si>
  <si>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</si>
  <si>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</si>
  <si>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</si>
  <si>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</si>
  <si>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</si>
  <si>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</si>
  <si>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</si>
  <si>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</si>
  <si>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</si>
  <si>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</si>
  <si>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</si>
  <si>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</si>
  <si>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</si>
  <si>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</si>
  <si>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</si>
  <si>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</si>
  <si>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</si>
  <si>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</si>
  <si>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</si>
  <si>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</si>
  <si>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</si>
  <si>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</si>
  <si>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</si>
  <si>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</si>
  <si>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</si>
  <si>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</si>
  <si>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</si>
  <si>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</si>
  <si>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</si>
  <si>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</si>
  <si>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</si>
  <si>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</si>
  <si>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</si>
  <si>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</si>
  <si>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</si>
  <si>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</si>
  <si>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</si>
  <si>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</si>
  <si>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</si>
  <si>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</si>
  <si>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</si>
  <si>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</si>
  <si>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</si>
  <si>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</si>
  <si>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</si>
  <si>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</si>
  <si>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</si>
  <si>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</si>
  <si>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</si>
  <si>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</si>
  <si>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</si>
  <si>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</si>
  <si>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</si>
  <si>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</si>
  <si>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</si>
  <si>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</si>
  <si>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</si>
  <si>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</si>
  <si>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</si>
  <si>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</si>
  <si>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</si>
  <si>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</si>
  <si>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</si>
  <si>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</si>
  <si>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</si>
  <si>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</si>
  <si>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</si>
  <si>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</si>
  <si>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</si>
  <si>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</si>
  <si>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</si>
  <si>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</si>
  <si>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</si>
  <si>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</si>
  <si>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</si>
  <si>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</si>
  <si>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</si>
  <si>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</si>
  <si>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</si>
  <si>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</si>
  <si>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</si>
  <si>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</si>
  <si>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</si>
  <si>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</si>
  <si>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</si>
  <si>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</si>
  <si>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</si>
  <si>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</si>
  <si>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</si>
  <si>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</si>
  <si>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</si>
  <si>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</si>
  <si>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</si>
  <si>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</si>
  <si>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</si>
  <si>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</si>
  <si>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</si>
  <si>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</si>
  <si>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</si>
  <si>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</si>
  <si>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</si>
  <si>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</si>
  <si>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</si>
  <si>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</si>
  <si>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</si>
  <si>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</si>
  <si>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</si>
  <si>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</si>
  <si>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</si>
  <si>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</si>
  <si>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</si>
  <si>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</si>
  <si>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</si>
  <si>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AFW</t>
  </si>
  <si>
    <t>PR19 application</t>
  </si>
  <si>
    <t>Total Net Adjustment incl. financing adjustment</t>
  </si>
  <si>
    <t>Metered water and wastewater customer</t>
  </si>
  <si>
    <t>Action /
Intervention
reference</t>
  </si>
  <si>
    <t>PR19 Run 7: Slow Track DD</t>
  </si>
  <si>
    <t>AFW.PD.A3a</t>
  </si>
  <si>
    <t>AFW.PD.C008.01</t>
  </si>
  <si>
    <t>AFW.PD.C008.02</t>
  </si>
  <si>
    <t>PR19PD008_IN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</si>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</sst>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  <numFmt numFmtId="183" formatCode="0.000"/>
  </numFmts>
  <fonts count="110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892">
    <xf numFmtId="0" fontId="0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4" borderId="0" applyNumberFormat="0" applyBorder="0" applyAlignment="0" applyProtection="0"/>
    <xf numFmtId="0" fontId="36" fillId="5" borderId="4" applyNumberFormat="0" applyAlignment="0" applyProtection="0"/>
    <xf numFmtId="0" fontId="41" fillId="6" borderId="5" applyNumberFormat="0" applyAlignment="0" applyProtection="0"/>
    <xf numFmtId="0" fontId="27" fillId="6" borderId="4" applyNumberFormat="0" applyAlignment="0" applyProtection="0"/>
    <xf numFmtId="0" fontId="37" fillId="0" borderId="6" applyNumberFormat="0" applyFill="0" applyAlignment="0" applyProtection="0"/>
    <xf numFmtId="0" fontId="28" fillId="7" borderId="7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165" fontId="13" fillId="0" borderId="10">
      <alignment horizontal="center"/>
    </xf>
    <xf numFmtId="0" fontId="14" fillId="0" borderId="11" applyNumberFormat="0" applyAlignment="0" applyProtection="0"/>
    <xf numFmtId="0" fontId="15" fillId="0" borderId="0" applyNumberFormat="0" applyAlignment="0" applyProtection="0"/>
    <xf numFmtId="0" fontId="16" fillId="0" borderId="12" applyNumberFormat="0" applyFill="0" applyAlignment="0">
      <alignment vertical="top"/>
    </xf>
    <xf numFmtId="0" fontId="17" fillId="0" borderId="13" applyNumberFormat="0" applyFill="0" applyAlignment="0"/>
    <xf numFmtId="0" fontId="18" fillId="0" borderId="0" applyNumberFormat="0" applyFill="0" applyAlignment="0"/>
    <xf numFmtId="0" fontId="19" fillId="33" borderId="14" applyNumberFormat="0" applyFont="0" applyAlignment="0" applyProtection="0"/>
    <xf numFmtId="0" fontId="19" fillId="34" borderId="14" applyNumberFormat="0" applyFont="0" applyAlignment="0" applyProtection="0"/>
    <xf numFmtId="0" fontId="19" fillId="35" borderId="15" applyNumberFormat="0" applyFont="0" applyAlignment="0" applyProtection="0"/>
    <xf numFmtId="0" fontId="20" fillId="0" borderId="0" applyNumberFormat="0" applyFill="0" applyBorder="0" applyAlignment="0" applyProtection="0"/>
    <xf numFmtId="0" fontId="10" fillId="36" borderId="14" applyNumberFormat="0" applyFont="0" applyAlignment="0" applyProtection="0"/>
    <xf numFmtId="0" fontId="10" fillId="37" borderId="15" applyNumberFormat="0" applyFont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23" fillId="0" borderId="0" applyFont="0" applyFill="0" applyBorder="0" applyAlignment="0" applyProtection="0">
      <alignment horizontal="left"/>
    </xf>
    <xf numFmtId="0" fontId="19" fillId="0" borderId="0" applyAlignment="0" applyProtection="0"/>
    <xf numFmtId="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5" fillId="0" borderId="16" applyNumberFormat="0" applyAlignment="0" applyProtection="0">
      <alignment horizontal="left" wrapText="1"/>
    </xf>
    <xf numFmtId="49" fontId="25" fillId="0" borderId="0" applyNumberFormat="0" applyAlignment="0" applyProtection="0">
      <alignment horizontal="left" wrapText="1"/>
    </xf>
    <xf numFmtId="49" fontId="26" fillId="0" borderId="0" applyAlignment="0" applyProtection="0">
      <alignment horizontal="left"/>
    </xf>
    <xf numFmtId="0" fontId="28" fillId="38" borderId="0" applyNumberFormat="0" applyAlignment="0" applyProtection="0"/>
    <xf numFmtId="0" fontId="30" fillId="0" borderId="10" applyNumberFormat="0" applyAlignment="0" applyProtection="0"/>
    <xf numFmtId="0" fontId="35" fillId="39" borderId="0" applyNumberFormat="0" applyFont="0" applyAlignment="0" applyProtection="0"/>
    <xf numFmtId="0" fontId="39" fillId="40" borderId="0" applyNumberFormat="0" applyAlignment="0" applyProtection="0"/>
    <xf numFmtId="0" fontId="40" fillId="0" borderId="0"/>
    <xf numFmtId="0" fontId="19" fillId="0" borderId="0"/>
    <xf numFmtId="0" fontId="40" fillId="0" borderId="0"/>
    <xf numFmtId="0" fontId="40" fillId="8" borderId="8" applyNumberFormat="0" applyFont="0" applyAlignment="0" applyProtection="0"/>
    <xf numFmtId="0" fontId="21" fillId="0" borderId="0"/>
    <xf numFmtId="0" fontId="28" fillId="41" borderId="10" applyNumberFormat="0" applyAlignment="0" applyProtection="0"/>
    <xf numFmtId="0" fontId="19" fillId="42" borderId="14" applyNumberFormat="0" applyFont="0" applyAlignment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41" borderId="20" applyNumberFormat="0" applyAlignment="0" applyProtection="0"/>
    <xf numFmtId="0" fontId="21" fillId="0" borderId="0">
      <alignment vertical="top"/>
    </xf>
    <xf numFmtId="0" fontId="21" fillId="0" borderId="0" applyNumberFormat="0" applyFont="0" applyFill="0" applyBorder="0" applyAlignment="0" applyProtection="0"/>
    <xf numFmtId="37" fontId="48" fillId="50" borderId="25">
      <alignment horizontal="left"/>
    </xf>
    <xf numFmtId="37" fontId="45" fillId="50" borderId="26"/>
    <xf numFmtId="0" fontId="21" fillId="50" borderId="27" applyNumberFormat="0" applyBorder="0"/>
    <xf numFmtId="0" fontId="21" fillId="0" borderId="0" applyFont="0" applyFill="0" applyBorder="0" applyAlignment="0" applyProtection="0"/>
    <xf numFmtId="0" fontId="48" fillId="51" borderId="0"/>
    <xf numFmtId="0" fontId="21" fillId="52" borderId="20"/>
    <xf numFmtId="0" fontId="21" fillId="52" borderId="20"/>
    <xf numFmtId="0" fontId="48" fillId="52" borderId="0"/>
    <xf numFmtId="0" fontId="21" fillId="53" borderId="0"/>
    <xf numFmtId="0" fontId="21" fillId="53" borderId="0"/>
    <xf numFmtId="0" fontId="21" fillId="53" borderId="0"/>
    <xf numFmtId="0" fontId="60" fillId="50" borderId="28"/>
    <xf numFmtId="37" fontId="21" fillId="50" borderId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5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3" fillId="0" borderId="0"/>
    <xf numFmtId="0" fontId="21" fillId="0" borderId="0">
      <alignment vertical="top"/>
    </xf>
    <xf numFmtId="0" fontId="10" fillId="0" borderId="0"/>
    <xf numFmtId="9" fontId="21" fillId="0" borderId="0" applyFont="0" applyFill="0" applyBorder="0" applyAlignment="0" applyProtection="0"/>
    <xf numFmtId="37" fontId="63" fillId="54" borderId="29"/>
    <xf numFmtId="0" fontId="64" fillId="0" borderId="30">
      <alignment horizontal="right"/>
    </xf>
    <xf numFmtId="0" fontId="65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6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8" fillId="44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73" fillId="0" borderId="0" applyNumberFormat="0" applyProtection="0">
      <alignment vertical="top"/>
    </xf>
    <xf numFmtId="173" fontId="74" fillId="0" borderId="0" applyNumberFormat="0" applyProtection="0">
      <alignment vertical="top"/>
    </xf>
    <xf numFmtId="173" fontId="21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7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4" fontId="48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horizontal="right" vertical="top"/>
    </xf>
    <xf numFmtId="0" fontId="21" fillId="0" borderId="0"/>
    <xf numFmtId="0" fontId="78" fillId="68" borderId="0" applyNumberFormat="0" applyBorder="0" applyAlignment="0" applyProtection="0"/>
    <xf numFmtId="0" fontId="78" fillId="34" borderId="0" applyNumberFormat="0" applyBorder="0" applyAlignment="0" applyProtection="0"/>
    <xf numFmtId="0" fontId="78" fillId="69" borderId="0" applyNumberFormat="0" applyBorder="0" applyAlignment="0" applyProtection="0"/>
    <xf numFmtId="0" fontId="78" fillId="68" borderId="0" applyNumberFormat="0" applyBorder="0" applyAlignment="0" applyProtection="0"/>
    <xf numFmtId="0" fontId="78" fillId="70" borderId="0" applyNumberFormat="0" applyBorder="0" applyAlignment="0" applyProtection="0"/>
    <xf numFmtId="0" fontId="78" fillId="34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33" borderId="0" applyNumberFormat="0" applyBorder="0" applyAlignment="0" applyProtection="0"/>
    <xf numFmtId="0" fontId="78" fillId="71" borderId="0" applyNumberFormat="0" applyBorder="0" applyAlignment="0" applyProtection="0"/>
    <xf numFmtId="0" fontId="78" fillId="73" borderId="0" applyNumberFormat="0" applyBorder="0" applyAlignment="0" applyProtection="0"/>
    <xf numFmtId="0" fontId="78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4" borderId="0" applyNumberFormat="0" applyBorder="0" applyAlignment="0" applyProtection="0"/>
    <xf numFmtId="0" fontId="79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4" borderId="0" applyNumberFormat="0" applyBorder="0" applyAlignment="0" applyProtection="0"/>
    <xf numFmtId="0" fontId="79" fillId="78" borderId="0" applyNumberFormat="0" applyBorder="0" applyAlignment="0" applyProtection="0"/>
    <xf numFmtId="0" fontId="80" fillId="79" borderId="0" applyNumberFormat="0" applyBorder="0" applyAlignment="0" applyProtection="0"/>
    <xf numFmtId="0" fontId="81" fillId="68" borderId="31" applyNumberFormat="0" applyAlignment="0" applyProtection="0"/>
    <xf numFmtId="0" fontId="82" fillId="80" borderId="32" applyNumberFormat="0" applyAlignment="0" applyProtection="0"/>
    <xf numFmtId="0" fontId="83" fillId="0" borderId="0" applyNumberFormat="0" applyFill="0" applyBorder="0" applyAlignment="0" applyProtection="0"/>
    <xf numFmtId="0" fontId="84" fillId="81" borderId="0" applyNumberFormat="0" applyBorder="0" applyAlignment="0" applyProtection="0"/>
    <xf numFmtId="0" fontId="85" fillId="0" borderId="33" applyNumberFormat="0" applyFill="0" applyAlignment="0" applyProtection="0"/>
    <xf numFmtId="0" fontId="86" fillId="0" borderId="34" applyNumberFormat="0" applyFill="0" applyAlignment="0" applyProtection="0"/>
    <xf numFmtId="0" fontId="87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34" borderId="31" applyNumberFormat="0" applyAlignment="0" applyProtection="0"/>
    <xf numFmtId="0" fontId="89" fillId="0" borderId="36" applyNumberFormat="0" applyFill="0" applyAlignment="0" applyProtection="0"/>
    <xf numFmtId="0" fontId="90" fillId="33" borderId="0" applyNumberFormat="0" applyBorder="0" applyAlignment="0" applyProtection="0"/>
    <xf numFmtId="0" fontId="21" fillId="69" borderId="37" applyNumberFormat="0" applyFont="0" applyAlignment="0" applyProtection="0"/>
    <xf numFmtId="0" fontId="91" fillId="68" borderId="38" applyNumberFormat="0" applyAlignment="0" applyProtection="0"/>
    <xf numFmtId="9" fontId="21" fillId="0" borderId="0" applyFont="0" applyFill="0" applyBorder="0" applyAlignment="0" applyProtection="0"/>
    <xf numFmtId="0" fontId="95" fillId="0" borderId="0">
      <alignment vertical="top"/>
    </xf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0" fontId="21" fillId="53" borderId="0">
      <alignment vertical="top"/>
    </xf>
    <xf numFmtId="179" fontId="4" fillId="0" borderId="0" applyFont="0" applyFill="0" applyBorder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9" fontId="100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0" fillId="0" borderId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101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2" fillId="0" borderId="0"/>
    <xf numFmtId="0" fontId="66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7" fillId="82" borderId="0" applyNumberFormat="0">
      <alignment horizontal="left"/>
    </xf>
    <xf numFmtId="0" fontId="98" fillId="83" borderId="0" applyNumberFormat="0"/>
    <xf numFmtId="0" fontId="99" fillId="88" borderId="0" applyBorder="0"/>
    <xf numFmtId="181" fontId="4" fillId="89" borderId="0">
      <alignment horizontal="right" vertical="center"/>
    </xf>
    <xf numFmtId="0" fontId="4" fillId="85" borderId="40">
      <alignment horizontal="right" vertical="center" wrapText="1"/>
    </xf>
    <xf numFmtId="0" fontId="4" fillId="86" borderId="40">
      <alignment horizontal="right" vertical="center" wrapText="1"/>
    </xf>
    <xf numFmtId="0" fontId="98" fillId="83" borderId="40">
      <alignment horizontal="center" vertical="center" wrapText="1"/>
    </xf>
    <xf numFmtId="0" fontId="96" fillId="84" borderId="41">
      <alignment horizontal="left" vertical="center" wrapText="1"/>
    </xf>
    <xf numFmtId="181" fontId="68" fillId="90" borderId="0">
      <alignment horizontal="right" vertical="center"/>
    </xf>
    <xf numFmtId="0" fontId="97" fillId="82" borderId="40">
      <alignment horizontal="left" vertical="center" wrapText="1" readingOrder="1"/>
    </xf>
    <xf numFmtId="0" fontId="4" fillId="84" borderId="40">
      <alignment horizontal="right" vertical="center" wrapText="1"/>
    </xf>
    <xf numFmtId="0" fontId="68" fillId="88" borderId="40">
      <alignment horizontal="right" vertical="center" wrapText="1"/>
    </xf>
    <xf numFmtId="0" fontId="4" fillId="0" borderId="40">
      <alignment horizontal="left" vertical="center" wrapText="1"/>
    </xf>
    <xf numFmtId="182" fontId="68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7" fillId="92" borderId="0"/>
    <xf numFmtId="0" fontId="67" fillId="0" borderId="0" applyNumberFormat="0" applyFill="0" applyBorder="0" applyAlignment="0" applyProtection="0"/>
    <xf numFmtId="0" fontId="21" fillId="0" borderId="0"/>
    <xf numFmtId="0" fontId="78" fillId="0" borderId="0"/>
    <xf numFmtId="0" fontId="78" fillId="0" borderId="0"/>
    <xf numFmtId="0" fontId="65" fillId="0" borderId="0"/>
    <xf numFmtId="0" fontId="2" fillId="0" borderId="0"/>
    <xf numFmtId="0" fontId="100" fillId="0" borderId="0"/>
    <xf numFmtId="0" fontId="2" fillId="0" borderId="0"/>
    <xf numFmtId="0" fontId="100" fillId="0" borderId="0"/>
    <xf numFmtId="40" fontId="103" fillId="87" borderId="0">
      <alignment horizontal="right"/>
    </xf>
    <xf numFmtId="0" fontId="104" fillId="87" borderId="0">
      <alignment horizontal="right"/>
    </xf>
    <xf numFmtId="0" fontId="105" fillId="87" borderId="42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109" fillId="0" borderId="0" applyFont="0" applyFill="0" applyBorder="0" applyProtection="0">
      <alignment vertical="top"/>
    </xf>
    <xf numFmtId="173" fontId="21" fillId="0" borderId="0" applyFont="0" applyFill="0" applyBorder="0" applyProtection="0">
      <alignment vertical="top"/>
    </xf>
    <xf numFmtId="173" fontId="48" fillId="0" borderId="0" applyFont="0" applyFill="0" applyBorder="0" applyAlignment="0" applyProtection="0"/>
    <xf numFmtId="176" fontId="21" fillId="0" borderId="0" applyFont="0" applyFill="0" applyBorder="0" applyProtection="0">
      <alignment vertical="top"/>
    </xf>
    <xf numFmtId="173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171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176" fontId="21" fillId="0" borderId="0" applyFont="0" applyFill="0" applyBorder="0" applyProtection="0">
      <alignment vertical="top"/>
    </xf>
    <xf numFmtId="179" fontId="21" fillId="0" borderId="0" applyFont="0" applyFill="0" applyBorder="0" applyProtection="0">
      <alignment vertical="top"/>
    </xf>
    <xf numFmtId="0" fontId="4" fillId="0" borderId="0"/>
    <xf numFmtId="0" fontId="46" fillId="38" borderId="0" applyNumberFormat="0" applyBorder="0" applyAlignment="0" applyProtection="0"/>
    <xf numFmtId="0" fontId="65" fillId="0" borderId="0"/>
    <xf numFmtId="164" fontId="4" fillId="0" borderId="0" applyFont="0" applyFill="0" applyBorder="0" applyAlignment="0" applyProtection="0"/>
    <xf numFmtId="176" fontId="21" fillId="0" borderId="0" applyFont="0" applyFill="0" applyBorder="0" applyProtection="0">
      <alignment vertical="top"/>
    </xf>
    <xf numFmtId="0" fontId="94" fillId="0" borderId="0" applyNumberForma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>
      <alignment vertical="top"/>
    </xf>
    <xf numFmtId="9" fontId="21" fillId="0" borderId="0" applyFon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2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81" fillId="68" borderId="43" applyNumberFormat="0" applyAlignment="0" applyProtection="0"/>
    <xf numFmtId="0" fontId="88" fillId="34" borderId="43" applyNumberFormat="0" applyAlignment="0" applyProtection="0"/>
    <xf numFmtId="0" fontId="1" fillId="0" borderId="0"/>
  </cellStyleXfs>
  <cellXfs count="116">
    <xf numFmtId="0" fontId="0" fillId="0" borderId="0" xfId="0"/>
    <xf numFmtId="0" fontId="44" fillId="44" borderId="17" xfId="0" applyFont="1" applyFill="1" applyBorder="1" applyAlignment="1" applyProtection="1">
      <alignment horizontal="left" vertical="center"/>
    </xf>
    <xf numFmtId="0" fontId="18" fillId="0" borderId="0" xfId="45" applyFont="1"/>
    <xf numFmtId="0" fontId="40" fillId="0" borderId="0" xfId="0" applyFont="1"/>
    <xf numFmtId="1" fontId="45" fillId="0" borderId="17" xfId="0" applyNumberFormat="1" applyFont="1" applyFill="1" applyBorder="1" applyAlignment="1" applyProtection="1">
      <alignment horizontal="center"/>
    </xf>
    <xf numFmtId="1" fontId="46" fillId="43" borderId="17" xfId="0" applyNumberFormat="1" applyFont="1" applyFill="1" applyBorder="1" applyAlignment="1" applyProtection="1">
      <alignment horizontal="center"/>
    </xf>
    <xf numFmtId="0" fontId="47" fillId="0" borderId="0" xfId="0" applyFont="1"/>
    <xf numFmtId="0" fontId="48" fillId="0" borderId="0" xfId="0" applyFont="1" applyFill="1" applyAlignment="1">
      <alignment vertical="center"/>
    </xf>
    <xf numFmtId="165" fontId="21" fillId="46" borderId="20" xfId="0" applyNumberFormat="1" applyFont="1" applyFill="1" applyBorder="1" applyAlignment="1">
      <alignment horizontal="right" vertical="center"/>
    </xf>
    <xf numFmtId="49" fontId="49" fillId="45" borderId="18" xfId="0" applyNumberFormat="1" applyFont="1" applyFill="1" applyBorder="1" applyAlignment="1">
      <alignment horizontal="right" vertical="center"/>
    </xf>
    <xf numFmtId="0" fontId="50" fillId="45" borderId="19" xfId="0" applyFont="1" applyFill="1" applyBorder="1" applyAlignment="1">
      <alignment horizontal="left" vertical="center"/>
    </xf>
    <xf numFmtId="0" fontId="49" fillId="45" borderId="19" xfId="0" applyFont="1" applyFill="1" applyBorder="1" applyAlignment="1">
      <alignment horizontal="left" vertical="center"/>
    </xf>
    <xf numFmtId="0" fontId="49" fillId="0" borderId="0" xfId="0" applyFont="1"/>
    <xf numFmtId="49" fontId="49" fillId="45" borderId="17" xfId="0" applyNumberFormat="1" applyFont="1" applyFill="1" applyBorder="1" applyAlignment="1">
      <alignment horizontal="right" vertical="center"/>
    </xf>
    <xf numFmtId="0" fontId="47" fillId="0" borderId="0" xfId="0" applyFont="1"/>
    <xf numFmtId="0" fontId="21" fillId="0" borderId="0" xfId="0" applyFont="1" applyFill="1" applyAlignment="1" applyProtection="1">
      <alignment horizontal="left" vertical="center" indent="1"/>
    </xf>
    <xf numFmtId="0" fontId="51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52" fillId="0" borderId="0" xfId="0" applyFont="1"/>
    <xf numFmtId="0" fontId="47" fillId="47" borderId="21" xfId="0" applyFont="1" applyFill="1" applyBorder="1"/>
    <xf numFmtId="0" fontId="47" fillId="47" borderId="22" xfId="0" applyFont="1" applyFill="1" applyBorder="1"/>
    <xf numFmtId="167" fontId="40" fillId="0" borderId="0" xfId="0" applyNumberFormat="1" applyFont="1"/>
    <xf numFmtId="167" fontId="49" fillId="45" borderId="19" xfId="0" applyNumberFormat="1" applyFont="1" applyFill="1" applyBorder="1" applyAlignment="1">
      <alignment horizontal="left" vertical="center"/>
    </xf>
    <xf numFmtId="0" fontId="9" fillId="0" borderId="0" xfId="0" applyFont="1"/>
    <xf numFmtId="0" fontId="53" fillId="0" borderId="0" xfId="0" applyFont="1"/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/>
    <xf numFmtId="0" fontId="54" fillId="44" borderId="19" xfId="72" applyFont="1" applyFill="1" applyBorder="1" applyAlignment="1">
      <alignment horizontal="left" vertical="center"/>
    </xf>
    <xf numFmtId="0" fontId="7" fillId="0" borderId="0" xfId="0" applyFont="1"/>
    <xf numFmtId="0" fontId="40" fillId="0" borderId="0" xfId="0" applyFont="1" applyAlignment="1">
      <alignment horizontal="center"/>
    </xf>
    <xf numFmtId="0" fontId="49" fillId="4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165" fontId="21" fillId="49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2" fillId="0" borderId="0" xfId="0" applyFont="1"/>
    <xf numFmtId="167" fontId="8" fillId="0" borderId="0" xfId="0" applyNumberFormat="1" applyFont="1" applyBorder="1"/>
    <xf numFmtId="165" fontId="0" fillId="0" borderId="0" xfId="0" applyNumberFormat="1"/>
    <xf numFmtId="165" fontId="40" fillId="0" borderId="0" xfId="0" applyNumberFormat="1" applyFont="1"/>
    <xf numFmtId="165" fontId="49" fillId="45" borderId="19" xfId="0" applyNumberFormat="1" applyFont="1" applyFill="1" applyBorder="1" applyAlignment="1">
      <alignment horizontal="left" vertical="center"/>
    </xf>
    <xf numFmtId="165" fontId="40" fillId="0" borderId="0" xfId="0" applyNumberFormat="1" applyFont="1" applyFill="1"/>
    <xf numFmtId="165" fontId="8" fillId="0" borderId="0" xfId="0" applyNumberFormat="1" applyFont="1" applyBorder="1"/>
    <xf numFmtId="165" fontId="40" fillId="0" borderId="0" xfId="46" applyNumberFormat="1" applyFont="1" applyFill="1" applyBorder="1"/>
    <xf numFmtId="0" fontId="6" fillId="33" borderId="14" xfId="46" applyNumberFormat="1" applyFont="1"/>
    <xf numFmtId="0" fontId="0" fillId="0" borderId="0" xfId="0" applyAlignment="1">
      <alignment horizontal="left" indent="1"/>
    </xf>
    <xf numFmtId="165" fontId="40" fillId="0" borderId="23" xfId="0" applyNumberFormat="1" applyFont="1" applyFill="1" applyBorder="1"/>
    <xf numFmtId="0" fontId="0" fillId="48" borderId="22" xfId="0" applyFill="1" applyBorder="1"/>
    <xf numFmtId="0" fontId="42" fillId="48" borderId="22" xfId="0" applyFont="1" applyFill="1" applyBorder="1"/>
    <xf numFmtId="0" fontId="5" fillId="0" borderId="0" xfId="0" applyFont="1" applyAlignment="1">
      <alignment horizontal="center"/>
    </xf>
    <xf numFmtId="165" fontId="40" fillId="0" borderId="0" xfId="0" applyNumberFormat="1" applyFont="1" applyBorder="1"/>
    <xf numFmtId="165" fontId="40" fillId="0" borderId="0" xfId="0" applyNumberFormat="1" applyFont="1" applyFill="1" applyBorder="1"/>
    <xf numFmtId="165" fontId="40" fillId="0" borderId="24" xfId="0" applyNumberFormat="1" applyFont="1" applyFill="1" applyBorder="1"/>
    <xf numFmtId="165" fontId="47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6" fillId="44" borderId="19" xfId="72" applyFont="1" applyFill="1" applyBorder="1" applyAlignment="1">
      <alignment horizontal="left" vertical="center"/>
    </xf>
    <xf numFmtId="0" fontId="57" fillId="0" borderId="0" xfId="0" applyFont="1"/>
    <xf numFmtId="0" fontId="58" fillId="45" borderId="19" xfId="0" applyFont="1" applyFill="1" applyBorder="1" applyAlignment="1">
      <alignment horizontal="left" vertical="center"/>
    </xf>
    <xf numFmtId="0" fontId="52" fillId="0" borderId="0" xfId="78" applyFont="1" applyFill="1" applyBorder="1" applyAlignment="1" applyProtection="1">
      <alignment vertical="center"/>
      <protection locked="0"/>
    </xf>
    <xf numFmtId="0" fontId="57" fillId="48" borderId="22" xfId="0" applyFont="1" applyFill="1" applyBorder="1"/>
    <xf numFmtId="0" fontId="59" fillId="47" borderId="22" xfId="0" applyFont="1" applyFill="1" applyBorder="1"/>
    <xf numFmtId="0" fontId="52" fillId="0" borderId="0" xfId="0" applyNumberFormat="1" applyFont="1"/>
    <xf numFmtId="165" fontId="47" fillId="0" borderId="0" xfId="0" applyNumberFormat="1" applyFont="1" applyBorder="1"/>
    <xf numFmtId="0" fontId="4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20" xfId="0" applyFont="1" applyFill="1" applyBorder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165" fontId="40" fillId="55" borderId="14" xfId="46" applyNumberFormat="1" applyFont="1" applyFill="1"/>
    <xf numFmtId="165" fontId="21" fillId="46" borderId="20" xfId="0" quotePrefix="1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165" fontId="4" fillId="0" borderId="0" xfId="0" applyNumberFormat="1" applyFont="1" applyFill="1"/>
    <xf numFmtId="168" fontId="40" fillId="0" borderId="0" xfId="83" applyNumberFormat="1" applyFont="1" applyFill="1"/>
    <xf numFmtId="0" fontId="0" fillId="56" borderId="0" xfId="0" applyFill="1"/>
    <xf numFmtId="165" fontId="47" fillId="0" borderId="14" xfId="0" applyNumberFormat="1" applyFont="1" applyFill="1" applyBorder="1"/>
    <xf numFmtId="165" fontId="8" fillId="0" borderId="0" xfId="0" applyNumberFormat="1" applyFont="1" applyFill="1" applyBorder="1"/>
    <xf numFmtId="165" fontId="47" fillId="0" borderId="0" xfId="0" applyNumberFormat="1" applyFont="1" applyFill="1" applyBorder="1"/>
    <xf numFmtId="0" fontId="40" fillId="0" borderId="0" xfId="0" applyFont="1" applyFill="1"/>
    <xf numFmtId="0" fontId="4" fillId="0" borderId="0" xfId="0" applyFont="1" applyFill="1" applyAlignment="1">
      <alignment horizontal="center"/>
    </xf>
    <xf numFmtId="165" fontId="40" fillId="0" borderId="14" xfId="46" applyNumberFormat="1" applyFont="1" applyFill="1"/>
    <xf numFmtId="0" fontId="40" fillId="52" borderId="0" xfId="0" applyFont="1" applyFill="1"/>
    <xf numFmtId="0" fontId="0" fillId="0" borderId="0" xfId="0" applyAlignment="1">
      <alignment vertical="top"/>
    </xf>
    <xf numFmtId="0" fontId="65" fillId="0" borderId="0" xfId="112" applyAlignment="1">
      <alignment vertical="top"/>
    </xf>
    <xf numFmtId="0" fontId="65" fillId="57" borderId="0" xfId="112" applyFill="1" applyAlignment="1">
      <alignment vertical="top"/>
    </xf>
    <xf numFmtId="169" fontId="65" fillId="0" borderId="0" xfId="112" applyNumberFormat="1" applyAlignment="1">
      <alignment vertical="top"/>
    </xf>
    <xf numFmtId="0" fontId="65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7" fillId="0" borderId="14" xfId="0" applyNumberFormat="1" applyFont="1" applyBorder="1"/>
    <xf numFmtId="166" fontId="40" fillId="0" borderId="0" xfId="46" applyNumberFormat="1" applyFont="1" applyFill="1" applyBorder="1"/>
    <xf numFmtId="166" fontId="40" fillId="0" borderId="23" xfId="0" applyNumberFormat="1" applyFont="1" applyFill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114" applyFont="1" applyFill="1" applyAlignment="1"/>
    <xf numFmtId="0" fontId="2" fillId="0" borderId="0" xfId="230" applyFill="1" applyAlignment="1">
      <alignment vertical="top"/>
    </xf>
    <xf numFmtId="22" fontId="2" fillId="0" borderId="0" xfId="228" applyNumberFormat="1"/>
    <xf numFmtId="22" fontId="2" fillId="0" borderId="0" xfId="228" applyNumberFormat="1"/>
    <xf numFmtId="0" fontId="65" fillId="93" borderId="0" xfId="112" applyFill="1" applyAlignment="1">
      <alignment vertical="top"/>
    </xf>
    <xf numFmtId="183" fontId="65" fillId="93" borderId="0" xfId="112" applyNumberFormat="1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8" fillId="83" borderId="44" xfId="103" applyFont="1" applyFill="1" applyBorder="1" applyAlignment="1">
      <alignment horizontal="center" vertical="center" wrapText="1"/>
    </xf>
    <xf numFmtId="10" fontId="0" fillId="52" borderId="0" xfId="83" applyNumberFormat="1" applyFon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4.79687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9.5" customWidth="1"/>
  </cols>
  <sheetData>
    <row r="1" spans="1:11">
      <c r="C1" t="s">
        <v>199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195</v>
      </c>
      <c r="G5" t="s">
        <v>195</v>
      </c>
      <c r="H5" t="s">
        <v>195</v>
      </c>
      <c r="I5" t="s">
        <v>195</v>
      </c>
      <c r="J5" t="s">
        <v>195</v>
      </c>
      <c r="K5" t="s">
        <v>195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190</v>
      </c>
      <c r="B7" t="s">
        <v>90</v>
      </c>
      <c r="C7" t="s">
        <v>137</v>
      </c>
      <c r="D7" t="s">
        <v>138</v>
      </c>
      <c r="E7" t="s">
        <v>88</v>
      </c>
      <c r="F7" s="92">
        <v>655525.372092142</v>
      </c>
      <c r="G7" s="92">
        <v>590376.61627642601</v>
      </c>
      <c r="H7" s="92">
        <v>517640.89305975201</v>
      </c>
      <c r="I7" s="92">
        <v>446496.67715285497</v>
      </c>
      <c r="J7" s="92">
        <v>387718.785429499</v>
      </c>
      <c r="K7" s="92"/>
    </row>
    <row r="8" spans="1:11">
      <c r="A8" t="s">
        <v>190</v>
      </c>
      <c r="B8" t="s">
        <v>91</v>
      </c>
      <c r="C8" t="s">
        <v>139</v>
      </c>
      <c r="D8" t="s">
        <v>138</v>
      </c>
      <c r="E8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/>
    </row>
    <row r="9" spans="1:11">
      <c r="A9" t="s">
        <v>190</v>
      </c>
      <c r="B9" t="s">
        <v>92</v>
      </c>
      <c r="C9" t="s">
        <v>140</v>
      </c>
      <c r="D9" t="s">
        <v>138</v>
      </c>
      <c r="E9" t="s">
        <v>88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/>
    </row>
    <row r="10" spans="1:11">
      <c r="A10" t="s">
        <v>190</v>
      </c>
      <c r="B10" t="s">
        <v>93</v>
      </c>
      <c r="C10" t="s">
        <v>141</v>
      </c>
      <c r="D10" t="s">
        <v>138</v>
      </c>
      <c r="E10" t="s">
        <v>88</v>
      </c>
      <c r="F10" s="92">
        <v>705161.627907858</v>
      </c>
      <c r="G10" s="92">
        <v>778878.38372357399</v>
      </c>
      <c r="H10" s="92">
        <v>859986.10694024805</v>
      </c>
      <c r="I10" s="92">
        <v>939217.82284714503</v>
      </c>
      <c r="J10" s="92">
        <v>1006121.2145705</v>
      </c>
      <c r="K10" s="92"/>
    </row>
    <row r="11" spans="1:11">
      <c r="A11" t="s">
        <v>190</v>
      </c>
      <c r="B11" t="s">
        <v>94</v>
      </c>
      <c r="C11" t="s">
        <v>142</v>
      </c>
      <c r="D11" t="s">
        <v>138</v>
      </c>
      <c r="E11" t="s">
        <v>88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/>
    </row>
    <row r="12" spans="1:11">
      <c r="A12" t="s">
        <v>190</v>
      </c>
      <c r="B12" t="s">
        <v>95</v>
      </c>
      <c r="C12" t="s">
        <v>143</v>
      </c>
      <c r="D12" t="s">
        <v>138</v>
      </c>
      <c r="E12" t="s">
        <v>88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/>
    </row>
    <row r="13" spans="1:11">
      <c r="A13" t="s">
        <v>190</v>
      </c>
      <c r="B13" t="s">
        <v>96</v>
      </c>
      <c r="C13" t="s">
        <v>144</v>
      </c>
      <c r="D13" t="s">
        <v>138</v>
      </c>
      <c r="E13" t="s">
        <v>88</v>
      </c>
      <c r="F13" s="92">
        <v>667358</v>
      </c>
      <c r="G13" s="92">
        <v>667255</v>
      </c>
      <c r="H13" s="92">
        <v>646843</v>
      </c>
      <c r="I13" s="92">
        <v>625339</v>
      </c>
      <c r="J13" s="92">
        <v>575339</v>
      </c>
      <c r="K13" s="92"/>
    </row>
    <row r="14" spans="1:11">
      <c r="A14" t="s">
        <v>190</v>
      </c>
      <c r="B14" t="s">
        <v>97</v>
      </c>
      <c r="C14" t="s">
        <v>145</v>
      </c>
      <c r="D14" t="s">
        <v>138</v>
      </c>
      <c r="E14" t="s">
        <v>88</v>
      </c>
      <c r="F14" s="92"/>
      <c r="G14" s="92"/>
      <c r="H14" s="92"/>
      <c r="I14" s="92"/>
      <c r="J14" s="92"/>
      <c r="K14" s="92"/>
    </row>
    <row r="15" spans="1:11">
      <c r="A15" t="s">
        <v>190</v>
      </c>
      <c r="B15" t="s">
        <v>98</v>
      </c>
      <c r="C15" t="s">
        <v>146</v>
      </c>
      <c r="D15" t="s">
        <v>138</v>
      </c>
      <c r="E15" t="s">
        <v>88</v>
      </c>
      <c r="F15" s="92"/>
      <c r="G15" s="92"/>
      <c r="H15" s="92"/>
      <c r="I15" s="92"/>
      <c r="J15" s="92"/>
      <c r="K15" s="92"/>
    </row>
    <row r="16" spans="1:11">
      <c r="A16" t="s">
        <v>190</v>
      </c>
      <c r="B16" t="s">
        <v>99</v>
      </c>
      <c r="C16" t="s">
        <v>147</v>
      </c>
      <c r="D16" t="s">
        <v>138</v>
      </c>
      <c r="E16" t="s">
        <v>88</v>
      </c>
      <c r="F16" s="92">
        <v>683485</v>
      </c>
      <c r="G16" s="92">
        <v>692704</v>
      </c>
      <c r="H16" s="92">
        <v>716915</v>
      </c>
      <c r="I16" s="92">
        <v>756991</v>
      </c>
      <c r="J16" s="92">
        <v>816991</v>
      </c>
      <c r="K16" s="92"/>
    </row>
    <row r="17" spans="1:11">
      <c r="A17" t="s">
        <v>190</v>
      </c>
      <c r="B17" t="s">
        <v>100</v>
      </c>
      <c r="C17" t="s">
        <v>148</v>
      </c>
      <c r="D17" t="s">
        <v>138</v>
      </c>
      <c r="E17" t="s">
        <v>88</v>
      </c>
      <c r="F17" s="92"/>
      <c r="G17" s="92"/>
      <c r="H17" s="92"/>
      <c r="I17" s="92"/>
      <c r="J17" s="92"/>
      <c r="K17" s="92"/>
    </row>
    <row r="18" spans="1:11">
      <c r="A18" t="s">
        <v>190</v>
      </c>
      <c r="B18" t="s">
        <v>101</v>
      </c>
      <c r="C18" t="s">
        <v>149</v>
      </c>
      <c r="D18" t="s">
        <v>138</v>
      </c>
      <c r="E18" t="s">
        <v>88</v>
      </c>
      <c r="F18" s="92"/>
      <c r="G18" s="92"/>
      <c r="H18" s="92"/>
      <c r="I18" s="92"/>
      <c r="J18" s="92"/>
      <c r="K18" s="92"/>
    </row>
    <row r="19" spans="1:11">
      <c r="A19" t="s">
        <v>190</v>
      </c>
      <c r="B19" t="s">
        <v>102</v>
      </c>
      <c r="C19" t="s">
        <v>150</v>
      </c>
      <c r="D19" t="s">
        <v>138</v>
      </c>
      <c r="E19" t="s">
        <v>88</v>
      </c>
      <c r="F19" s="92">
        <v>672887</v>
      </c>
      <c r="G19" s="92">
        <v>659818</v>
      </c>
      <c r="H19" s="92">
        <v>636973</v>
      </c>
      <c r="I19" s="92">
        <v>603460</v>
      </c>
      <c r="J19" s="92">
        <v>569575</v>
      </c>
      <c r="K19" s="92"/>
    </row>
    <row r="20" spans="1:11">
      <c r="A20" t="s">
        <v>190</v>
      </c>
      <c r="B20" t="s">
        <v>103</v>
      </c>
      <c r="C20" t="s">
        <v>151</v>
      </c>
      <c r="D20" t="s">
        <v>138</v>
      </c>
      <c r="E20" t="s">
        <v>88</v>
      </c>
      <c r="F20" s="92">
        <v>0</v>
      </c>
      <c r="G20" s="92">
        <v>0</v>
      </c>
      <c r="H20" s="92"/>
      <c r="I20" s="92"/>
      <c r="J20" s="92"/>
      <c r="K20" s="92"/>
    </row>
    <row r="21" spans="1:11">
      <c r="A21" t="s">
        <v>190</v>
      </c>
      <c r="B21" t="s">
        <v>104</v>
      </c>
      <c r="C21" t="s">
        <v>152</v>
      </c>
      <c r="D21" t="s">
        <v>138</v>
      </c>
      <c r="E21" t="s">
        <v>88</v>
      </c>
      <c r="F21" s="92">
        <v>0</v>
      </c>
      <c r="G21" s="92">
        <v>0</v>
      </c>
      <c r="H21" s="92"/>
      <c r="I21" s="92"/>
      <c r="J21" s="92"/>
      <c r="K21" s="92"/>
    </row>
    <row r="22" spans="1:11">
      <c r="A22" t="s">
        <v>190</v>
      </c>
      <c r="B22" t="s">
        <v>105</v>
      </c>
      <c r="C22" t="s">
        <v>153</v>
      </c>
      <c r="D22" t="s">
        <v>138</v>
      </c>
      <c r="E22" t="s">
        <v>88</v>
      </c>
      <c r="F22" s="92">
        <v>673267</v>
      </c>
      <c r="G22" s="92">
        <v>698276</v>
      </c>
      <c r="H22" s="92">
        <v>727593</v>
      </c>
      <c r="I22" s="92">
        <v>770752</v>
      </c>
      <c r="J22" s="92">
        <v>818957</v>
      </c>
      <c r="K22" s="92"/>
    </row>
    <row r="23" spans="1:11">
      <c r="A23" t="s">
        <v>190</v>
      </c>
      <c r="B23" t="s">
        <v>106</v>
      </c>
      <c r="C23" t="s">
        <v>154</v>
      </c>
      <c r="D23" t="s">
        <v>138</v>
      </c>
      <c r="E23" t="s">
        <v>88</v>
      </c>
      <c r="F23" s="92">
        <v>0</v>
      </c>
      <c r="G23" s="92">
        <v>0</v>
      </c>
      <c r="H23" s="92"/>
      <c r="I23" s="92"/>
      <c r="J23" s="92"/>
      <c r="K23" s="92"/>
    </row>
    <row r="24" spans="1:11">
      <c r="A24" t="s">
        <v>190</v>
      </c>
      <c r="B24" t="s">
        <v>107</v>
      </c>
      <c r="C24" t="s">
        <v>155</v>
      </c>
      <c r="D24" t="s">
        <v>138</v>
      </c>
      <c r="E24" t="s">
        <v>88</v>
      </c>
      <c r="F24" s="92">
        <v>0</v>
      </c>
      <c r="G24" s="92">
        <v>0</v>
      </c>
      <c r="H24" s="92"/>
      <c r="I24" s="92"/>
      <c r="J24" s="92"/>
      <c r="K24" s="92"/>
    </row>
    <row r="25" spans="1:11">
      <c r="A25" t="s">
        <v>190</v>
      </c>
      <c r="B25" t="s">
        <v>108</v>
      </c>
      <c r="C25" t="s">
        <v>156</v>
      </c>
      <c r="D25" t="s">
        <v>49</v>
      </c>
      <c r="E25" t="s">
        <v>88</v>
      </c>
      <c r="F25" s="93">
        <v>12.58</v>
      </c>
      <c r="G25" s="93">
        <v>12.084</v>
      </c>
      <c r="H25" s="93">
        <v>12.528</v>
      </c>
      <c r="I25" s="93">
        <v>12.206200000000001</v>
      </c>
      <c r="J25" s="93">
        <v>10.177</v>
      </c>
      <c r="K25" s="93"/>
    </row>
    <row r="26" spans="1:11">
      <c r="A26" t="s">
        <v>190</v>
      </c>
      <c r="B26" t="s">
        <v>109</v>
      </c>
      <c r="C26" t="s">
        <v>157</v>
      </c>
      <c r="D26" t="s">
        <v>49</v>
      </c>
      <c r="E26" t="s">
        <v>88</v>
      </c>
      <c r="F26" s="93">
        <v>0</v>
      </c>
      <c r="G26" s="93">
        <v>0</v>
      </c>
      <c r="H26" s="93"/>
      <c r="I26" s="93"/>
      <c r="J26" s="93"/>
      <c r="K26" s="93"/>
    </row>
    <row r="27" spans="1:11">
      <c r="A27" t="s">
        <v>190</v>
      </c>
      <c r="B27" t="s">
        <v>110</v>
      </c>
      <c r="C27" t="s">
        <v>158</v>
      </c>
      <c r="D27" t="s">
        <v>49</v>
      </c>
      <c r="E27" t="s">
        <v>88</v>
      </c>
      <c r="F27" s="93">
        <v>0</v>
      </c>
      <c r="G27" s="93">
        <v>0</v>
      </c>
      <c r="H27" s="93"/>
      <c r="I27" s="93"/>
      <c r="J27" s="93"/>
      <c r="K27" s="93"/>
    </row>
    <row r="28" spans="1:11">
      <c r="A28" t="s">
        <v>190</v>
      </c>
      <c r="B28" t="s">
        <v>111</v>
      </c>
      <c r="C28" t="s">
        <v>159</v>
      </c>
      <c r="D28" t="s">
        <v>49</v>
      </c>
      <c r="E28" t="s">
        <v>88</v>
      </c>
      <c r="F28" s="93">
        <v>14.791</v>
      </c>
      <c r="G28" s="93">
        <v>15.801</v>
      </c>
      <c r="H28" s="93">
        <v>14.836</v>
      </c>
      <c r="I28" s="93">
        <v>15.363</v>
      </c>
      <c r="J28" s="93">
        <v>17.571999999999999</v>
      </c>
      <c r="K28" s="93"/>
    </row>
    <row r="29" spans="1:11">
      <c r="A29" t="s">
        <v>190</v>
      </c>
      <c r="B29" t="s">
        <v>112</v>
      </c>
      <c r="C29" t="s">
        <v>160</v>
      </c>
      <c r="D29" t="s">
        <v>49</v>
      </c>
      <c r="E29" t="s">
        <v>88</v>
      </c>
      <c r="F29" s="93">
        <v>0</v>
      </c>
      <c r="G29" s="93">
        <v>0</v>
      </c>
      <c r="H29" s="93"/>
      <c r="I29" s="93"/>
      <c r="J29" s="93"/>
      <c r="K29" s="93"/>
    </row>
    <row r="30" spans="1:11">
      <c r="A30" t="s">
        <v>190</v>
      </c>
      <c r="B30" t="s">
        <v>113</v>
      </c>
      <c r="C30" t="s">
        <v>161</v>
      </c>
      <c r="D30" t="s">
        <v>49</v>
      </c>
      <c r="E30" t="s">
        <v>88</v>
      </c>
      <c r="F30" s="93">
        <v>0</v>
      </c>
      <c r="G30" s="93">
        <v>0</v>
      </c>
      <c r="H30" s="93"/>
      <c r="I30" s="93"/>
      <c r="J30" s="93"/>
      <c r="K30" s="93"/>
    </row>
    <row r="31" spans="1:11">
      <c r="A31" t="s">
        <v>190</v>
      </c>
      <c r="B31" t="s">
        <v>114</v>
      </c>
      <c r="C31" t="s">
        <v>162</v>
      </c>
      <c r="D31" t="s">
        <v>49</v>
      </c>
      <c r="E31" t="s">
        <v>88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/>
    </row>
    <row r="32" spans="1:11">
      <c r="A32" t="s">
        <v>190</v>
      </c>
      <c r="B32" t="s">
        <v>115</v>
      </c>
      <c r="C32" t="s">
        <v>163</v>
      </c>
      <c r="D32" t="s">
        <v>49</v>
      </c>
      <c r="E32" t="s">
        <v>88</v>
      </c>
      <c r="F32" s="93"/>
      <c r="G32" s="93"/>
      <c r="H32" s="93"/>
      <c r="I32" s="93"/>
      <c r="J32" s="93"/>
      <c r="K32" s="93"/>
    </row>
    <row r="33" spans="1:11">
      <c r="A33" t="s">
        <v>190</v>
      </c>
      <c r="B33" t="s">
        <v>116</v>
      </c>
      <c r="C33" t="s">
        <v>164</v>
      </c>
      <c r="D33" t="s">
        <v>49</v>
      </c>
      <c r="E33" t="s">
        <v>88</v>
      </c>
      <c r="F33" s="93"/>
      <c r="G33" s="93"/>
      <c r="H33" s="93"/>
      <c r="I33" s="93"/>
      <c r="J33" s="93"/>
      <c r="K33" s="93"/>
    </row>
    <row r="34" spans="1:11">
      <c r="A34" t="s">
        <v>190</v>
      </c>
      <c r="B34" t="s">
        <v>117</v>
      </c>
      <c r="C34" t="s">
        <v>165</v>
      </c>
      <c r="D34" t="s">
        <v>49</v>
      </c>
      <c r="E34" t="s">
        <v>88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/>
    </row>
    <row r="35" spans="1:11">
      <c r="A35" t="s">
        <v>190</v>
      </c>
      <c r="B35" t="s">
        <v>118</v>
      </c>
      <c r="C35" t="s">
        <v>166</v>
      </c>
      <c r="D35" t="s">
        <v>49</v>
      </c>
      <c r="E35" t="s">
        <v>88</v>
      </c>
      <c r="F35" s="93"/>
      <c r="G35" s="93"/>
      <c r="H35" s="93"/>
      <c r="I35" s="93"/>
      <c r="J35" s="93"/>
      <c r="K35" s="93"/>
    </row>
    <row r="36" spans="1:11">
      <c r="A36" t="s">
        <v>190</v>
      </c>
      <c r="B36" t="s">
        <v>119</v>
      </c>
      <c r="C36" t="s">
        <v>167</v>
      </c>
      <c r="D36" t="s">
        <v>49</v>
      </c>
      <c r="E36" t="s">
        <v>88</v>
      </c>
      <c r="F36" s="93"/>
      <c r="G36" s="93"/>
      <c r="H36" s="93"/>
      <c r="I36" s="93"/>
      <c r="J36" s="93"/>
      <c r="K36" s="93"/>
    </row>
    <row r="37" spans="1:11">
      <c r="A37" t="s">
        <v>190</v>
      </c>
      <c r="B37" t="s">
        <v>120</v>
      </c>
      <c r="C37" t="s">
        <v>168</v>
      </c>
      <c r="D37" t="s">
        <v>49</v>
      </c>
      <c r="E37" t="s">
        <v>88</v>
      </c>
      <c r="F37" s="93">
        <v>12.58</v>
      </c>
      <c r="G37" s="93">
        <v>12.084</v>
      </c>
      <c r="H37" s="93">
        <v>12.528</v>
      </c>
      <c r="I37" s="93">
        <v>12.206200000000001</v>
      </c>
      <c r="J37" s="93">
        <v>10.177</v>
      </c>
      <c r="K37" s="93"/>
    </row>
    <row r="38" spans="1:11">
      <c r="A38" t="s">
        <v>190</v>
      </c>
      <c r="B38" t="s">
        <v>121</v>
      </c>
      <c r="C38" t="s">
        <v>169</v>
      </c>
      <c r="D38" t="s">
        <v>49</v>
      </c>
      <c r="E38" t="s">
        <v>88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/>
    </row>
    <row r="39" spans="1:11">
      <c r="A39" t="s">
        <v>190</v>
      </c>
      <c r="B39" t="s">
        <v>122</v>
      </c>
      <c r="C39" t="s">
        <v>170</v>
      </c>
      <c r="D39" t="s">
        <v>49</v>
      </c>
      <c r="E39" t="s">
        <v>88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/>
    </row>
    <row r="40" spans="1:11">
      <c r="A40" t="s">
        <v>190</v>
      </c>
      <c r="B40" t="s">
        <v>123</v>
      </c>
      <c r="C40" t="s">
        <v>171</v>
      </c>
      <c r="D40" t="s">
        <v>49</v>
      </c>
      <c r="E40" t="s">
        <v>88</v>
      </c>
      <c r="F40" s="93">
        <v>14.791</v>
      </c>
      <c r="G40" s="93">
        <v>15.801</v>
      </c>
      <c r="H40" s="93">
        <v>14.836</v>
      </c>
      <c r="I40" s="93">
        <v>15.363</v>
      </c>
      <c r="J40" s="93">
        <v>17.571999999999999</v>
      </c>
      <c r="K40" s="93"/>
    </row>
    <row r="41" spans="1:11">
      <c r="A41" t="s">
        <v>190</v>
      </c>
      <c r="B41" t="s">
        <v>124</v>
      </c>
      <c r="C41" t="s">
        <v>172</v>
      </c>
      <c r="D41" t="s">
        <v>49</v>
      </c>
      <c r="E41" t="s">
        <v>88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/>
    </row>
    <row r="42" spans="1:11">
      <c r="A42" t="s">
        <v>190</v>
      </c>
      <c r="B42" t="s">
        <v>125</v>
      </c>
      <c r="C42" t="s">
        <v>173</v>
      </c>
      <c r="D42" t="s">
        <v>49</v>
      </c>
      <c r="E42" t="s">
        <v>88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/>
    </row>
    <row r="43" spans="1:11">
      <c r="A43" t="s">
        <v>190</v>
      </c>
      <c r="B43" t="s">
        <v>126</v>
      </c>
      <c r="C43" t="s">
        <v>174</v>
      </c>
      <c r="D43" t="s">
        <v>175</v>
      </c>
      <c r="E43" t="s">
        <v>88</v>
      </c>
      <c r="F43" s="94">
        <v>16.939419324389799</v>
      </c>
      <c r="G43" s="94">
        <v>16.7373665057757</v>
      </c>
      <c r="H43" s="94">
        <v>16.505432507187201</v>
      </c>
      <c r="I43" s="94">
        <v>16.303769910811202</v>
      </c>
      <c r="J43" s="94">
        <v>16.204756243920801</v>
      </c>
      <c r="K43" s="94"/>
    </row>
    <row r="44" spans="1:11">
      <c r="A44" t="s">
        <v>190</v>
      </c>
      <c r="B44" t="s">
        <v>127</v>
      </c>
      <c r="C44" t="s">
        <v>176</v>
      </c>
      <c r="D44" t="s">
        <v>175</v>
      </c>
      <c r="E44" t="s">
        <v>88</v>
      </c>
      <c r="F44" s="94">
        <v>16.939419324389799</v>
      </c>
      <c r="G44" s="94">
        <v>16.7373665057757</v>
      </c>
      <c r="H44" s="94">
        <v>16.505432507187201</v>
      </c>
      <c r="I44" s="94">
        <v>16.303769910811202</v>
      </c>
      <c r="J44" s="94">
        <v>16.204756243920801</v>
      </c>
      <c r="K44" s="94"/>
    </row>
    <row r="45" spans="1:11">
      <c r="A45" t="s">
        <v>190</v>
      </c>
      <c r="B45" t="s">
        <v>128</v>
      </c>
      <c r="C45" t="s">
        <v>177</v>
      </c>
      <c r="D45" t="s">
        <v>175</v>
      </c>
      <c r="E45" t="s">
        <v>88</v>
      </c>
      <c r="F45" s="94">
        <v>22.021245121706801</v>
      </c>
      <c r="G45" s="94">
        <v>21.758576457508401</v>
      </c>
      <c r="H45" s="94">
        <v>21.457062259343399</v>
      </c>
      <c r="I45" s="94">
        <v>21.194900884054501</v>
      </c>
      <c r="J45" s="94">
        <v>21.066183117097001</v>
      </c>
      <c r="K45" s="94"/>
    </row>
    <row r="46" spans="1:11">
      <c r="A46" t="s">
        <v>190</v>
      </c>
      <c r="B46" t="s">
        <v>129</v>
      </c>
      <c r="C46" t="s">
        <v>178</v>
      </c>
      <c r="D46" t="s">
        <v>175</v>
      </c>
      <c r="E46" t="s">
        <v>88</v>
      </c>
      <c r="F46" s="94">
        <v>25.2200052054975</v>
      </c>
      <c r="G46" s="94">
        <v>24.384003335518798</v>
      </c>
      <c r="H46" s="94">
        <v>23.5064723735779</v>
      </c>
      <c r="I46" s="94">
        <v>22.6643398440563</v>
      </c>
      <c r="J46" s="94">
        <v>22.570219761578802</v>
      </c>
      <c r="K46" s="94"/>
    </row>
    <row r="47" spans="1:11">
      <c r="A47" t="s">
        <v>190</v>
      </c>
      <c r="B47" t="s">
        <v>130</v>
      </c>
      <c r="C47" t="s">
        <v>179</v>
      </c>
      <c r="D47" t="s">
        <v>175</v>
      </c>
      <c r="E47" t="s">
        <v>88</v>
      </c>
      <c r="F47" s="94">
        <v>16.939419324389799</v>
      </c>
      <c r="G47" s="94">
        <v>16.7373665057757</v>
      </c>
      <c r="H47" s="94">
        <v>16.505432507187201</v>
      </c>
      <c r="I47" s="94">
        <v>16.303769910811202</v>
      </c>
      <c r="J47" s="94">
        <v>16.204756243920801</v>
      </c>
      <c r="K47" s="94"/>
    </row>
    <row r="48" spans="1:11">
      <c r="A48" t="s">
        <v>190</v>
      </c>
      <c r="B48" t="s">
        <v>131</v>
      </c>
      <c r="C48" t="s">
        <v>180</v>
      </c>
      <c r="D48" t="s">
        <v>175</v>
      </c>
      <c r="E48" t="s">
        <v>88</v>
      </c>
      <c r="F48" s="94">
        <v>22.021245121706801</v>
      </c>
      <c r="G48" s="94">
        <v>21.758576457508401</v>
      </c>
      <c r="H48" s="94">
        <v>21.457062259343399</v>
      </c>
      <c r="I48" s="94">
        <v>21.194900884054501</v>
      </c>
      <c r="J48" s="94">
        <v>21.066183117097001</v>
      </c>
      <c r="K48" s="94"/>
    </row>
    <row r="49" spans="1:11">
      <c r="A49" t="s">
        <v>190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95">
        <v>0.02</v>
      </c>
    </row>
    <row r="50" spans="1:11">
      <c r="A50" t="s">
        <v>190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95">
        <v>3.5999999999999997E-2</v>
      </c>
    </row>
    <row r="51" spans="1:11">
      <c r="A51" t="s">
        <v>190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93">
        <v>1.1439999999999999</v>
      </c>
      <c r="K51" s="93"/>
    </row>
    <row r="52" spans="1:11">
      <c r="A52" t="s">
        <v>190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93">
        <v>1.091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199</v>
      </c>
    </row>
    <row r="2" spans="1:12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2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2" ht="13.5" thickBot="1">
      <c r="F5" t="s">
        <v>195</v>
      </c>
      <c r="G5" t="s">
        <v>195</v>
      </c>
      <c r="H5" t="s">
        <v>195</v>
      </c>
      <c r="I5" t="s">
        <v>195</v>
      </c>
      <c r="J5" t="s">
        <v>195</v>
      </c>
      <c r="K5" t="s">
        <v>195</v>
      </c>
    </row>
    <row r="6" spans="1:12" ht="41" thickBot="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  <c r="L6" s="114" t="s">
        <v>194</v>
      </c>
    </row>
    <row r="7" spans="1:12">
      <c r="A7" t="str">
        <f>F_Inputs!A7</f>
        <v>AFW</v>
      </c>
      <c r="B7" t="s">
        <v>90</v>
      </c>
      <c r="C7" t="s">
        <v>137</v>
      </c>
      <c r="D7" t="s">
        <v>138</v>
      </c>
      <c r="E7" t="s">
        <v>88</v>
      </c>
      <c r="F7" s="109"/>
      <c r="G7" s="109"/>
      <c r="H7" s="109"/>
      <c r="I7" s="109"/>
      <c r="J7" s="109"/>
      <c r="K7" s="92"/>
    </row>
    <row r="8" spans="1:12">
      <c r="A8" t="str">
        <f>F_Inputs!A8</f>
        <v>AFW</v>
      </c>
      <c r="B8" t="s">
        <v>91</v>
      </c>
      <c r="C8" t="s">
        <v>139</v>
      </c>
      <c r="D8" t="s">
        <v>138</v>
      </c>
      <c r="E8" t="s">
        <v>88</v>
      </c>
      <c r="F8" s="109"/>
      <c r="G8" s="109"/>
      <c r="H8" s="109"/>
      <c r="I8" s="109"/>
      <c r="J8" s="109"/>
      <c r="K8" s="92"/>
    </row>
    <row r="9" spans="1:12">
      <c r="A9" t="str">
        <f>F_Inputs!A9</f>
        <v>AFW</v>
      </c>
      <c r="B9" t="s">
        <v>92</v>
      </c>
      <c r="C9" t="s">
        <v>140</v>
      </c>
      <c r="D9" t="s">
        <v>138</v>
      </c>
      <c r="E9" t="s">
        <v>88</v>
      </c>
      <c r="F9" s="109"/>
      <c r="G9" s="109"/>
      <c r="H9" s="109"/>
      <c r="I9" s="109"/>
      <c r="J9" s="109"/>
      <c r="K9" s="92"/>
    </row>
    <row r="10" spans="1:12">
      <c r="A10" t="str">
        <f>F_Inputs!A10</f>
        <v>AFW</v>
      </c>
      <c r="B10" t="s">
        <v>93</v>
      </c>
      <c r="C10" t="s">
        <v>141</v>
      </c>
      <c r="D10" t="s">
        <v>138</v>
      </c>
      <c r="E10" t="s">
        <v>88</v>
      </c>
      <c r="F10" s="109"/>
      <c r="G10" s="109"/>
      <c r="H10" s="109"/>
      <c r="I10" s="109"/>
      <c r="J10" s="109"/>
      <c r="K10" s="92"/>
    </row>
    <row r="11" spans="1:12">
      <c r="A11" t="str">
        <f>F_Inputs!A11</f>
        <v>AFW</v>
      </c>
      <c r="B11" t="s">
        <v>94</v>
      </c>
      <c r="C11" t="s">
        <v>142</v>
      </c>
      <c r="D11" t="s">
        <v>138</v>
      </c>
      <c r="E11" t="s">
        <v>88</v>
      </c>
      <c r="F11" s="109"/>
      <c r="G11" s="109"/>
      <c r="H11" s="109"/>
      <c r="I11" s="109"/>
      <c r="J11" s="109"/>
      <c r="K11" s="92"/>
    </row>
    <row r="12" spans="1:12">
      <c r="A12" t="str">
        <f>F_Inputs!A12</f>
        <v>AFW</v>
      </c>
      <c r="B12" t="s">
        <v>95</v>
      </c>
      <c r="C12" t="s">
        <v>143</v>
      </c>
      <c r="D12" t="s">
        <v>138</v>
      </c>
      <c r="E12" t="s">
        <v>88</v>
      </c>
      <c r="F12" s="109"/>
      <c r="G12" s="109"/>
      <c r="H12" s="109"/>
      <c r="I12" s="109"/>
      <c r="J12" s="109"/>
      <c r="K12" s="92"/>
    </row>
    <row r="13" spans="1:12">
      <c r="A13" t="str">
        <f>F_Inputs!A13</f>
        <v>AFW</v>
      </c>
      <c r="B13" t="s">
        <v>96</v>
      </c>
      <c r="C13" t="s">
        <v>144</v>
      </c>
      <c r="D13" t="s">
        <v>138</v>
      </c>
      <c r="E13" t="s">
        <v>88</v>
      </c>
      <c r="F13" s="109"/>
      <c r="G13" s="109">
        <v>667225</v>
      </c>
      <c r="H13" s="109"/>
      <c r="I13" s="109"/>
      <c r="J13" s="109"/>
      <c r="K13" s="92"/>
      <c r="L13" t="s">
        <v>196</v>
      </c>
    </row>
    <row r="14" spans="1:12">
      <c r="A14" t="str">
        <f>F_Inputs!A14</f>
        <v>AFW</v>
      </c>
      <c r="B14" t="s">
        <v>97</v>
      </c>
      <c r="C14" t="s">
        <v>145</v>
      </c>
      <c r="D14" t="s">
        <v>138</v>
      </c>
      <c r="E14" t="s">
        <v>88</v>
      </c>
      <c r="F14" s="109"/>
      <c r="G14" s="109"/>
      <c r="H14" s="109"/>
      <c r="I14" s="109"/>
      <c r="J14" s="109"/>
      <c r="K14" s="92"/>
    </row>
    <row r="15" spans="1:12">
      <c r="A15" t="str">
        <f>F_Inputs!A15</f>
        <v>AFW</v>
      </c>
      <c r="B15" t="s">
        <v>98</v>
      </c>
      <c r="C15" t="s">
        <v>146</v>
      </c>
      <c r="D15" t="s">
        <v>138</v>
      </c>
      <c r="E15" t="s">
        <v>88</v>
      </c>
      <c r="F15" s="109"/>
      <c r="G15" s="109"/>
      <c r="H15" s="109"/>
      <c r="I15" s="109"/>
      <c r="J15" s="109"/>
      <c r="K15" s="92"/>
    </row>
    <row r="16" spans="1:12">
      <c r="A16" t="str">
        <f>F_Inputs!A16</f>
        <v>AFW</v>
      </c>
      <c r="B16" t="s">
        <v>99</v>
      </c>
      <c r="C16" t="s">
        <v>147</v>
      </c>
      <c r="D16" t="s">
        <v>138</v>
      </c>
      <c r="E16" t="s">
        <v>88</v>
      </c>
      <c r="F16" s="109"/>
      <c r="G16" s="109"/>
      <c r="H16" s="109"/>
      <c r="I16" s="109"/>
      <c r="J16" s="109"/>
      <c r="K16" s="92"/>
    </row>
    <row r="17" spans="1:11">
      <c r="A17" t="str">
        <f>F_Inputs!A17</f>
        <v>AFW</v>
      </c>
      <c r="B17" t="s">
        <v>100</v>
      </c>
      <c r="C17" t="s">
        <v>148</v>
      </c>
      <c r="D17" t="s">
        <v>138</v>
      </c>
      <c r="E17" t="s">
        <v>88</v>
      </c>
      <c r="F17" s="109"/>
      <c r="G17" s="109"/>
      <c r="H17" s="109"/>
      <c r="I17" s="109"/>
      <c r="J17" s="109"/>
      <c r="K17" s="92"/>
    </row>
    <row r="18" spans="1:11">
      <c r="A18" t="str">
        <f>F_Inputs!A18</f>
        <v>AFW</v>
      </c>
      <c r="B18" t="s">
        <v>101</v>
      </c>
      <c r="C18" t="s">
        <v>149</v>
      </c>
      <c r="D18" t="s">
        <v>138</v>
      </c>
      <c r="E18" t="s">
        <v>88</v>
      </c>
      <c r="F18" s="109"/>
      <c r="G18" s="109"/>
      <c r="H18" s="109"/>
      <c r="I18" s="109"/>
      <c r="J18" s="109"/>
      <c r="K18" s="92"/>
    </row>
    <row r="19" spans="1:11">
      <c r="A19" t="str">
        <f>F_Inputs!A19</f>
        <v>AFW</v>
      </c>
      <c r="B19" t="s">
        <v>102</v>
      </c>
      <c r="C19" t="s">
        <v>150</v>
      </c>
      <c r="D19" t="s">
        <v>138</v>
      </c>
      <c r="E19" t="s">
        <v>88</v>
      </c>
      <c r="F19" s="109"/>
      <c r="G19" s="109"/>
      <c r="H19" s="109"/>
      <c r="I19" s="109"/>
      <c r="J19" s="109"/>
      <c r="K19" s="92"/>
    </row>
    <row r="20" spans="1:11">
      <c r="A20" t="str">
        <f>F_Inputs!A20</f>
        <v>AFW</v>
      </c>
      <c r="B20" t="s">
        <v>103</v>
      </c>
      <c r="C20" t="s">
        <v>151</v>
      </c>
      <c r="D20" t="s">
        <v>138</v>
      </c>
      <c r="E20" t="s">
        <v>88</v>
      </c>
      <c r="F20" s="109"/>
      <c r="G20" s="109"/>
      <c r="H20" s="109"/>
      <c r="I20" s="109"/>
      <c r="J20" s="109"/>
      <c r="K20" s="92"/>
    </row>
    <row r="21" spans="1:11">
      <c r="A21" t="str">
        <f>F_Inputs!A21</f>
        <v>AFW</v>
      </c>
      <c r="B21" t="s">
        <v>104</v>
      </c>
      <c r="C21" t="s">
        <v>152</v>
      </c>
      <c r="D21" t="s">
        <v>138</v>
      </c>
      <c r="E21" t="s">
        <v>88</v>
      </c>
      <c r="F21" s="109"/>
      <c r="G21" s="109"/>
      <c r="H21" s="109"/>
      <c r="I21" s="109"/>
      <c r="J21" s="109"/>
      <c r="K21" s="92"/>
    </row>
    <row r="22" spans="1:11">
      <c r="A22" t="str">
        <f>F_Inputs!A22</f>
        <v>AFW</v>
      </c>
      <c r="B22" t="s">
        <v>105</v>
      </c>
      <c r="C22" t="s">
        <v>153</v>
      </c>
      <c r="D22" t="s">
        <v>138</v>
      </c>
      <c r="E22" t="s">
        <v>88</v>
      </c>
      <c r="F22" s="109"/>
      <c r="G22" s="109"/>
      <c r="H22" s="109"/>
      <c r="I22" s="109"/>
      <c r="J22" s="109"/>
      <c r="K22" s="92"/>
    </row>
    <row r="23" spans="1:11">
      <c r="A23" t="str">
        <f>F_Inputs!A23</f>
        <v>AFW</v>
      </c>
      <c r="B23" t="s">
        <v>106</v>
      </c>
      <c r="C23" t="s">
        <v>154</v>
      </c>
      <c r="D23" t="s">
        <v>138</v>
      </c>
      <c r="E23" t="s">
        <v>88</v>
      </c>
      <c r="F23" s="109"/>
      <c r="G23" s="109"/>
      <c r="H23" s="109"/>
      <c r="I23" s="109"/>
      <c r="J23" s="109"/>
      <c r="K23" s="92"/>
    </row>
    <row r="24" spans="1:11">
      <c r="A24" t="str">
        <f>F_Inputs!A24</f>
        <v>AFW</v>
      </c>
      <c r="B24" t="s">
        <v>107</v>
      </c>
      <c r="C24" t="s">
        <v>155</v>
      </c>
      <c r="D24" t="s">
        <v>138</v>
      </c>
      <c r="E24" t="s">
        <v>88</v>
      </c>
      <c r="F24" s="109"/>
      <c r="G24" s="109"/>
      <c r="H24" s="109"/>
      <c r="I24" s="109"/>
      <c r="J24" s="109"/>
      <c r="K24" s="92"/>
    </row>
    <row r="25" spans="1:11">
      <c r="A25" t="str">
        <f>F_Inputs!A25</f>
        <v>AFW</v>
      </c>
      <c r="B25" t="s">
        <v>108</v>
      </c>
      <c r="C25" t="s">
        <v>156</v>
      </c>
      <c r="D25" t="s">
        <v>49</v>
      </c>
      <c r="E25" t="s">
        <v>88</v>
      </c>
      <c r="F25" s="110"/>
      <c r="G25" s="110"/>
      <c r="H25" s="110"/>
      <c r="I25" s="110"/>
      <c r="J25" s="110"/>
      <c r="K25" s="93"/>
    </row>
    <row r="26" spans="1:11">
      <c r="A26" t="str">
        <f>F_Inputs!A26</f>
        <v>AFW</v>
      </c>
      <c r="B26" t="s">
        <v>109</v>
      </c>
      <c r="C26" t="s">
        <v>157</v>
      </c>
      <c r="D26" t="s">
        <v>49</v>
      </c>
      <c r="E26" t="s">
        <v>88</v>
      </c>
      <c r="F26" s="110"/>
      <c r="G26" s="110"/>
      <c r="H26" s="110"/>
      <c r="I26" s="110"/>
      <c r="J26" s="110"/>
      <c r="K26" s="93"/>
    </row>
    <row r="27" spans="1:11">
      <c r="A27" t="str">
        <f>F_Inputs!A27</f>
        <v>AFW</v>
      </c>
      <c r="B27" t="s">
        <v>110</v>
      </c>
      <c r="C27" t="s">
        <v>158</v>
      </c>
      <c r="D27" t="s">
        <v>49</v>
      </c>
      <c r="E27" t="s">
        <v>88</v>
      </c>
      <c r="F27" s="110"/>
      <c r="G27" s="110"/>
      <c r="H27" s="110"/>
      <c r="I27" s="110"/>
      <c r="J27" s="110"/>
      <c r="K27" s="93"/>
    </row>
    <row r="28" spans="1:11">
      <c r="A28" t="str">
        <f>F_Inputs!A28</f>
        <v>AFW</v>
      </c>
      <c r="B28" t="s">
        <v>111</v>
      </c>
      <c r="C28" t="s">
        <v>159</v>
      </c>
      <c r="D28" t="s">
        <v>49</v>
      </c>
      <c r="E28" t="s">
        <v>88</v>
      </c>
      <c r="F28" s="110"/>
      <c r="G28" s="110"/>
      <c r="H28" s="110"/>
      <c r="I28" s="110"/>
      <c r="J28" s="110"/>
      <c r="K28" s="93"/>
    </row>
    <row r="29" spans="1:11">
      <c r="A29" t="str">
        <f>F_Inputs!A29</f>
        <v>AFW</v>
      </c>
      <c r="B29" t="s">
        <v>112</v>
      </c>
      <c r="C29" t="s">
        <v>160</v>
      </c>
      <c r="D29" t="s">
        <v>49</v>
      </c>
      <c r="E29" t="s">
        <v>88</v>
      </c>
      <c r="F29" s="110"/>
      <c r="G29" s="110"/>
      <c r="H29" s="110"/>
      <c r="I29" s="110"/>
      <c r="J29" s="110"/>
      <c r="K29" s="93"/>
    </row>
    <row r="30" spans="1:11">
      <c r="A30" t="str">
        <f>F_Inputs!A30</f>
        <v>AFW</v>
      </c>
      <c r="B30" t="s">
        <v>113</v>
      </c>
      <c r="C30" t="s">
        <v>161</v>
      </c>
      <c r="D30" t="s">
        <v>49</v>
      </c>
      <c r="E30" t="s">
        <v>88</v>
      </c>
      <c r="F30" s="110"/>
      <c r="G30" s="110"/>
      <c r="H30" s="110"/>
      <c r="I30" s="110"/>
      <c r="J30" s="110"/>
      <c r="K30" s="93"/>
    </row>
    <row r="31" spans="1:11">
      <c r="A31" t="str">
        <f>F_Inputs!A31</f>
        <v>AFW</v>
      </c>
      <c r="B31" t="s">
        <v>114</v>
      </c>
      <c r="C31" t="s">
        <v>162</v>
      </c>
      <c r="D31" t="s">
        <v>49</v>
      </c>
      <c r="E31" t="s">
        <v>88</v>
      </c>
      <c r="F31" s="110"/>
      <c r="G31" s="110"/>
      <c r="H31" s="110"/>
      <c r="I31" s="110"/>
      <c r="J31" s="110"/>
      <c r="K31" s="93"/>
    </row>
    <row r="32" spans="1:11">
      <c r="A32" t="str">
        <f>F_Inputs!A32</f>
        <v>AFW</v>
      </c>
      <c r="B32" t="s">
        <v>115</v>
      </c>
      <c r="C32" t="s">
        <v>163</v>
      </c>
      <c r="D32" t="s">
        <v>49</v>
      </c>
      <c r="E32" t="s">
        <v>88</v>
      </c>
      <c r="F32" s="110"/>
      <c r="G32" s="110"/>
      <c r="H32" s="110"/>
      <c r="I32" s="110"/>
      <c r="J32" s="110"/>
      <c r="K32" s="93"/>
    </row>
    <row r="33" spans="1:12">
      <c r="A33" t="str">
        <f>F_Inputs!A33</f>
        <v>AFW</v>
      </c>
      <c r="B33" t="s">
        <v>116</v>
      </c>
      <c r="C33" t="s">
        <v>164</v>
      </c>
      <c r="D33" t="s">
        <v>49</v>
      </c>
      <c r="E33" t="s">
        <v>88</v>
      </c>
      <c r="F33" s="110"/>
      <c r="G33" s="110"/>
      <c r="H33" s="110"/>
      <c r="I33" s="110"/>
      <c r="J33" s="110"/>
      <c r="K33" s="93"/>
    </row>
    <row r="34" spans="1:12">
      <c r="A34" t="str">
        <f>F_Inputs!A34</f>
        <v>AFW</v>
      </c>
      <c r="B34" t="s">
        <v>117</v>
      </c>
      <c r="C34" t="s">
        <v>165</v>
      </c>
      <c r="D34" t="s">
        <v>49</v>
      </c>
      <c r="E34" t="s">
        <v>88</v>
      </c>
      <c r="F34" s="110"/>
      <c r="G34" s="110"/>
      <c r="H34" s="110"/>
      <c r="I34" s="110"/>
      <c r="J34" s="110"/>
      <c r="K34" s="93"/>
    </row>
    <row r="35" spans="1:12">
      <c r="A35" t="str">
        <f>F_Inputs!A35</f>
        <v>AFW</v>
      </c>
      <c r="B35" t="s">
        <v>118</v>
      </c>
      <c r="C35" t="s">
        <v>166</v>
      </c>
      <c r="D35" t="s">
        <v>49</v>
      </c>
      <c r="E35" t="s">
        <v>88</v>
      </c>
      <c r="F35" s="110"/>
      <c r="G35" s="110"/>
      <c r="H35" s="110"/>
      <c r="I35" s="110"/>
      <c r="J35" s="110"/>
      <c r="K35" s="93"/>
    </row>
    <row r="36" spans="1:12">
      <c r="A36" t="str">
        <f>F_Inputs!A36</f>
        <v>AFW</v>
      </c>
      <c r="B36" t="s">
        <v>119</v>
      </c>
      <c r="C36" t="s">
        <v>167</v>
      </c>
      <c r="D36" t="s">
        <v>49</v>
      </c>
      <c r="E36" t="s">
        <v>88</v>
      </c>
      <c r="F36" s="110"/>
      <c r="G36" s="110"/>
      <c r="H36" s="110"/>
      <c r="I36" s="110"/>
      <c r="J36" s="110"/>
      <c r="K36" s="93"/>
    </row>
    <row r="37" spans="1:12">
      <c r="A37" t="str">
        <f>F_Inputs!A37</f>
        <v>AFW</v>
      </c>
      <c r="B37" t="s">
        <v>120</v>
      </c>
      <c r="C37" t="s">
        <v>168</v>
      </c>
      <c r="D37" t="s">
        <v>49</v>
      </c>
      <c r="E37" t="s">
        <v>88</v>
      </c>
      <c r="F37" s="110"/>
      <c r="G37" s="110"/>
      <c r="H37" s="110"/>
      <c r="I37" s="110"/>
      <c r="J37" s="110"/>
      <c r="K37" s="93"/>
    </row>
    <row r="38" spans="1:12">
      <c r="A38" t="str">
        <f>F_Inputs!A38</f>
        <v>AFW</v>
      </c>
      <c r="B38" t="s">
        <v>121</v>
      </c>
      <c r="C38" t="s">
        <v>169</v>
      </c>
      <c r="D38" t="s">
        <v>49</v>
      </c>
      <c r="E38" t="s">
        <v>88</v>
      </c>
      <c r="F38" s="110"/>
      <c r="G38" s="110"/>
      <c r="H38" s="110"/>
      <c r="I38" s="110"/>
      <c r="J38" s="110"/>
      <c r="K38" s="93"/>
    </row>
    <row r="39" spans="1:12">
      <c r="A39" t="str">
        <f>F_Inputs!A39</f>
        <v>AFW</v>
      </c>
      <c r="B39" t="s">
        <v>122</v>
      </c>
      <c r="C39" t="s">
        <v>170</v>
      </c>
      <c r="D39" t="s">
        <v>49</v>
      </c>
      <c r="E39" t="s">
        <v>88</v>
      </c>
      <c r="F39" s="110"/>
      <c r="G39" s="110"/>
      <c r="H39" s="110"/>
      <c r="I39" s="110"/>
      <c r="J39" s="110"/>
      <c r="K39" s="93"/>
    </row>
    <row r="40" spans="1:12">
      <c r="A40" t="str">
        <f>F_Inputs!A40</f>
        <v>AFW</v>
      </c>
      <c r="B40" t="s">
        <v>123</v>
      </c>
      <c r="C40" t="s">
        <v>171</v>
      </c>
      <c r="D40" t="s">
        <v>49</v>
      </c>
      <c r="E40" t="s">
        <v>88</v>
      </c>
      <c r="F40" s="110"/>
      <c r="G40" s="110"/>
      <c r="H40" s="110"/>
      <c r="I40" s="110"/>
      <c r="J40" s="110"/>
      <c r="K40" s="93"/>
    </row>
    <row r="41" spans="1:12">
      <c r="A41" t="str">
        <f>F_Inputs!A41</f>
        <v>AFW</v>
      </c>
      <c r="B41" t="s">
        <v>124</v>
      </c>
      <c r="C41" t="s">
        <v>172</v>
      </c>
      <c r="D41" t="s">
        <v>49</v>
      </c>
      <c r="E41" t="s">
        <v>88</v>
      </c>
      <c r="F41" s="110"/>
      <c r="G41" s="110"/>
      <c r="H41" s="110"/>
      <c r="I41" s="110"/>
      <c r="J41" s="110"/>
      <c r="K41" s="93"/>
    </row>
    <row r="42" spans="1:12">
      <c r="A42" t="str">
        <f>F_Inputs!A42</f>
        <v>AFW</v>
      </c>
      <c r="B42" t="s">
        <v>125</v>
      </c>
      <c r="C42" t="s">
        <v>173</v>
      </c>
      <c r="D42" t="s">
        <v>49</v>
      </c>
      <c r="E42" t="s">
        <v>88</v>
      </c>
      <c r="F42" s="110"/>
      <c r="G42" s="110"/>
      <c r="H42" s="110"/>
      <c r="I42" s="110"/>
      <c r="J42" s="110"/>
      <c r="K42" s="93"/>
    </row>
    <row r="43" spans="1:12">
      <c r="A43" t="str">
        <f>F_Inputs!A43</f>
        <v>AFW</v>
      </c>
      <c r="B43" t="s">
        <v>126</v>
      </c>
      <c r="C43" t="s">
        <v>174</v>
      </c>
      <c r="D43" t="s">
        <v>175</v>
      </c>
      <c r="E43" t="s">
        <v>88</v>
      </c>
      <c r="F43" s="111">
        <v>16.940000000000001</v>
      </c>
      <c r="G43" s="111">
        <v>16.739999999999998</v>
      </c>
      <c r="H43" s="111">
        <v>16.510000000000002</v>
      </c>
      <c r="I43" s="111">
        <v>16.3</v>
      </c>
      <c r="J43" s="111">
        <v>16.2</v>
      </c>
      <c r="K43" s="93"/>
      <c r="L43" t="s">
        <v>197</v>
      </c>
    </row>
    <row r="44" spans="1:12">
      <c r="A44" t="str">
        <f>F_Inputs!A44</f>
        <v>AFW</v>
      </c>
      <c r="B44" t="s">
        <v>127</v>
      </c>
      <c r="C44" t="s">
        <v>176</v>
      </c>
      <c r="D44" t="s">
        <v>175</v>
      </c>
      <c r="E44" t="s">
        <v>88</v>
      </c>
      <c r="F44" s="111">
        <v>16.940000000000001</v>
      </c>
      <c r="G44" s="111">
        <v>16.739999999999998</v>
      </c>
      <c r="H44" s="111">
        <v>16.510000000000002</v>
      </c>
      <c r="I44" s="111">
        <v>16.3</v>
      </c>
      <c r="J44" s="111">
        <v>16.2</v>
      </c>
      <c r="K44" s="93"/>
      <c r="L44" t="s">
        <v>197</v>
      </c>
    </row>
    <row r="45" spans="1:12">
      <c r="A45" t="str">
        <f>F_Inputs!A45</f>
        <v>AFW</v>
      </c>
      <c r="B45" t="s">
        <v>128</v>
      </c>
      <c r="C45" t="s">
        <v>177</v>
      </c>
      <c r="D45" t="s">
        <v>175</v>
      </c>
      <c r="E45" t="s">
        <v>88</v>
      </c>
      <c r="F45" s="111">
        <v>22.02</v>
      </c>
      <c r="G45" s="111">
        <v>21.76</v>
      </c>
      <c r="H45" s="111">
        <v>21.46</v>
      </c>
      <c r="I45" s="111">
        <v>21.19</v>
      </c>
      <c r="J45" s="111">
        <v>21.07</v>
      </c>
      <c r="K45" s="93"/>
      <c r="L45" t="s">
        <v>197</v>
      </c>
    </row>
    <row r="46" spans="1:12">
      <c r="A46" t="str">
        <f>F_Inputs!A46</f>
        <v>AFW</v>
      </c>
      <c r="B46" t="s">
        <v>129</v>
      </c>
      <c r="C46" t="s">
        <v>178</v>
      </c>
      <c r="D46" t="s">
        <v>175</v>
      </c>
      <c r="E46" t="s">
        <v>88</v>
      </c>
      <c r="F46" s="111">
        <v>25.22</v>
      </c>
      <c r="G46" s="111">
        <v>24.38</v>
      </c>
      <c r="H46" s="111">
        <v>23.51</v>
      </c>
      <c r="I46" s="111">
        <v>22.66</v>
      </c>
      <c r="J46" s="111">
        <v>22.57</v>
      </c>
      <c r="K46" s="93"/>
      <c r="L46" t="s">
        <v>197</v>
      </c>
    </row>
    <row r="47" spans="1:12">
      <c r="A47" t="str">
        <f>F_Inputs!A47</f>
        <v>AFW</v>
      </c>
      <c r="B47" t="s">
        <v>130</v>
      </c>
      <c r="C47" t="s">
        <v>179</v>
      </c>
      <c r="D47" t="s">
        <v>175</v>
      </c>
      <c r="E47" t="s">
        <v>88</v>
      </c>
      <c r="F47" s="111">
        <v>16.940000000000001</v>
      </c>
      <c r="G47" s="111">
        <v>16.739999999999998</v>
      </c>
      <c r="H47" s="111">
        <v>16.510000000000002</v>
      </c>
      <c r="I47" s="111">
        <v>16.3</v>
      </c>
      <c r="J47" s="111">
        <v>16.2</v>
      </c>
      <c r="K47" s="93"/>
      <c r="L47" t="s">
        <v>197</v>
      </c>
    </row>
    <row r="48" spans="1:12">
      <c r="A48" t="str">
        <f>F_Inputs!A48</f>
        <v>AFW</v>
      </c>
      <c r="B48" t="s">
        <v>131</v>
      </c>
      <c r="C48" t="s">
        <v>180</v>
      </c>
      <c r="D48" t="s">
        <v>175</v>
      </c>
      <c r="E48" t="s">
        <v>88</v>
      </c>
      <c r="F48" s="111">
        <v>22.02</v>
      </c>
      <c r="G48" s="111">
        <v>21.76</v>
      </c>
      <c r="H48" s="111">
        <v>21.46</v>
      </c>
      <c r="I48" s="111">
        <v>21.19</v>
      </c>
      <c r="J48" s="111">
        <v>21.07</v>
      </c>
      <c r="K48" s="93"/>
      <c r="L48" t="s">
        <v>197</v>
      </c>
    </row>
    <row r="49" spans="1:12">
      <c r="A49" t="str">
        <f>F_Inputs!A49</f>
        <v>AFW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/>
    </row>
    <row r="50" spans="1:12">
      <c r="A50" t="str">
        <f>F_Inputs!A50</f>
        <v>AFW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5">
        <v>3.85E-2</v>
      </c>
      <c r="L50" t="s">
        <v>198</v>
      </c>
    </row>
    <row r="51" spans="1:12">
      <c r="A51" t="str">
        <f>F_Inputs!A51</f>
        <v>AFW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/>
      <c r="K51" s="93"/>
    </row>
    <row r="52" spans="1:12">
      <c r="A52" t="str">
        <f>F_Inputs!A52</f>
        <v>AFW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/>
      <c r="K52" s="93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195</v>
      </c>
      <c r="G5" t="s">
        <v>195</v>
      </c>
      <c r="H5" t="s">
        <v>195</v>
      </c>
      <c r="I5" t="s">
        <v>195</v>
      </c>
      <c r="J5" t="s">
        <v>195</v>
      </c>
      <c r="K5" t="s">
        <v>195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tr">
        <f>F_Inputs!A7</f>
        <v>AFW</v>
      </c>
      <c r="B7" t="s">
        <v>90</v>
      </c>
      <c r="C7" t="s">
        <v>137</v>
      </c>
      <c r="D7" t="s">
        <v>138</v>
      </c>
      <c r="E7" t="s">
        <v>88</v>
      </c>
      <c r="F7" s="109">
        <f>IF(InpOverride!F7="",F_Inputs!F7,InpOverride!F7)</f>
        <v>655525.372092142</v>
      </c>
      <c r="G7" s="109">
        <f>IF(InpOverride!G7="",F_Inputs!G7,InpOverride!G7)</f>
        <v>590376.61627642601</v>
      </c>
      <c r="H7" s="109">
        <f>IF(InpOverride!H7="",F_Inputs!H7,InpOverride!H7)</f>
        <v>517640.89305975201</v>
      </c>
      <c r="I7" s="109">
        <f>IF(InpOverride!I7="",F_Inputs!I7,InpOverride!I7)</f>
        <v>446496.67715285497</v>
      </c>
      <c r="J7" s="109">
        <f>IF(InpOverride!J7="",F_Inputs!J7,InpOverride!J7)</f>
        <v>387718.785429499</v>
      </c>
      <c r="K7" s="92"/>
    </row>
    <row r="8" spans="1:11">
      <c r="A8" t="str">
        <f>F_Inputs!A8</f>
        <v>AFW</v>
      </c>
      <c r="B8" t="s">
        <v>91</v>
      </c>
      <c r="C8" t="s">
        <v>139</v>
      </c>
      <c r="D8" t="s">
        <v>138</v>
      </c>
      <c r="E8" t="s">
        <v>88</v>
      </c>
      <c r="F8" s="109">
        <f>IF(InpOverride!F8="",F_Inputs!F8,InpOverride!F8)</f>
        <v>0</v>
      </c>
      <c r="G8" s="109">
        <f>IF(InpOverride!G8="",F_Inputs!G8,InpOverride!G8)</f>
        <v>0</v>
      </c>
      <c r="H8" s="109">
        <f>IF(InpOverride!H8="",F_Inputs!H8,InpOverride!H8)</f>
        <v>0</v>
      </c>
      <c r="I8" s="109">
        <f>IF(InpOverride!I8="",F_Inputs!I8,InpOverride!I8)</f>
        <v>0</v>
      </c>
      <c r="J8" s="109">
        <f>IF(InpOverride!J8="",F_Inputs!J8,InpOverride!J8)</f>
        <v>0</v>
      </c>
      <c r="K8" s="92"/>
    </row>
    <row r="9" spans="1:11">
      <c r="A9" t="str">
        <f>F_Inputs!A9</f>
        <v>AFW</v>
      </c>
      <c r="B9" t="s">
        <v>92</v>
      </c>
      <c r="C9" t="s">
        <v>140</v>
      </c>
      <c r="D9" t="s">
        <v>138</v>
      </c>
      <c r="E9" t="s">
        <v>88</v>
      </c>
      <c r="F9" s="109">
        <f>IF(InpOverride!F9="",F_Inputs!F9,InpOverride!F9)</f>
        <v>0</v>
      </c>
      <c r="G9" s="109">
        <f>IF(InpOverride!G9="",F_Inputs!G9,InpOverride!G9)</f>
        <v>0</v>
      </c>
      <c r="H9" s="109">
        <f>IF(InpOverride!H9="",F_Inputs!H9,InpOverride!H9)</f>
        <v>0</v>
      </c>
      <c r="I9" s="109">
        <f>IF(InpOverride!I9="",F_Inputs!I9,InpOverride!I9)</f>
        <v>0</v>
      </c>
      <c r="J9" s="109">
        <f>IF(InpOverride!J9="",F_Inputs!J9,InpOverride!J9)</f>
        <v>0</v>
      </c>
      <c r="K9" s="92"/>
    </row>
    <row r="10" spans="1:11">
      <c r="A10" t="str">
        <f>F_Inputs!A10</f>
        <v>AFW</v>
      </c>
      <c r="B10" t="s">
        <v>93</v>
      </c>
      <c r="C10" t="s">
        <v>141</v>
      </c>
      <c r="D10" t="s">
        <v>138</v>
      </c>
      <c r="E10" t="s">
        <v>88</v>
      </c>
      <c r="F10" s="109">
        <f>IF(InpOverride!F10="",F_Inputs!F10,InpOverride!F10)</f>
        <v>705161.627907858</v>
      </c>
      <c r="G10" s="109">
        <f>IF(InpOverride!G10="",F_Inputs!G10,InpOverride!G10)</f>
        <v>778878.38372357399</v>
      </c>
      <c r="H10" s="109">
        <f>IF(InpOverride!H10="",F_Inputs!H10,InpOverride!H10)</f>
        <v>859986.10694024805</v>
      </c>
      <c r="I10" s="109">
        <f>IF(InpOverride!I10="",F_Inputs!I10,InpOverride!I10)</f>
        <v>939217.82284714503</v>
      </c>
      <c r="J10" s="109">
        <f>IF(InpOverride!J10="",F_Inputs!J10,InpOverride!J10)</f>
        <v>1006121.2145705</v>
      </c>
      <c r="K10" s="92"/>
    </row>
    <row r="11" spans="1:11">
      <c r="A11" t="str">
        <f>F_Inputs!A11</f>
        <v>AFW</v>
      </c>
      <c r="B11" t="s">
        <v>94</v>
      </c>
      <c r="C11" t="s">
        <v>142</v>
      </c>
      <c r="D11" t="s">
        <v>138</v>
      </c>
      <c r="E11" t="s">
        <v>88</v>
      </c>
      <c r="F11" s="109">
        <f>IF(InpOverride!F11="",F_Inputs!F11,InpOverride!F11)</f>
        <v>0</v>
      </c>
      <c r="G11" s="109">
        <f>IF(InpOverride!G11="",F_Inputs!G11,InpOverride!G11)</f>
        <v>0</v>
      </c>
      <c r="H11" s="109">
        <f>IF(InpOverride!H11="",F_Inputs!H11,InpOverride!H11)</f>
        <v>0</v>
      </c>
      <c r="I11" s="109">
        <f>IF(InpOverride!I11="",F_Inputs!I11,InpOverride!I11)</f>
        <v>0</v>
      </c>
      <c r="J11" s="109">
        <f>IF(InpOverride!J11="",F_Inputs!J11,InpOverride!J11)</f>
        <v>0</v>
      </c>
      <c r="K11" s="92"/>
    </row>
    <row r="12" spans="1:11">
      <c r="A12" t="str">
        <f>F_Inputs!A12</f>
        <v>AFW</v>
      </c>
      <c r="B12" t="s">
        <v>95</v>
      </c>
      <c r="C12" t="s">
        <v>143</v>
      </c>
      <c r="D12" t="s">
        <v>138</v>
      </c>
      <c r="E12" t="s">
        <v>88</v>
      </c>
      <c r="F12" s="109">
        <f>IF(InpOverride!F12="",F_Inputs!F12,InpOverride!F12)</f>
        <v>0</v>
      </c>
      <c r="G12" s="109">
        <f>IF(InpOverride!G12="",F_Inputs!G12,InpOverride!G12)</f>
        <v>0</v>
      </c>
      <c r="H12" s="109">
        <f>IF(InpOverride!H12="",F_Inputs!H12,InpOverride!H12)</f>
        <v>0</v>
      </c>
      <c r="I12" s="109">
        <f>IF(InpOverride!I12="",F_Inputs!I12,InpOverride!I12)</f>
        <v>0</v>
      </c>
      <c r="J12" s="109">
        <f>IF(InpOverride!J12="",F_Inputs!J12,InpOverride!J12)</f>
        <v>0</v>
      </c>
      <c r="K12" s="92"/>
    </row>
    <row r="13" spans="1:11">
      <c r="A13" t="str">
        <f>F_Inputs!A13</f>
        <v>AFW</v>
      </c>
      <c r="B13" t="s">
        <v>96</v>
      </c>
      <c r="C13" t="s">
        <v>144</v>
      </c>
      <c r="D13" t="s">
        <v>138</v>
      </c>
      <c r="E13" t="s">
        <v>88</v>
      </c>
      <c r="F13" s="109">
        <f>IF(InpOverride!F13="",F_Inputs!F13,InpOverride!F13)</f>
        <v>667358</v>
      </c>
      <c r="G13" s="109">
        <f>IF(InpOverride!G13="",F_Inputs!G13,InpOverride!G13)</f>
        <v>667225</v>
      </c>
      <c r="H13" s="109">
        <f>IF(InpOverride!H13="",F_Inputs!H13,InpOverride!H13)</f>
        <v>646843</v>
      </c>
      <c r="I13" s="109">
        <f>IF(InpOverride!I13="",F_Inputs!I13,InpOverride!I13)</f>
        <v>625339</v>
      </c>
      <c r="J13" s="109">
        <f>IF(InpOverride!J13="",F_Inputs!J13,InpOverride!J13)</f>
        <v>575339</v>
      </c>
      <c r="K13" s="92"/>
    </row>
    <row r="14" spans="1:11">
      <c r="A14" t="str">
        <f>F_Inputs!A14</f>
        <v>AFW</v>
      </c>
      <c r="B14" t="s">
        <v>97</v>
      </c>
      <c r="C14" t="s">
        <v>145</v>
      </c>
      <c r="D14" t="s">
        <v>138</v>
      </c>
      <c r="E14" t="s">
        <v>88</v>
      </c>
      <c r="F14" s="109">
        <f>IF(InpOverride!F14="",F_Inputs!F14,InpOverride!F14)</f>
        <v>0</v>
      </c>
      <c r="G14" s="109">
        <f>IF(InpOverride!G14="",F_Inputs!G14,InpOverride!G14)</f>
        <v>0</v>
      </c>
      <c r="H14" s="109">
        <f>IF(InpOverride!H14="",F_Inputs!H14,InpOverride!H14)</f>
        <v>0</v>
      </c>
      <c r="I14" s="109">
        <f>IF(InpOverride!I14="",F_Inputs!I14,InpOverride!I14)</f>
        <v>0</v>
      </c>
      <c r="J14" s="109">
        <f>IF(InpOverride!J14="",F_Inputs!J14,InpOverride!J14)</f>
        <v>0</v>
      </c>
      <c r="K14" s="92"/>
    </row>
    <row r="15" spans="1:11">
      <c r="A15" t="str">
        <f>F_Inputs!A15</f>
        <v>AFW</v>
      </c>
      <c r="B15" t="s">
        <v>98</v>
      </c>
      <c r="C15" t="s">
        <v>146</v>
      </c>
      <c r="D15" t="s">
        <v>138</v>
      </c>
      <c r="E15" t="s">
        <v>88</v>
      </c>
      <c r="F15" s="109">
        <f>IF(InpOverride!F15="",F_Inputs!F15,InpOverride!F15)</f>
        <v>0</v>
      </c>
      <c r="G15" s="109">
        <f>IF(InpOverride!G15="",F_Inputs!G15,InpOverride!G15)</f>
        <v>0</v>
      </c>
      <c r="H15" s="109">
        <f>IF(InpOverride!H15="",F_Inputs!H15,InpOverride!H15)</f>
        <v>0</v>
      </c>
      <c r="I15" s="109">
        <f>IF(InpOverride!I15="",F_Inputs!I15,InpOverride!I15)</f>
        <v>0</v>
      </c>
      <c r="J15" s="109">
        <f>IF(InpOverride!J15="",F_Inputs!J15,InpOverride!J15)</f>
        <v>0</v>
      </c>
      <c r="K15" s="92"/>
    </row>
    <row r="16" spans="1:11">
      <c r="A16" t="str">
        <f>F_Inputs!A16</f>
        <v>AFW</v>
      </c>
      <c r="B16" t="s">
        <v>99</v>
      </c>
      <c r="C16" t="s">
        <v>147</v>
      </c>
      <c r="D16" t="s">
        <v>138</v>
      </c>
      <c r="E16" t="s">
        <v>88</v>
      </c>
      <c r="F16" s="109">
        <f>IF(InpOverride!F16="",F_Inputs!F16,InpOverride!F16)</f>
        <v>683485</v>
      </c>
      <c r="G16" s="109">
        <f>IF(InpOverride!G16="",F_Inputs!G16,InpOverride!G16)</f>
        <v>692704</v>
      </c>
      <c r="H16" s="109">
        <f>IF(InpOverride!H16="",F_Inputs!H16,InpOverride!H16)</f>
        <v>716915</v>
      </c>
      <c r="I16" s="109">
        <f>IF(InpOverride!I16="",F_Inputs!I16,InpOverride!I16)</f>
        <v>756991</v>
      </c>
      <c r="J16" s="109">
        <f>IF(InpOverride!J16="",F_Inputs!J16,InpOverride!J16)</f>
        <v>816991</v>
      </c>
      <c r="K16" s="92"/>
    </row>
    <row r="17" spans="1:11">
      <c r="A17" t="str">
        <f>F_Inputs!A17</f>
        <v>AFW</v>
      </c>
      <c r="B17" t="s">
        <v>100</v>
      </c>
      <c r="C17" t="s">
        <v>148</v>
      </c>
      <c r="D17" t="s">
        <v>138</v>
      </c>
      <c r="E17" t="s">
        <v>88</v>
      </c>
      <c r="F17" s="109">
        <f>IF(InpOverride!F17="",F_Inputs!F17,InpOverride!F17)</f>
        <v>0</v>
      </c>
      <c r="G17" s="109">
        <f>IF(InpOverride!G17="",F_Inputs!G17,InpOverride!G17)</f>
        <v>0</v>
      </c>
      <c r="H17" s="109">
        <f>IF(InpOverride!H17="",F_Inputs!H17,InpOverride!H17)</f>
        <v>0</v>
      </c>
      <c r="I17" s="109">
        <f>IF(InpOverride!I17="",F_Inputs!I17,InpOverride!I17)</f>
        <v>0</v>
      </c>
      <c r="J17" s="109">
        <f>IF(InpOverride!J17="",F_Inputs!J17,InpOverride!J17)</f>
        <v>0</v>
      </c>
      <c r="K17" s="92"/>
    </row>
    <row r="18" spans="1:11">
      <c r="A18" t="str">
        <f>F_Inputs!A18</f>
        <v>AFW</v>
      </c>
      <c r="B18" t="s">
        <v>101</v>
      </c>
      <c r="C18" t="s">
        <v>149</v>
      </c>
      <c r="D18" t="s">
        <v>138</v>
      </c>
      <c r="E18" t="s">
        <v>88</v>
      </c>
      <c r="F18" s="109">
        <f>IF(InpOverride!F18="",F_Inputs!F18,InpOverride!F18)</f>
        <v>0</v>
      </c>
      <c r="G18" s="109">
        <f>IF(InpOverride!G18="",F_Inputs!G18,InpOverride!G18)</f>
        <v>0</v>
      </c>
      <c r="H18" s="109">
        <f>IF(InpOverride!H18="",F_Inputs!H18,InpOverride!H18)</f>
        <v>0</v>
      </c>
      <c r="I18" s="109">
        <f>IF(InpOverride!I18="",F_Inputs!I18,InpOverride!I18)</f>
        <v>0</v>
      </c>
      <c r="J18" s="109">
        <f>IF(InpOverride!J18="",F_Inputs!J18,InpOverride!J18)</f>
        <v>0</v>
      </c>
      <c r="K18" s="92"/>
    </row>
    <row r="19" spans="1:11">
      <c r="A19" t="str">
        <f>F_Inputs!A19</f>
        <v>AFW</v>
      </c>
      <c r="B19" t="s">
        <v>102</v>
      </c>
      <c r="C19" t="s">
        <v>150</v>
      </c>
      <c r="D19" t="s">
        <v>138</v>
      </c>
      <c r="E19" t="s">
        <v>88</v>
      </c>
      <c r="F19" s="109">
        <f>IF(InpOverride!F19="",F_Inputs!F19,InpOverride!F19)</f>
        <v>672887</v>
      </c>
      <c r="G19" s="109">
        <f>IF(InpOverride!G19="",F_Inputs!G19,InpOverride!G19)</f>
        <v>659818</v>
      </c>
      <c r="H19" s="109">
        <f>IF(InpOverride!H19="",F_Inputs!H19,InpOverride!H19)</f>
        <v>636973</v>
      </c>
      <c r="I19" s="109">
        <f>IF(InpOverride!I19="",F_Inputs!I19,InpOverride!I19)</f>
        <v>603460</v>
      </c>
      <c r="J19" s="109">
        <f>IF(InpOverride!J19="",F_Inputs!J19,InpOverride!J19)</f>
        <v>569575</v>
      </c>
      <c r="K19" s="92"/>
    </row>
    <row r="20" spans="1:11">
      <c r="A20" t="str">
        <f>F_Inputs!A20</f>
        <v>AFW</v>
      </c>
      <c r="B20" t="s">
        <v>103</v>
      </c>
      <c r="C20" t="s">
        <v>151</v>
      </c>
      <c r="D20" t="s">
        <v>138</v>
      </c>
      <c r="E20" t="s">
        <v>88</v>
      </c>
      <c r="F20" s="109">
        <f>IF(InpOverride!F20="",F_Inputs!F20,InpOverride!F20)</f>
        <v>0</v>
      </c>
      <c r="G20" s="109">
        <f>IF(InpOverride!G20="",F_Inputs!G20,InpOverride!G20)</f>
        <v>0</v>
      </c>
      <c r="H20" s="109">
        <f>IF(InpOverride!H20="",F_Inputs!H20,InpOverride!H20)</f>
        <v>0</v>
      </c>
      <c r="I20" s="109">
        <f>IF(InpOverride!I20="",F_Inputs!I20,InpOverride!I20)</f>
        <v>0</v>
      </c>
      <c r="J20" s="109">
        <f>IF(InpOverride!J20="",F_Inputs!J20,InpOverride!J20)</f>
        <v>0</v>
      </c>
      <c r="K20" s="92"/>
    </row>
    <row r="21" spans="1:11">
      <c r="A21" t="str">
        <f>F_Inputs!A21</f>
        <v>AFW</v>
      </c>
      <c r="B21" t="s">
        <v>104</v>
      </c>
      <c r="C21" t="s">
        <v>152</v>
      </c>
      <c r="D21" t="s">
        <v>138</v>
      </c>
      <c r="E21" t="s">
        <v>88</v>
      </c>
      <c r="F21" s="109">
        <f>IF(InpOverride!F21="",F_Inputs!F21,InpOverride!F21)</f>
        <v>0</v>
      </c>
      <c r="G21" s="109">
        <f>IF(InpOverride!G21="",F_Inputs!G21,InpOverride!G21)</f>
        <v>0</v>
      </c>
      <c r="H21" s="109">
        <f>IF(InpOverride!H21="",F_Inputs!H21,InpOverride!H21)</f>
        <v>0</v>
      </c>
      <c r="I21" s="109">
        <f>IF(InpOverride!I21="",F_Inputs!I21,InpOverride!I21)</f>
        <v>0</v>
      </c>
      <c r="J21" s="109">
        <f>IF(InpOverride!J21="",F_Inputs!J21,InpOverride!J21)</f>
        <v>0</v>
      </c>
      <c r="K21" s="92"/>
    </row>
    <row r="22" spans="1:11">
      <c r="A22" t="str">
        <f>F_Inputs!A22</f>
        <v>AFW</v>
      </c>
      <c r="B22" t="s">
        <v>105</v>
      </c>
      <c r="C22" t="s">
        <v>153</v>
      </c>
      <c r="D22" t="s">
        <v>138</v>
      </c>
      <c r="E22" t="s">
        <v>88</v>
      </c>
      <c r="F22" s="109">
        <f>IF(InpOverride!F22="",F_Inputs!F22,InpOverride!F22)</f>
        <v>673267</v>
      </c>
      <c r="G22" s="109">
        <f>IF(InpOverride!G22="",F_Inputs!G22,InpOverride!G22)</f>
        <v>698276</v>
      </c>
      <c r="H22" s="109">
        <f>IF(InpOverride!H22="",F_Inputs!H22,InpOverride!H22)</f>
        <v>727593</v>
      </c>
      <c r="I22" s="109">
        <f>IF(InpOverride!I22="",F_Inputs!I22,InpOverride!I22)</f>
        <v>770752</v>
      </c>
      <c r="J22" s="109">
        <f>IF(InpOverride!J22="",F_Inputs!J22,InpOverride!J22)</f>
        <v>818957</v>
      </c>
      <c r="K22" s="92"/>
    </row>
    <row r="23" spans="1:11">
      <c r="A23" t="str">
        <f>F_Inputs!A23</f>
        <v>AFW</v>
      </c>
      <c r="B23" t="s">
        <v>106</v>
      </c>
      <c r="C23" t="s">
        <v>154</v>
      </c>
      <c r="D23" t="s">
        <v>138</v>
      </c>
      <c r="E23" t="s">
        <v>88</v>
      </c>
      <c r="F23" s="109">
        <f>IF(InpOverride!F23="",F_Inputs!F23,InpOverride!F23)</f>
        <v>0</v>
      </c>
      <c r="G23" s="109">
        <f>IF(InpOverride!G23="",F_Inputs!G23,InpOverride!G23)</f>
        <v>0</v>
      </c>
      <c r="H23" s="109">
        <f>IF(InpOverride!H23="",F_Inputs!H23,InpOverride!H23)</f>
        <v>0</v>
      </c>
      <c r="I23" s="109">
        <f>IF(InpOverride!I23="",F_Inputs!I23,InpOverride!I23)</f>
        <v>0</v>
      </c>
      <c r="J23" s="109">
        <f>IF(InpOverride!J23="",F_Inputs!J23,InpOverride!J23)</f>
        <v>0</v>
      </c>
      <c r="K23" s="92"/>
    </row>
    <row r="24" spans="1:11">
      <c r="A24" t="str">
        <f>F_Inputs!A24</f>
        <v>AFW</v>
      </c>
      <c r="B24" t="s">
        <v>107</v>
      </c>
      <c r="C24" t="s">
        <v>155</v>
      </c>
      <c r="D24" t="s">
        <v>138</v>
      </c>
      <c r="E24" t="s">
        <v>88</v>
      </c>
      <c r="F24" s="109">
        <f>IF(InpOverride!F24="",F_Inputs!F24,InpOverride!F24)</f>
        <v>0</v>
      </c>
      <c r="G24" s="109">
        <f>IF(InpOverride!G24="",F_Inputs!G24,InpOverride!G24)</f>
        <v>0</v>
      </c>
      <c r="H24" s="109">
        <f>IF(InpOverride!H24="",F_Inputs!H24,InpOverride!H24)</f>
        <v>0</v>
      </c>
      <c r="I24" s="109">
        <f>IF(InpOverride!I24="",F_Inputs!I24,InpOverride!I24)</f>
        <v>0</v>
      </c>
      <c r="J24" s="109">
        <f>IF(InpOverride!J24="",F_Inputs!J24,InpOverride!J24)</f>
        <v>0</v>
      </c>
      <c r="K24" s="92"/>
    </row>
    <row r="25" spans="1:11">
      <c r="A25" t="str">
        <f>F_Inputs!A25</f>
        <v>AFW</v>
      </c>
      <c r="B25" t="s">
        <v>108</v>
      </c>
      <c r="C25" t="s">
        <v>156</v>
      </c>
      <c r="D25" t="s">
        <v>49</v>
      </c>
      <c r="E25" t="s">
        <v>88</v>
      </c>
      <c r="F25" s="110">
        <f>IF(InpOverride!F25="",F_Inputs!F25,InpOverride!F25)</f>
        <v>12.58</v>
      </c>
      <c r="G25" s="110">
        <f>IF(InpOverride!G25="",F_Inputs!G25,InpOverride!G25)</f>
        <v>12.084</v>
      </c>
      <c r="H25" s="110">
        <f>IF(InpOverride!H25="",F_Inputs!H25,InpOverride!H25)</f>
        <v>12.528</v>
      </c>
      <c r="I25" s="110">
        <f>IF(InpOverride!I25="",F_Inputs!I25,InpOverride!I25)</f>
        <v>12.206200000000001</v>
      </c>
      <c r="J25" s="110">
        <f>IF(InpOverride!J25="",F_Inputs!J25,InpOverride!J25)</f>
        <v>10.177</v>
      </c>
      <c r="K25" s="93"/>
    </row>
    <row r="26" spans="1:11">
      <c r="A26" t="str">
        <f>F_Inputs!A26</f>
        <v>AFW</v>
      </c>
      <c r="B26" t="s">
        <v>109</v>
      </c>
      <c r="C26" t="s">
        <v>157</v>
      </c>
      <c r="D26" t="s">
        <v>49</v>
      </c>
      <c r="E26" t="s">
        <v>88</v>
      </c>
      <c r="F26" s="110">
        <f>IF(InpOverride!F26="",F_Inputs!F26,InpOverride!F26)</f>
        <v>0</v>
      </c>
      <c r="G26" s="110">
        <f>IF(InpOverride!G26="",F_Inputs!G26,InpOverride!G26)</f>
        <v>0</v>
      </c>
      <c r="H26" s="110">
        <f>IF(InpOverride!H26="",F_Inputs!H26,InpOverride!H26)</f>
        <v>0</v>
      </c>
      <c r="I26" s="110">
        <f>IF(InpOverride!I26="",F_Inputs!I26,InpOverride!I26)</f>
        <v>0</v>
      </c>
      <c r="J26" s="110">
        <f>IF(InpOverride!J26="",F_Inputs!J26,InpOverride!J26)</f>
        <v>0</v>
      </c>
      <c r="K26" s="93"/>
    </row>
    <row r="27" spans="1:11">
      <c r="A27" t="str">
        <f>F_Inputs!A27</f>
        <v>AFW</v>
      </c>
      <c r="B27" t="s">
        <v>110</v>
      </c>
      <c r="C27" t="s">
        <v>158</v>
      </c>
      <c r="D27" t="s">
        <v>49</v>
      </c>
      <c r="E27" t="s">
        <v>88</v>
      </c>
      <c r="F27" s="110">
        <f>IF(InpOverride!F27="",F_Inputs!F27,InpOverride!F27)</f>
        <v>0</v>
      </c>
      <c r="G27" s="110">
        <f>IF(InpOverride!G27="",F_Inputs!G27,InpOverride!G27)</f>
        <v>0</v>
      </c>
      <c r="H27" s="110">
        <f>IF(InpOverride!H27="",F_Inputs!H27,InpOverride!H27)</f>
        <v>0</v>
      </c>
      <c r="I27" s="110">
        <f>IF(InpOverride!I27="",F_Inputs!I27,InpOverride!I27)</f>
        <v>0</v>
      </c>
      <c r="J27" s="110">
        <f>IF(InpOverride!J27="",F_Inputs!J27,InpOverride!J27)</f>
        <v>0</v>
      </c>
      <c r="K27" s="93"/>
    </row>
    <row r="28" spans="1:11">
      <c r="A28" t="str">
        <f>F_Inputs!A28</f>
        <v>AFW</v>
      </c>
      <c r="B28" t="s">
        <v>111</v>
      </c>
      <c r="C28" t="s">
        <v>159</v>
      </c>
      <c r="D28" t="s">
        <v>49</v>
      </c>
      <c r="E28" t="s">
        <v>88</v>
      </c>
      <c r="F28" s="110">
        <f>IF(InpOverride!F28="",F_Inputs!F28,InpOverride!F28)</f>
        <v>14.791</v>
      </c>
      <c r="G28" s="110">
        <f>IF(InpOverride!G28="",F_Inputs!G28,InpOverride!G28)</f>
        <v>15.801</v>
      </c>
      <c r="H28" s="110">
        <f>IF(InpOverride!H28="",F_Inputs!H28,InpOverride!H28)</f>
        <v>14.836</v>
      </c>
      <c r="I28" s="110">
        <f>IF(InpOverride!I28="",F_Inputs!I28,InpOverride!I28)</f>
        <v>15.363</v>
      </c>
      <c r="J28" s="110">
        <f>IF(InpOverride!J28="",F_Inputs!J28,InpOverride!J28)</f>
        <v>17.571999999999999</v>
      </c>
      <c r="K28" s="93"/>
    </row>
    <row r="29" spans="1:11">
      <c r="A29" t="str">
        <f>F_Inputs!A29</f>
        <v>AFW</v>
      </c>
      <c r="B29" t="s">
        <v>112</v>
      </c>
      <c r="C29" t="s">
        <v>160</v>
      </c>
      <c r="D29" t="s">
        <v>49</v>
      </c>
      <c r="E29" t="s">
        <v>88</v>
      </c>
      <c r="F29" s="110">
        <f>IF(InpOverride!F29="",F_Inputs!F29,InpOverride!F29)</f>
        <v>0</v>
      </c>
      <c r="G29" s="110">
        <f>IF(InpOverride!G29="",F_Inputs!G29,InpOverride!G29)</f>
        <v>0</v>
      </c>
      <c r="H29" s="110">
        <f>IF(InpOverride!H29="",F_Inputs!H29,InpOverride!H29)</f>
        <v>0</v>
      </c>
      <c r="I29" s="110">
        <f>IF(InpOverride!I29="",F_Inputs!I29,InpOverride!I29)</f>
        <v>0</v>
      </c>
      <c r="J29" s="110">
        <f>IF(InpOverride!J29="",F_Inputs!J29,InpOverride!J29)</f>
        <v>0</v>
      </c>
      <c r="K29" s="93"/>
    </row>
    <row r="30" spans="1:11">
      <c r="A30" t="str">
        <f>F_Inputs!A30</f>
        <v>AFW</v>
      </c>
      <c r="B30" t="s">
        <v>113</v>
      </c>
      <c r="C30" t="s">
        <v>161</v>
      </c>
      <c r="D30" t="s">
        <v>49</v>
      </c>
      <c r="E30" t="s">
        <v>88</v>
      </c>
      <c r="F30" s="110">
        <f>IF(InpOverride!F30="",F_Inputs!F30,InpOverride!F30)</f>
        <v>0</v>
      </c>
      <c r="G30" s="110">
        <f>IF(InpOverride!G30="",F_Inputs!G30,InpOverride!G30)</f>
        <v>0</v>
      </c>
      <c r="H30" s="110">
        <f>IF(InpOverride!H30="",F_Inputs!H30,InpOverride!H30)</f>
        <v>0</v>
      </c>
      <c r="I30" s="110">
        <f>IF(InpOverride!I30="",F_Inputs!I30,InpOverride!I30)</f>
        <v>0</v>
      </c>
      <c r="J30" s="110">
        <f>IF(InpOverride!J30="",F_Inputs!J30,InpOverride!J30)</f>
        <v>0</v>
      </c>
      <c r="K30" s="93"/>
    </row>
    <row r="31" spans="1:11">
      <c r="A31" t="str">
        <f>F_Inputs!A31</f>
        <v>AFW</v>
      </c>
      <c r="B31" t="s">
        <v>114</v>
      </c>
      <c r="C31" t="s">
        <v>162</v>
      </c>
      <c r="D31" t="s">
        <v>49</v>
      </c>
      <c r="E31" t="s">
        <v>88</v>
      </c>
      <c r="F31" s="110">
        <f>IF(InpOverride!F31="",F_Inputs!F31,InpOverride!F31)</f>
        <v>0</v>
      </c>
      <c r="G31" s="110">
        <f>IF(InpOverride!G31="",F_Inputs!G31,InpOverride!G31)</f>
        <v>0</v>
      </c>
      <c r="H31" s="110">
        <f>IF(InpOverride!H31="",F_Inputs!H31,InpOverride!H31)</f>
        <v>0</v>
      </c>
      <c r="I31" s="110">
        <f>IF(InpOverride!I31="",F_Inputs!I31,InpOverride!I31)</f>
        <v>0</v>
      </c>
      <c r="J31" s="110">
        <f>IF(InpOverride!J31="",F_Inputs!J31,InpOverride!J31)</f>
        <v>0</v>
      </c>
      <c r="K31" s="93"/>
    </row>
    <row r="32" spans="1:11">
      <c r="A32" t="str">
        <f>F_Inputs!A32</f>
        <v>AFW</v>
      </c>
      <c r="B32" t="s">
        <v>115</v>
      </c>
      <c r="C32" t="s">
        <v>163</v>
      </c>
      <c r="D32" t="s">
        <v>49</v>
      </c>
      <c r="E32" t="s">
        <v>88</v>
      </c>
      <c r="F32" s="110">
        <f>IF(InpOverride!F32="",F_Inputs!F32,InpOverride!F32)</f>
        <v>0</v>
      </c>
      <c r="G32" s="110">
        <f>IF(InpOverride!G32="",F_Inputs!G32,InpOverride!G32)</f>
        <v>0</v>
      </c>
      <c r="H32" s="110">
        <f>IF(InpOverride!H32="",F_Inputs!H32,InpOverride!H32)</f>
        <v>0</v>
      </c>
      <c r="I32" s="110">
        <f>IF(InpOverride!I32="",F_Inputs!I32,InpOverride!I32)</f>
        <v>0</v>
      </c>
      <c r="J32" s="110">
        <f>IF(InpOverride!J32="",F_Inputs!J32,InpOverride!J32)</f>
        <v>0</v>
      </c>
      <c r="K32" s="93"/>
    </row>
    <row r="33" spans="1:11">
      <c r="A33" t="str">
        <f>F_Inputs!A33</f>
        <v>AFW</v>
      </c>
      <c r="B33" t="s">
        <v>116</v>
      </c>
      <c r="C33" t="s">
        <v>164</v>
      </c>
      <c r="D33" t="s">
        <v>49</v>
      </c>
      <c r="E33" t="s">
        <v>88</v>
      </c>
      <c r="F33" s="110">
        <f>IF(InpOverride!F33="",F_Inputs!F33,InpOverride!F33)</f>
        <v>0</v>
      </c>
      <c r="G33" s="110">
        <f>IF(InpOverride!G33="",F_Inputs!G33,InpOverride!G33)</f>
        <v>0</v>
      </c>
      <c r="H33" s="110">
        <f>IF(InpOverride!H33="",F_Inputs!H33,InpOverride!H33)</f>
        <v>0</v>
      </c>
      <c r="I33" s="110">
        <f>IF(InpOverride!I33="",F_Inputs!I33,InpOverride!I33)</f>
        <v>0</v>
      </c>
      <c r="J33" s="110">
        <f>IF(InpOverride!J33="",F_Inputs!J33,InpOverride!J33)</f>
        <v>0</v>
      </c>
      <c r="K33" s="93"/>
    </row>
    <row r="34" spans="1:11">
      <c r="A34" t="str">
        <f>F_Inputs!A34</f>
        <v>AFW</v>
      </c>
      <c r="B34" t="s">
        <v>117</v>
      </c>
      <c r="C34" t="s">
        <v>165</v>
      </c>
      <c r="D34" t="s">
        <v>49</v>
      </c>
      <c r="E34" t="s">
        <v>88</v>
      </c>
      <c r="F34" s="110">
        <f>IF(InpOverride!F34="",F_Inputs!F34,InpOverride!F34)</f>
        <v>0</v>
      </c>
      <c r="G34" s="110">
        <f>IF(InpOverride!G34="",F_Inputs!G34,InpOverride!G34)</f>
        <v>0</v>
      </c>
      <c r="H34" s="110">
        <f>IF(InpOverride!H34="",F_Inputs!H34,InpOverride!H34)</f>
        <v>0</v>
      </c>
      <c r="I34" s="110">
        <f>IF(InpOverride!I34="",F_Inputs!I34,InpOverride!I34)</f>
        <v>0</v>
      </c>
      <c r="J34" s="110">
        <f>IF(InpOverride!J34="",F_Inputs!J34,InpOverride!J34)</f>
        <v>0</v>
      </c>
      <c r="K34" s="93"/>
    </row>
    <row r="35" spans="1:11">
      <c r="A35" t="str">
        <f>F_Inputs!A35</f>
        <v>AFW</v>
      </c>
      <c r="B35" t="s">
        <v>118</v>
      </c>
      <c r="C35" t="s">
        <v>166</v>
      </c>
      <c r="D35" t="s">
        <v>49</v>
      </c>
      <c r="E35" t="s">
        <v>88</v>
      </c>
      <c r="F35" s="110">
        <f>IF(InpOverride!F35="",F_Inputs!F35,InpOverride!F35)</f>
        <v>0</v>
      </c>
      <c r="G35" s="110">
        <f>IF(InpOverride!G35="",F_Inputs!G35,InpOverride!G35)</f>
        <v>0</v>
      </c>
      <c r="H35" s="110">
        <f>IF(InpOverride!H35="",F_Inputs!H35,InpOverride!H35)</f>
        <v>0</v>
      </c>
      <c r="I35" s="110">
        <f>IF(InpOverride!I35="",F_Inputs!I35,InpOverride!I35)</f>
        <v>0</v>
      </c>
      <c r="J35" s="110">
        <f>IF(InpOverride!J35="",F_Inputs!J35,InpOverride!J35)</f>
        <v>0</v>
      </c>
      <c r="K35" s="93"/>
    </row>
    <row r="36" spans="1:11">
      <c r="A36" t="str">
        <f>F_Inputs!A36</f>
        <v>AFW</v>
      </c>
      <c r="B36" t="s">
        <v>119</v>
      </c>
      <c r="C36" t="s">
        <v>167</v>
      </c>
      <c r="D36" t="s">
        <v>49</v>
      </c>
      <c r="E36" t="s">
        <v>88</v>
      </c>
      <c r="F36" s="110">
        <f>IF(InpOverride!F36="",F_Inputs!F36,InpOverride!F36)</f>
        <v>0</v>
      </c>
      <c r="G36" s="110">
        <f>IF(InpOverride!G36="",F_Inputs!G36,InpOverride!G36)</f>
        <v>0</v>
      </c>
      <c r="H36" s="110">
        <f>IF(InpOverride!H36="",F_Inputs!H36,InpOverride!H36)</f>
        <v>0</v>
      </c>
      <c r="I36" s="110">
        <f>IF(InpOverride!I36="",F_Inputs!I36,InpOverride!I36)</f>
        <v>0</v>
      </c>
      <c r="J36" s="110">
        <f>IF(InpOverride!J36="",F_Inputs!J36,InpOverride!J36)</f>
        <v>0</v>
      </c>
      <c r="K36" s="93"/>
    </row>
    <row r="37" spans="1:11">
      <c r="A37" t="str">
        <f>F_Inputs!A37</f>
        <v>AFW</v>
      </c>
      <c r="B37" t="s">
        <v>120</v>
      </c>
      <c r="C37" t="s">
        <v>168</v>
      </c>
      <c r="D37" t="s">
        <v>49</v>
      </c>
      <c r="E37" t="s">
        <v>88</v>
      </c>
      <c r="F37" s="110">
        <f>IF(InpOverride!F37="",F_Inputs!F37,InpOverride!F37)</f>
        <v>12.58</v>
      </c>
      <c r="G37" s="110">
        <f>IF(InpOverride!G37="",F_Inputs!G37,InpOverride!G37)</f>
        <v>12.084</v>
      </c>
      <c r="H37" s="110">
        <f>IF(InpOverride!H37="",F_Inputs!H37,InpOverride!H37)</f>
        <v>12.528</v>
      </c>
      <c r="I37" s="110">
        <f>IF(InpOverride!I37="",F_Inputs!I37,InpOverride!I37)</f>
        <v>12.206200000000001</v>
      </c>
      <c r="J37" s="110">
        <f>IF(InpOverride!J37="",F_Inputs!J37,InpOverride!J37)</f>
        <v>10.177</v>
      </c>
      <c r="K37" s="93"/>
    </row>
    <row r="38" spans="1:11">
      <c r="A38" t="str">
        <f>F_Inputs!A38</f>
        <v>AFW</v>
      </c>
      <c r="B38" t="s">
        <v>121</v>
      </c>
      <c r="C38" t="s">
        <v>169</v>
      </c>
      <c r="D38" t="s">
        <v>49</v>
      </c>
      <c r="E38" t="s">
        <v>88</v>
      </c>
      <c r="F38" s="110">
        <f>IF(InpOverride!F38="",F_Inputs!F38,InpOverride!F38)</f>
        <v>0</v>
      </c>
      <c r="G38" s="110">
        <f>IF(InpOverride!G38="",F_Inputs!G38,InpOverride!G38)</f>
        <v>0</v>
      </c>
      <c r="H38" s="110">
        <f>IF(InpOverride!H38="",F_Inputs!H38,InpOverride!H38)</f>
        <v>0</v>
      </c>
      <c r="I38" s="110">
        <f>IF(InpOverride!I38="",F_Inputs!I38,InpOverride!I38)</f>
        <v>0</v>
      </c>
      <c r="J38" s="110">
        <f>IF(InpOverride!J38="",F_Inputs!J38,InpOverride!J38)</f>
        <v>0</v>
      </c>
      <c r="K38" s="93"/>
    </row>
    <row r="39" spans="1:11">
      <c r="A39" t="str">
        <f>F_Inputs!A39</f>
        <v>AFW</v>
      </c>
      <c r="B39" t="s">
        <v>122</v>
      </c>
      <c r="C39" t="s">
        <v>170</v>
      </c>
      <c r="D39" t="s">
        <v>49</v>
      </c>
      <c r="E39" t="s">
        <v>88</v>
      </c>
      <c r="F39" s="110">
        <f>IF(InpOverride!F39="",F_Inputs!F39,InpOverride!F39)</f>
        <v>0</v>
      </c>
      <c r="G39" s="110">
        <f>IF(InpOverride!G39="",F_Inputs!G39,InpOverride!G39)</f>
        <v>0</v>
      </c>
      <c r="H39" s="110">
        <f>IF(InpOverride!H39="",F_Inputs!H39,InpOverride!H39)</f>
        <v>0</v>
      </c>
      <c r="I39" s="110">
        <f>IF(InpOverride!I39="",F_Inputs!I39,InpOverride!I39)</f>
        <v>0</v>
      </c>
      <c r="J39" s="110">
        <f>IF(InpOverride!J39="",F_Inputs!J39,InpOverride!J39)</f>
        <v>0</v>
      </c>
      <c r="K39" s="93"/>
    </row>
    <row r="40" spans="1:11">
      <c r="A40" t="str">
        <f>F_Inputs!A40</f>
        <v>AFW</v>
      </c>
      <c r="B40" t="s">
        <v>123</v>
      </c>
      <c r="C40" t="s">
        <v>171</v>
      </c>
      <c r="D40" t="s">
        <v>49</v>
      </c>
      <c r="E40" t="s">
        <v>88</v>
      </c>
      <c r="F40" s="110">
        <f>IF(InpOverride!F40="",F_Inputs!F40,InpOverride!F40)</f>
        <v>14.791</v>
      </c>
      <c r="G40" s="110">
        <f>IF(InpOverride!G40="",F_Inputs!G40,InpOverride!G40)</f>
        <v>15.801</v>
      </c>
      <c r="H40" s="110">
        <f>IF(InpOverride!H40="",F_Inputs!H40,InpOverride!H40)</f>
        <v>14.836</v>
      </c>
      <c r="I40" s="110">
        <f>IF(InpOverride!I40="",F_Inputs!I40,InpOverride!I40)</f>
        <v>15.363</v>
      </c>
      <c r="J40" s="110">
        <f>IF(InpOverride!J40="",F_Inputs!J40,InpOverride!J40)</f>
        <v>17.571999999999999</v>
      </c>
      <c r="K40" s="93"/>
    </row>
    <row r="41" spans="1:11">
      <c r="A41" t="str">
        <f>F_Inputs!A41</f>
        <v>AFW</v>
      </c>
      <c r="B41" t="s">
        <v>124</v>
      </c>
      <c r="C41" t="s">
        <v>172</v>
      </c>
      <c r="D41" t="s">
        <v>49</v>
      </c>
      <c r="E41" t="s">
        <v>88</v>
      </c>
      <c r="F41" s="110">
        <f>IF(InpOverride!F41="",F_Inputs!F41,InpOverride!F41)</f>
        <v>0</v>
      </c>
      <c r="G41" s="110">
        <f>IF(InpOverride!G41="",F_Inputs!G41,InpOverride!G41)</f>
        <v>0</v>
      </c>
      <c r="H41" s="110">
        <f>IF(InpOverride!H41="",F_Inputs!H41,InpOverride!H41)</f>
        <v>0</v>
      </c>
      <c r="I41" s="110">
        <f>IF(InpOverride!I41="",F_Inputs!I41,InpOverride!I41)</f>
        <v>0</v>
      </c>
      <c r="J41" s="110">
        <f>IF(InpOverride!J41="",F_Inputs!J41,InpOverride!J41)</f>
        <v>0</v>
      </c>
      <c r="K41" s="93"/>
    </row>
    <row r="42" spans="1:11">
      <c r="A42" t="str">
        <f>F_Inputs!A42</f>
        <v>AFW</v>
      </c>
      <c r="B42" t="s">
        <v>125</v>
      </c>
      <c r="C42" t="s">
        <v>173</v>
      </c>
      <c r="D42" t="s">
        <v>49</v>
      </c>
      <c r="E42" t="s">
        <v>88</v>
      </c>
      <c r="F42" s="110">
        <f>IF(InpOverride!F42="",F_Inputs!F42,InpOverride!F42)</f>
        <v>0</v>
      </c>
      <c r="G42" s="110">
        <f>IF(InpOverride!G42="",F_Inputs!G42,InpOverride!G42)</f>
        <v>0</v>
      </c>
      <c r="H42" s="110">
        <f>IF(InpOverride!H42="",F_Inputs!H42,InpOverride!H42)</f>
        <v>0</v>
      </c>
      <c r="I42" s="110">
        <f>IF(InpOverride!I42="",F_Inputs!I42,InpOverride!I42)</f>
        <v>0</v>
      </c>
      <c r="J42" s="110">
        <f>IF(InpOverride!J42="",F_Inputs!J42,InpOverride!J42)</f>
        <v>0</v>
      </c>
      <c r="K42" s="93"/>
    </row>
    <row r="43" spans="1:11">
      <c r="A43" t="str">
        <f>F_Inputs!A43</f>
        <v>AFW</v>
      </c>
      <c r="B43" t="s">
        <v>126</v>
      </c>
      <c r="C43" t="s">
        <v>174</v>
      </c>
      <c r="D43" t="s">
        <v>175</v>
      </c>
      <c r="E43" t="s">
        <v>88</v>
      </c>
      <c r="F43" s="111">
        <f>IF(InpOverride!F43="",F_Inputs!F43,InpOverride!F43)</f>
        <v>16.940000000000001</v>
      </c>
      <c r="G43" s="111">
        <f>IF(InpOverride!G43="",F_Inputs!G43,InpOverride!G43)</f>
        <v>16.739999999999998</v>
      </c>
      <c r="H43" s="111">
        <f>IF(InpOverride!H43="",F_Inputs!H43,InpOverride!H43)</f>
        <v>16.510000000000002</v>
      </c>
      <c r="I43" s="111">
        <f>IF(InpOverride!I43="",F_Inputs!I43,InpOverride!I43)</f>
        <v>16.3</v>
      </c>
      <c r="J43" s="111">
        <f>IF(InpOverride!J43="",F_Inputs!J43,InpOverride!J43)</f>
        <v>16.2</v>
      </c>
      <c r="K43" s="94"/>
    </row>
    <row r="44" spans="1:11">
      <c r="A44" t="str">
        <f>F_Inputs!A44</f>
        <v>AFW</v>
      </c>
      <c r="B44" t="s">
        <v>127</v>
      </c>
      <c r="C44" t="s">
        <v>176</v>
      </c>
      <c r="D44" t="s">
        <v>175</v>
      </c>
      <c r="E44" t="s">
        <v>88</v>
      </c>
      <c r="F44" s="111">
        <f>IF(InpOverride!F44="",F_Inputs!F44,InpOverride!F44)</f>
        <v>16.940000000000001</v>
      </c>
      <c r="G44" s="111">
        <f>IF(InpOverride!G44="",F_Inputs!G44,InpOverride!G44)</f>
        <v>16.739999999999998</v>
      </c>
      <c r="H44" s="111">
        <f>IF(InpOverride!H44="",F_Inputs!H44,InpOverride!H44)</f>
        <v>16.510000000000002</v>
      </c>
      <c r="I44" s="111">
        <f>IF(InpOverride!I44="",F_Inputs!I44,InpOverride!I44)</f>
        <v>16.3</v>
      </c>
      <c r="J44" s="111">
        <f>IF(InpOverride!J44="",F_Inputs!J44,InpOverride!J44)</f>
        <v>16.2</v>
      </c>
      <c r="K44" s="94"/>
    </row>
    <row r="45" spans="1:11">
      <c r="A45" t="str">
        <f>F_Inputs!A45</f>
        <v>AFW</v>
      </c>
      <c r="B45" t="s">
        <v>128</v>
      </c>
      <c r="C45" t="s">
        <v>177</v>
      </c>
      <c r="D45" t="s">
        <v>175</v>
      </c>
      <c r="E45" t="s">
        <v>88</v>
      </c>
      <c r="F45" s="111">
        <f>IF(InpOverride!F45="",F_Inputs!F45,InpOverride!F45)</f>
        <v>22.02</v>
      </c>
      <c r="G45" s="111">
        <f>IF(InpOverride!G45="",F_Inputs!G45,InpOverride!G45)</f>
        <v>21.76</v>
      </c>
      <c r="H45" s="111">
        <f>IF(InpOverride!H45="",F_Inputs!H45,InpOverride!H45)</f>
        <v>21.46</v>
      </c>
      <c r="I45" s="111">
        <f>IF(InpOverride!I45="",F_Inputs!I45,InpOverride!I45)</f>
        <v>21.19</v>
      </c>
      <c r="J45" s="111">
        <f>IF(InpOverride!J45="",F_Inputs!J45,InpOverride!J45)</f>
        <v>21.07</v>
      </c>
      <c r="K45" s="94"/>
    </row>
    <row r="46" spans="1:11">
      <c r="A46" t="str">
        <f>F_Inputs!A46</f>
        <v>AFW</v>
      </c>
      <c r="B46" t="s">
        <v>129</v>
      </c>
      <c r="C46" t="s">
        <v>178</v>
      </c>
      <c r="D46" t="s">
        <v>175</v>
      </c>
      <c r="E46" t="s">
        <v>88</v>
      </c>
      <c r="F46" s="111">
        <f>IF(InpOverride!F46="",F_Inputs!F46,InpOverride!F46)</f>
        <v>25.22</v>
      </c>
      <c r="G46" s="111">
        <f>IF(InpOverride!G46="",F_Inputs!G46,InpOverride!G46)</f>
        <v>24.38</v>
      </c>
      <c r="H46" s="111">
        <f>IF(InpOverride!H46="",F_Inputs!H46,InpOverride!H46)</f>
        <v>23.51</v>
      </c>
      <c r="I46" s="111">
        <f>IF(InpOverride!I46="",F_Inputs!I46,InpOverride!I46)</f>
        <v>22.66</v>
      </c>
      <c r="J46" s="111">
        <f>IF(InpOverride!J46="",F_Inputs!J46,InpOverride!J46)</f>
        <v>22.57</v>
      </c>
      <c r="K46" s="94"/>
    </row>
    <row r="47" spans="1:11">
      <c r="A47" t="str">
        <f>F_Inputs!A47</f>
        <v>AFW</v>
      </c>
      <c r="B47" t="s">
        <v>130</v>
      </c>
      <c r="C47" t="s">
        <v>179</v>
      </c>
      <c r="D47" t="s">
        <v>175</v>
      </c>
      <c r="E47" t="s">
        <v>88</v>
      </c>
      <c r="F47" s="111">
        <f>IF(InpOverride!F47="",F_Inputs!F47,InpOverride!F47)</f>
        <v>16.940000000000001</v>
      </c>
      <c r="G47" s="111">
        <f>IF(InpOverride!G47="",F_Inputs!G47,InpOverride!G47)</f>
        <v>16.739999999999998</v>
      </c>
      <c r="H47" s="111">
        <f>IF(InpOverride!H47="",F_Inputs!H47,InpOverride!H47)</f>
        <v>16.510000000000002</v>
      </c>
      <c r="I47" s="111">
        <f>IF(InpOverride!I47="",F_Inputs!I47,InpOverride!I47)</f>
        <v>16.3</v>
      </c>
      <c r="J47" s="111">
        <f>IF(InpOverride!J47="",F_Inputs!J47,InpOverride!J47)</f>
        <v>16.2</v>
      </c>
      <c r="K47" s="94"/>
    </row>
    <row r="48" spans="1:11">
      <c r="A48" t="str">
        <f>F_Inputs!A48</f>
        <v>AFW</v>
      </c>
      <c r="B48" t="s">
        <v>131</v>
      </c>
      <c r="C48" t="s">
        <v>180</v>
      </c>
      <c r="D48" t="s">
        <v>175</v>
      </c>
      <c r="E48" t="s">
        <v>88</v>
      </c>
      <c r="F48" s="111">
        <f>IF(InpOverride!F48="",F_Inputs!F48,InpOverride!F48)</f>
        <v>22.02</v>
      </c>
      <c r="G48" s="111">
        <f>IF(InpOverride!G48="",F_Inputs!G48,InpOverride!G48)</f>
        <v>21.76</v>
      </c>
      <c r="H48" s="111">
        <f>IF(InpOverride!H48="",F_Inputs!H48,InpOverride!H48)</f>
        <v>21.46</v>
      </c>
      <c r="I48" s="111">
        <f>IF(InpOverride!I48="",F_Inputs!I48,InpOverride!I48)</f>
        <v>21.19</v>
      </c>
      <c r="J48" s="111">
        <f>IF(InpOverride!J48="",F_Inputs!J48,InpOverride!J48)</f>
        <v>21.07</v>
      </c>
      <c r="K48" s="94"/>
    </row>
    <row r="49" spans="1:11">
      <c r="A49" t="str">
        <f>F_Inputs!A49</f>
        <v>AFW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>
        <f>IF(InpOverride!K49="",F_Inputs!K49,InpOverride!K49)</f>
        <v>0.02</v>
      </c>
    </row>
    <row r="50" spans="1:11">
      <c r="A50" t="str">
        <f>F_Inputs!A50</f>
        <v>AFW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2">
        <f>IF(InpOverride!K50="",F_Inputs!K50,InpOverride!K50)</f>
        <v>3.85E-2</v>
      </c>
    </row>
    <row r="51" spans="1:11">
      <c r="A51" t="str">
        <f>F_Inputs!A51</f>
        <v>AFW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>
        <f>IF(InpOverride!J51="",F_Inputs!J51,InpOverride!J51)</f>
        <v>1.1439999999999999</v>
      </c>
      <c r="K51" s="93"/>
    </row>
    <row r="52" spans="1:11">
      <c r="A52" t="str">
        <f>F_Inputs!A52</f>
        <v>AFW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>
        <f>IF(InpOverride!J52="",F_Inputs!J52,InpOverride!J52)</f>
        <v>1.091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12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InpActive!F7</f>
        <v>655525.372092142</v>
      </c>
      <c r="M12" s="72">
        <f xml:space="preserve"> InpActive!G7</f>
        <v>590376.61627642601</v>
      </c>
      <c r="N12" s="72">
        <f xml:space="preserve"> InpActive!H7</f>
        <v>517640.89305975201</v>
      </c>
      <c r="O12" s="72">
        <f xml:space="preserve"> InpActive!I7</f>
        <v>446496.67715285497</v>
      </c>
      <c r="P12" s="72">
        <f xml:space="preserve"> InpActive!J7</f>
        <v>387718.785429499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InpActive!F8</f>
        <v>0</v>
      </c>
      <c r="M13" s="72">
        <f xml:space="preserve"> InpActive!G8</f>
        <v>0</v>
      </c>
      <c r="N13" s="72">
        <f xml:space="preserve"> InpActive!H8</f>
        <v>0</v>
      </c>
      <c r="O13" s="72">
        <f xml:space="preserve"> InpActive!I8</f>
        <v>0</v>
      </c>
      <c r="P13" s="72">
        <f xml:space="preserve"> InpActive!J8</f>
        <v>0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InpActive!F9</f>
        <v>0</v>
      </c>
      <c r="M14" s="72">
        <f xml:space="preserve"> InpActive!G9</f>
        <v>0</v>
      </c>
      <c r="N14" s="72">
        <f xml:space="preserve"> InpActive!H9</f>
        <v>0</v>
      </c>
      <c r="O14" s="72">
        <f xml:space="preserve"> InpActive!I9</f>
        <v>0</v>
      </c>
      <c r="P14" s="72">
        <f xml:space="preserve"> InpActive!J9</f>
        <v>0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InpActive!F10</f>
        <v>705161.627907858</v>
      </c>
      <c r="M15" s="72">
        <f xml:space="preserve"> InpActive!G10</f>
        <v>778878.38372357399</v>
      </c>
      <c r="N15" s="72">
        <f xml:space="preserve"> InpActive!H10</f>
        <v>859986.10694024805</v>
      </c>
      <c r="O15" s="72">
        <f xml:space="preserve"> InpActive!I10</f>
        <v>939217.82284714503</v>
      </c>
      <c r="P15" s="72">
        <f xml:space="preserve"> InpActive!J10</f>
        <v>1006121.2145705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InpActive!F11</f>
        <v>0</v>
      </c>
      <c r="M16" s="72">
        <f xml:space="preserve"> InpActive!G11</f>
        <v>0</v>
      </c>
      <c r="N16" s="72">
        <f xml:space="preserve"> InpActive!H11</f>
        <v>0</v>
      </c>
      <c r="O16" s="72">
        <f xml:space="preserve"> InpActive!I11</f>
        <v>0</v>
      </c>
      <c r="P16" s="72">
        <f xml:space="preserve"> InpActive!J11</f>
        <v>0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InpActive!F12</f>
        <v>0</v>
      </c>
      <c r="M17" s="72">
        <f xml:space="preserve"> InpActive!G12</f>
        <v>0</v>
      </c>
      <c r="N17" s="72">
        <f xml:space="preserve"> InpActive!H12</f>
        <v>0</v>
      </c>
      <c r="O17" s="72">
        <f xml:space="preserve"> InpActive!I12</f>
        <v>0</v>
      </c>
      <c r="P17" s="72">
        <f xml:space="preserve"> InpActive!J12</f>
        <v>0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InpActive!F13</f>
        <v>667358</v>
      </c>
      <c r="M20" s="72">
        <f xml:space="preserve"> InpActive!G13</f>
        <v>667225</v>
      </c>
      <c r="N20" s="72">
        <f xml:space="preserve"> InpActive!H13</f>
        <v>646843</v>
      </c>
      <c r="O20" s="72">
        <f xml:space="preserve"> InpActive!I13</f>
        <v>625339</v>
      </c>
      <c r="P20" s="72">
        <f xml:space="preserve"> InpActive!J13</f>
        <v>575339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InpActive!F14</f>
        <v>0</v>
      </c>
      <c r="M21" s="72">
        <f xml:space="preserve"> InpActive!G14</f>
        <v>0</v>
      </c>
      <c r="N21" s="72">
        <f xml:space="preserve"> InpActive!H14</f>
        <v>0</v>
      </c>
      <c r="O21" s="72">
        <f xml:space="preserve"> InpActive!I14</f>
        <v>0</v>
      </c>
      <c r="P21" s="72">
        <f xml:space="preserve"> InpActive!J14</f>
        <v>0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InpActive!F15</f>
        <v>0</v>
      </c>
      <c r="M22" s="72">
        <f xml:space="preserve"> InpActive!G15</f>
        <v>0</v>
      </c>
      <c r="N22" s="72">
        <f xml:space="preserve"> InpActive!H15</f>
        <v>0</v>
      </c>
      <c r="O22" s="72">
        <f xml:space="preserve"> InpActive!I15</f>
        <v>0</v>
      </c>
      <c r="P22" s="72">
        <f xml:space="preserve"> InpActive!J15</f>
        <v>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InpActive!F16</f>
        <v>683485</v>
      </c>
      <c r="M23" s="72">
        <f xml:space="preserve"> InpActive!G16</f>
        <v>692704</v>
      </c>
      <c r="N23" s="72">
        <f xml:space="preserve"> InpActive!H16</f>
        <v>716915</v>
      </c>
      <c r="O23" s="72">
        <f xml:space="preserve"> InpActive!I16</f>
        <v>756991</v>
      </c>
      <c r="P23" s="72">
        <f xml:space="preserve"> InpActive!J16</f>
        <v>816991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InpActive!F17</f>
        <v>0</v>
      </c>
      <c r="M24" s="72">
        <f xml:space="preserve"> InpActive!G17</f>
        <v>0</v>
      </c>
      <c r="N24" s="72">
        <f xml:space="preserve"> InpActive!H17</f>
        <v>0</v>
      </c>
      <c r="O24" s="72">
        <f xml:space="preserve"> InpActive!I17</f>
        <v>0</v>
      </c>
      <c r="P24" s="72">
        <f xml:space="preserve"> InpActive!J17</f>
        <v>0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InpActive!F18</f>
        <v>0</v>
      </c>
      <c r="M25" s="72">
        <f xml:space="preserve"> InpActive!G18</f>
        <v>0</v>
      </c>
      <c r="N25" s="72">
        <f xml:space="preserve"> InpActive!H18</f>
        <v>0</v>
      </c>
      <c r="O25" s="72">
        <f xml:space="preserve"> InpActive!I18</f>
        <v>0</v>
      </c>
      <c r="P25" s="72">
        <f xml:space="preserve"> InpActive!J18</f>
        <v>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InpActive!F19</f>
        <v>672887</v>
      </c>
      <c r="M28" s="74">
        <f xml:space="preserve"> InpActive!G19</f>
        <v>659818</v>
      </c>
      <c r="N28" s="74">
        <f xml:space="preserve"> InpActive!H19</f>
        <v>636973</v>
      </c>
      <c r="O28" s="74">
        <f xml:space="preserve"> InpActive!I19</f>
        <v>603460</v>
      </c>
      <c r="P28" s="74">
        <f xml:space="preserve"> InpActive!J19</f>
        <v>569575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InpActive!F20</f>
        <v>0</v>
      </c>
      <c r="M29" s="74">
        <f xml:space="preserve"> InpActive!G20</f>
        <v>0</v>
      </c>
      <c r="N29" s="74">
        <f xml:space="preserve"> InpActive!H20</f>
        <v>0</v>
      </c>
      <c r="O29" s="74">
        <f xml:space="preserve"> InpActive!I20</f>
        <v>0</v>
      </c>
      <c r="P29" s="74">
        <f xml:space="preserve"> InpActive!J20</f>
        <v>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InpActive!F21</f>
        <v>0</v>
      </c>
      <c r="M30" s="74">
        <f xml:space="preserve"> InpActive!G21</f>
        <v>0</v>
      </c>
      <c r="N30" s="74">
        <f xml:space="preserve"> InpActive!H21</f>
        <v>0</v>
      </c>
      <c r="O30" s="74">
        <f xml:space="preserve"> InpActive!I21</f>
        <v>0</v>
      </c>
      <c r="P30" s="74">
        <f xml:space="preserve"> InpActive!J21</f>
        <v>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InpActive!F22</f>
        <v>673267</v>
      </c>
      <c r="M31" s="74">
        <f xml:space="preserve"> InpActive!G22</f>
        <v>698276</v>
      </c>
      <c r="N31" s="74">
        <f xml:space="preserve"> InpActive!H22</f>
        <v>727593</v>
      </c>
      <c r="O31" s="74">
        <f xml:space="preserve"> InpActive!I22</f>
        <v>770752</v>
      </c>
      <c r="P31" s="74">
        <f xml:space="preserve"> InpActive!J22</f>
        <v>818957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InpActive!F23</f>
        <v>0</v>
      </c>
      <c r="M32" s="74">
        <f xml:space="preserve"> InpActive!G23</f>
        <v>0</v>
      </c>
      <c r="N32" s="74">
        <f xml:space="preserve"> InpActive!H23</f>
        <v>0</v>
      </c>
      <c r="O32" s="74">
        <f xml:space="preserve"> InpActive!I23</f>
        <v>0</v>
      </c>
      <c r="P32" s="74">
        <f xml:space="preserve"> InpActive!J23</f>
        <v>0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InpActive!F24</f>
        <v>0</v>
      </c>
      <c r="M33" s="74">
        <f xml:space="preserve"> InpActive!G24</f>
        <v>0</v>
      </c>
      <c r="N33" s="74">
        <f xml:space="preserve"> InpActive!H24</f>
        <v>0</v>
      </c>
      <c r="O33" s="74">
        <f xml:space="preserve"> InpActive!I24</f>
        <v>0</v>
      </c>
      <c r="P33" s="74">
        <f xml:space="preserve"> InpActive!J24</f>
        <v>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InpActive!F25</f>
        <v>12.58</v>
      </c>
      <c r="M36" s="74">
        <f xml:space="preserve"> InpActive!G25</f>
        <v>12.084</v>
      </c>
      <c r="N36" s="74">
        <f xml:space="preserve"> InpActive!H25</f>
        <v>12.528</v>
      </c>
      <c r="O36" s="74">
        <f xml:space="preserve"> InpActive!I25</f>
        <v>12.206200000000001</v>
      </c>
      <c r="P36" s="74">
        <f xml:space="preserve"> InpActive!J25</f>
        <v>10.177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InpActive!F26</f>
        <v>0</v>
      </c>
      <c r="M37" s="74">
        <f xml:space="preserve"> InpActive!G26</f>
        <v>0</v>
      </c>
      <c r="N37" s="74">
        <f xml:space="preserve"> InpActive!H26</f>
        <v>0</v>
      </c>
      <c r="O37" s="74">
        <f xml:space="preserve"> InpActive!I26</f>
        <v>0</v>
      </c>
      <c r="P37" s="74">
        <f xml:space="preserve"> InpActive!J26</f>
        <v>0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InpActive!F27</f>
        <v>0</v>
      </c>
      <c r="M38" s="74">
        <f xml:space="preserve"> InpActive!G27</f>
        <v>0</v>
      </c>
      <c r="N38" s="74">
        <f xml:space="preserve"> InpActive!H27</f>
        <v>0</v>
      </c>
      <c r="O38" s="74">
        <f xml:space="preserve"> InpActive!I27</f>
        <v>0</v>
      </c>
      <c r="P38" s="74">
        <f xml:space="preserve"> InpActive!J27</f>
        <v>0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InpActive!F28</f>
        <v>14.791</v>
      </c>
      <c r="M39" s="74">
        <f xml:space="preserve"> InpActive!G28</f>
        <v>15.801</v>
      </c>
      <c r="N39" s="74">
        <f xml:space="preserve"> InpActive!H28</f>
        <v>14.836</v>
      </c>
      <c r="O39" s="74">
        <f xml:space="preserve"> InpActive!I28</f>
        <v>15.363</v>
      </c>
      <c r="P39" s="74">
        <f xml:space="preserve"> InpActive!J28</f>
        <v>17.571999999999999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InpActive!F29</f>
        <v>0</v>
      </c>
      <c r="M40" s="74">
        <f xml:space="preserve"> InpActive!G29</f>
        <v>0</v>
      </c>
      <c r="N40" s="74">
        <f xml:space="preserve"> InpActive!H29</f>
        <v>0</v>
      </c>
      <c r="O40" s="74">
        <f xml:space="preserve"> InpActive!I29</f>
        <v>0</v>
      </c>
      <c r="P40" s="74">
        <f xml:space="preserve"> InpActive!J29</f>
        <v>0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InpActive!F30</f>
        <v>0</v>
      </c>
      <c r="M41" s="74">
        <f xml:space="preserve"> InpActive!G30</f>
        <v>0</v>
      </c>
      <c r="N41" s="74">
        <f xml:space="preserve"> InpActive!H30</f>
        <v>0</v>
      </c>
      <c r="O41" s="74">
        <f xml:space="preserve"> InpActive!I30</f>
        <v>0</v>
      </c>
      <c r="P41" s="74">
        <f xml:space="preserve"> InpActive!J30</f>
        <v>0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InpActive!F31</f>
        <v>0</v>
      </c>
      <c r="M44" s="74">
        <f xml:space="preserve"> InpActive!G31</f>
        <v>0</v>
      </c>
      <c r="N44" s="74">
        <f xml:space="preserve"> InpActive!H31</f>
        <v>0</v>
      </c>
      <c r="O44" s="74">
        <f xml:space="preserve"> InpActive!I31</f>
        <v>0</v>
      </c>
      <c r="P44" s="74">
        <f xml:space="preserve"> InpActive!J31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InpActive!F32</f>
        <v>0</v>
      </c>
      <c r="M45" s="74">
        <f xml:space="preserve"> InpActive!G32</f>
        <v>0</v>
      </c>
      <c r="N45" s="74">
        <f xml:space="preserve"> InpActive!H32</f>
        <v>0</v>
      </c>
      <c r="O45" s="74">
        <f xml:space="preserve"> InpActive!I32</f>
        <v>0</v>
      </c>
      <c r="P45" s="74">
        <f xml:space="preserve"> InpActive!J32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InpActive!F33</f>
        <v>0</v>
      </c>
      <c r="M46" s="74">
        <f xml:space="preserve"> InpActive!G33</f>
        <v>0</v>
      </c>
      <c r="N46" s="74">
        <f xml:space="preserve"> InpActive!H33</f>
        <v>0</v>
      </c>
      <c r="O46" s="74">
        <f xml:space="preserve"> InpActive!I33</f>
        <v>0</v>
      </c>
      <c r="P46" s="74">
        <f xml:space="preserve"> InpActive!J33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InpActive!F34</f>
        <v>0</v>
      </c>
      <c r="M47" s="74">
        <f xml:space="preserve"> InpActive!G34</f>
        <v>0</v>
      </c>
      <c r="N47" s="74">
        <f xml:space="preserve"> InpActive!H34</f>
        <v>0</v>
      </c>
      <c r="O47" s="74">
        <f xml:space="preserve"> InpActive!I34</f>
        <v>0</v>
      </c>
      <c r="P47" s="74">
        <f xml:space="preserve"> InpActive!J34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InpActive!F35</f>
        <v>0</v>
      </c>
      <c r="M48" s="74">
        <f xml:space="preserve"> InpActive!G35</f>
        <v>0</v>
      </c>
      <c r="N48" s="74">
        <f xml:space="preserve"> InpActive!H35</f>
        <v>0</v>
      </c>
      <c r="O48" s="74">
        <f xml:space="preserve"> InpActive!I35</f>
        <v>0</v>
      </c>
      <c r="P48" s="74">
        <f xml:space="preserve"> InpActive!J35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InpActive!F36</f>
        <v>0</v>
      </c>
      <c r="M49" s="74">
        <f xml:space="preserve"> InpActive!G36</f>
        <v>0</v>
      </c>
      <c r="N49" s="74">
        <f xml:space="preserve"> InpActive!H36</f>
        <v>0</v>
      </c>
      <c r="O49" s="74">
        <f xml:space="preserve"> InpActive!I36</f>
        <v>0</v>
      </c>
      <c r="P49" s="74">
        <f xml:space="preserve"> InpActive!J36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12.58</v>
      </c>
      <c r="M52" s="85">
        <f t="shared" ref="M52:P52" si="8">M36+M44</f>
        <v>12.084</v>
      </c>
      <c r="N52" s="85">
        <f t="shared" si="8"/>
        <v>12.528</v>
      </c>
      <c r="O52" s="85">
        <f t="shared" si="8"/>
        <v>12.206200000000001</v>
      </c>
      <c r="P52" s="85">
        <f t="shared" si="8"/>
        <v>10.177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</v>
      </c>
      <c r="M53" s="85">
        <f t="shared" si="9"/>
        <v>0</v>
      </c>
      <c r="N53" s="85">
        <f t="shared" si="9"/>
        <v>0</v>
      </c>
      <c r="O53" s="85">
        <f t="shared" si="9"/>
        <v>0</v>
      </c>
      <c r="P53" s="85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14.791</v>
      </c>
      <c r="M55" s="85">
        <f t="shared" si="9"/>
        <v>15.801</v>
      </c>
      <c r="N55" s="85">
        <f t="shared" si="9"/>
        <v>14.836</v>
      </c>
      <c r="O55" s="85">
        <f t="shared" si="9"/>
        <v>15.363</v>
      </c>
      <c r="P55" s="85">
        <f t="shared" si="9"/>
        <v>17.571999999999999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85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InpActive!F43</f>
        <v>16.940000000000001</v>
      </c>
      <c r="M63" s="73">
        <f xml:space="preserve"> InpActive!G43</f>
        <v>16.739999999999998</v>
      </c>
      <c r="N63" s="73">
        <f xml:space="preserve"> InpActive!H43</f>
        <v>16.510000000000002</v>
      </c>
      <c r="O63" s="73">
        <f xml:space="preserve"> InpActive!I43</f>
        <v>16.3</v>
      </c>
      <c r="P63" s="73">
        <f xml:space="preserve"> InpActive!J43</f>
        <v>16.2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InpActive!F44</f>
        <v>16.940000000000001</v>
      </c>
      <c r="M64" s="73">
        <f xml:space="preserve"> InpActive!G44</f>
        <v>16.739999999999998</v>
      </c>
      <c r="N64" s="73">
        <f xml:space="preserve"> InpActive!H44</f>
        <v>16.510000000000002</v>
      </c>
      <c r="O64" s="73">
        <f xml:space="preserve"> InpActive!I44</f>
        <v>16.3</v>
      </c>
      <c r="P64" s="73">
        <f xml:space="preserve"> InpActive!J44</f>
        <v>16.2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InpActive!F45</f>
        <v>22.02</v>
      </c>
      <c r="M65" s="73">
        <f xml:space="preserve"> InpActive!G45</f>
        <v>21.76</v>
      </c>
      <c r="N65" s="73">
        <f xml:space="preserve"> InpActive!H45</f>
        <v>21.46</v>
      </c>
      <c r="O65" s="73">
        <f xml:space="preserve"> InpActive!I45</f>
        <v>21.19</v>
      </c>
      <c r="P65" s="73">
        <f xml:space="preserve"> InpActive!J45</f>
        <v>21.07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InpActive!F46</f>
        <v>25.22</v>
      </c>
      <c r="M66" s="73">
        <f xml:space="preserve"> InpActive!G46</f>
        <v>24.38</v>
      </c>
      <c r="N66" s="73">
        <f xml:space="preserve"> InpActive!H46</f>
        <v>23.51</v>
      </c>
      <c r="O66" s="73">
        <f xml:space="preserve"> InpActive!I46</f>
        <v>22.66</v>
      </c>
      <c r="P66" s="73">
        <f xml:space="preserve"> InpActive!J46</f>
        <v>22.57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InpActive!F47</f>
        <v>16.940000000000001</v>
      </c>
      <c r="M67" s="73">
        <f xml:space="preserve"> InpActive!G47</f>
        <v>16.739999999999998</v>
      </c>
      <c r="N67" s="73">
        <f xml:space="preserve"> InpActive!H47</f>
        <v>16.510000000000002</v>
      </c>
      <c r="O67" s="73">
        <f xml:space="preserve"> InpActive!I47</f>
        <v>16.3</v>
      </c>
      <c r="P67" s="73">
        <f xml:space="preserve"> InpActive!J47</f>
        <v>16.2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InpActive!F48</f>
        <v>22.02</v>
      </c>
      <c r="M68" s="73">
        <f xml:space="preserve"> InpActive!G48</f>
        <v>21.76</v>
      </c>
      <c r="N68" s="73">
        <f xml:space="preserve"> InpActive!H48</f>
        <v>21.46</v>
      </c>
      <c r="O68" s="73">
        <f xml:space="preserve"> InpActive!I48</f>
        <v>21.19</v>
      </c>
      <c r="P68" s="73">
        <f xml:space="preserve"> InpActive!J48</f>
        <v>21.07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InpActive!K49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InpActive!K50</f>
        <v>3.85E-2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17361.627907857997</v>
      </c>
      <c r="M11" s="43">
        <f t="shared" si="3"/>
        <v>69441.383723573992</v>
      </c>
      <c r="N11" s="43">
        <f t="shared" si="3"/>
        <v>119332.10694024799</v>
      </c>
      <c r="O11" s="43">
        <f t="shared" si="3"/>
        <v>156963.32284714503</v>
      </c>
      <c r="P11" s="43">
        <f t="shared" si="3"/>
        <v>181856.214570501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-31894.627907857997</v>
      </c>
      <c r="M14" s="43">
        <f t="shared" si="3"/>
        <v>-80602.383723573992</v>
      </c>
      <c r="N14" s="43">
        <f t="shared" si="3"/>
        <v>-132393.10694024805</v>
      </c>
      <c r="O14" s="43">
        <f t="shared" si="3"/>
        <v>-168465.82284714503</v>
      </c>
      <c r="P14" s="43">
        <f t="shared" si="3"/>
        <v>-187164.21457049996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  <c r="P16" s="43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-14533</v>
      </c>
      <c r="M17" s="46">
        <f t="shared" ref="M17:P17" si="4">SUM(M11:M16)</f>
        <v>-11161</v>
      </c>
      <c r="N17" s="46">
        <f t="shared" si="4"/>
        <v>-13061.000000000058</v>
      </c>
      <c r="O17" s="46">
        <f t="shared" si="4"/>
        <v>-11502.5</v>
      </c>
      <c r="P17" s="46">
        <f t="shared" si="4"/>
        <v>-5307.9999999989523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11832.627907857997</v>
      </c>
      <c r="M20" s="43">
        <f t="shared" si="6"/>
        <v>76848.383723573992</v>
      </c>
      <c r="N20" s="43">
        <f t="shared" si="6"/>
        <v>129202.10694024799</v>
      </c>
      <c r="O20" s="43">
        <f t="shared" si="6"/>
        <v>178842.32284714503</v>
      </c>
      <c r="P20" s="43">
        <f t="shared" si="6"/>
        <v>187620.214570501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0</v>
      </c>
      <c r="M21" s="43">
        <f t="shared" si="6"/>
        <v>0</v>
      </c>
      <c r="N21" s="43">
        <f t="shared" si="6"/>
        <v>0</v>
      </c>
      <c r="O21" s="43">
        <f t="shared" si="6"/>
        <v>0</v>
      </c>
      <c r="P21" s="43">
        <f t="shared" si="6"/>
        <v>0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-21676.627907857997</v>
      </c>
      <c r="M23" s="43">
        <f t="shared" si="6"/>
        <v>-86174.383723573992</v>
      </c>
      <c r="N23" s="43">
        <f t="shared" si="6"/>
        <v>-143071.10694024805</v>
      </c>
      <c r="O23" s="43">
        <f t="shared" si="6"/>
        <v>-182226.82284714503</v>
      </c>
      <c r="P23" s="43">
        <f t="shared" si="6"/>
        <v>-189130.21457049996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0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-9844</v>
      </c>
      <c r="M26" s="46">
        <f t="shared" ref="M26:P26" si="7">SUM(M20:M25)</f>
        <v>-9326</v>
      </c>
      <c r="N26" s="46">
        <f t="shared" si="7"/>
        <v>-13869.000000000058</v>
      </c>
      <c r="O26" s="46">
        <f t="shared" si="7"/>
        <v>-3384.5</v>
      </c>
      <c r="P26" s="46">
        <f t="shared" si="7"/>
        <v>-1509.9999999989523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7">
        <f t="shared" ref="L29:P34" si="9">(L11-L20)*INDEX(Modification.Factor,$A29,L$6)/1000000</f>
        <v>9.366126000000001E-2</v>
      </c>
      <c r="M29" s="97">
        <f t="shared" si="9"/>
        <v>-0.12399317999999999</v>
      </c>
      <c r="N29" s="97">
        <f t="shared" si="9"/>
        <v>-0.16295370000000001</v>
      </c>
      <c r="O29" s="97">
        <f t="shared" si="9"/>
        <v>-0.35662769999999999</v>
      </c>
      <c r="P29" s="97">
        <f t="shared" si="9"/>
        <v>-9.337680000000001E-2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7">
        <f t="shared" si="9"/>
        <v>0</v>
      </c>
      <c r="M30" s="97">
        <f t="shared" si="9"/>
        <v>0</v>
      </c>
      <c r="N30" s="97">
        <f t="shared" si="9"/>
        <v>0</v>
      </c>
      <c r="O30" s="97">
        <f t="shared" si="9"/>
        <v>0</v>
      </c>
      <c r="P30" s="97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7">
        <f t="shared" si="9"/>
        <v>0</v>
      </c>
      <c r="M31" s="97">
        <f t="shared" si="9"/>
        <v>0</v>
      </c>
      <c r="N31" s="97">
        <f t="shared" si="9"/>
        <v>0</v>
      </c>
      <c r="O31" s="97">
        <f t="shared" si="9"/>
        <v>0</v>
      </c>
      <c r="P31" s="97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7">
        <f t="shared" si="9"/>
        <v>-0.25769796</v>
      </c>
      <c r="M32" s="97">
        <f t="shared" si="9"/>
        <v>0.13584536</v>
      </c>
      <c r="N32" s="97">
        <f t="shared" si="9"/>
        <v>0.25103978000000005</v>
      </c>
      <c r="O32" s="97">
        <f t="shared" si="9"/>
        <v>0.31182426000000002</v>
      </c>
      <c r="P32" s="97">
        <f t="shared" si="9"/>
        <v>4.4372620000000002E-2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7">
        <f t="shared" si="9"/>
        <v>0</v>
      </c>
      <c r="M33" s="97">
        <f t="shared" si="9"/>
        <v>0</v>
      </c>
      <c r="N33" s="97">
        <f t="shared" si="9"/>
        <v>0</v>
      </c>
      <c r="O33" s="97">
        <f t="shared" si="9"/>
        <v>0</v>
      </c>
      <c r="P33" s="97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7">
        <f t="shared" si="9"/>
        <v>0</v>
      </c>
      <c r="M34" s="97">
        <f t="shared" si="9"/>
        <v>0</v>
      </c>
      <c r="N34" s="97">
        <f t="shared" si="9"/>
        <v>0</v>
      </c>
      <c r="O34" s="97">
        <f t="shared" si="9"/>
        <v>0</v>
      </c>
      <c r="P34" s="97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8">
        <f>SUM(L29:L34)</f>
        <v>-0.16403669999999998</v>
      </c>
      <c r="M35" s="98">
        <f t="shared" ref="M35:P35" si="10">SUM(M29:M34)</f>
        <v>1.1852180000000004E-2</v>
      </c>
      <c r="N35" s="98">
        <f t="shared" si="10"/>
        <v>8.8086080000000039E-2</v>
      </c>
      <c r="O35" s="98">
        <f t="shared" si="10"/>
        <v>-4.4803439999999972E-2</v>
      </c>
      <c r="P35" s="98">
        <f t="shared" si="10"/>
        <v>-4.9004180000000008E-2</v>
      </c>
      <c r="W35" s="41">
        <f>SUM(L35:P35)</f>
        <v>-0.15790605999999993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-0.15790605999999993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11.305044520000001</v>
      </c>
      <c r="M40" s="43">
        <f t="shared" si="12"/>
        <v>11.169346499999998</v>
      </c>
      <c r="N40" s="43">
        <f t="shared" si="12"/>
        <v>10.679377930000001</v>
      </c>
      <c r="O40" s="43">
        <f t="shared" si="12"/>
        <v>10.193025700000002</v>
      </c>
      <c r="P40" s="43">
        <f t="shared" si="12"/>
        <v>9.3204917999999992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0</v>
      </c>
      <c r="P41" s="43">
        <f t="shared" si="12"/>
        <v>0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17.2374917</v>
      </c>
      <c r="M43" s="43">
        <f t="shared" si="12"/>
        <v>16.888123520000001</v>
      </c>
      <c r="N43" s="43">
        <f t="shared" si="12"/>
        <v>16.854671650000004</v>
      </c>
      <c r="O43" s="43">
        <f t="shared" si="12"/>
        <v>17.153416059999998</v>
      </c>
      <c r="P43" s="43">
        <f t="shared" si="12"/>
        <v>18.43948687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3">
        <f t="shared" si="12"/>
        <v>0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0</v>
      </c>
      <c r="P45" s="43">
        <f t="shared" si="12"/>
        <v>0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28.542536220000002</v>
      </c>
      <c r="M46" s="46">
        <f t="shared" ref="M46:P46" si="13">SUM(M40:M45)</f>
        <v>28.057470019999997</v>
      </c>
      <c r="N46" s="46">
        <f t="shared" si="13"/>
        <v>27.534049580000005</v>
      </c>
      <c r="O46" s="46">
        <f t="shared" si="13"/>
        <v>27.346441759999998</v>
      </c>
      <c r="P46" s="46">
        <f t="shared" si="13"/>
        <v>27.759978669999999</v>
      </c>
      <c r="W46" s="41">
        <f>SUM(L46:P46)</f>
        <v>139.24047625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12.58</v>
      </c>
      <c r="M49" s="43">
        <f t="shared" si="15"/>
        <v>12.084</v>
      </c>
      <c r="N49" s="43">
        <f t="shared" si="15"/>
        <v>12.528</v>
      </c>
      <c r="O49" s="43">
        <f t="shared" si="15"/>
        <v>12.206200000000001</v>
      </c>
      <c r="P49" s="43">
        <f t="shared" si="15"/>
        <v>10.177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</v>
      </c>
      <c r="M50" s="43">
        <f t="shared" si="15"/>
        <v>0</v>
      </c>
      <c r="N50" s="43">
        <f t="shared" si="15"/>
        <v>0</v>
      </c>
      <c r="O50" s="43">
        <f t="shared" si="15"/>
        <v>0</v>
      </c>
      <c r="P50" s="43">
        <f t="shared" si="15"/>
        <v>0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0</v>
      </c>
      <c r="M51" s="43">
        <f t="shared" si="15"/>
        <v>0</v>
      </c>
      <c r="N51" s="43">
        <f t="shared" si="15"/>
        <v>0</v>
      </c>
      <c r="O51" s="43">
        <f t="shared" si="15"/>
        <v>0</v>
      </c>
      <c r="P51" s="43">
        <f t="shared" si="15"/>
        <v>0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14.791</v>
      </c>
      <c r="M52" s="43">
        <f t="shared" si="15"/>
        <v>15.801</v>
      </c>
      <c r="N52" s="43">
        <f t="shared" si="15"/>
        <v>14.836</v>
      </c>
      <c r="O52" s="43">
        <f t="shared" si="15"/>
        <v>15.363</v>
      </c>
      <c r="P52" s="43">
        <f t="shared" si="15"/>
        <v>17.571999999999999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43">
        <f t="shared" si="15"/>
        <v>0</v>
      </c>
      <c r="P53" s="43">
        <f t="shared" si="15"/>
        <v>0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27.371000000000002</v>
      </c>
      <c r="M55" s="46">
        <f t="shared" ref="M55:P55" si="16">SUM(M49:M54)</f>
        <v>27.884999999999998</v>
      </c>
      <c r="N55" s="46">
        <f t="shared" si="16"/>
        <v>27.364000000000001</v>
      </c>
      <c r="O55" s="46">
        <f t="shared" si="16"/>
        <v>27.569200000000002</v>
      </c>
      <c r="P55" s="46">
        <f t="shared" si="16"/>
        <v>27.748999999999999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-1.2749554799999991</v>
      </c>
      <c r="M58" s="43">
        <f t="shared" si="18"/>
        <v>-0.91465350000000178</v>
      </c>
      <c r="N58" s="43">
        <f t="shared" si="18"/>
        <v>-1.8486220699999993</v>
      </c>
      <c r="O58" s="43">
        <f t="shared" si="18"/>
        <v>-2.0131742999999993</v>
      </c>
      <c r="P58" s="43">
        <f t="shared" si="18"/>
        <v>-0.85650820000000039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</v>
      </c>
      <c r="M59" s="43">
        <f t="shared" si="18"/>
        <v>0</v>
      </c>
      <c r="N59" s="43">
        <f t="shared" si="18"/>
        <v>0</v>
      </c>
      <c r="O59" s="43">
        <f t="shared" si="18"/>
        <v>0</v>
      </c>
      <c r="P59" s="43">
        <f t="shared" si="18"/>
        <v>0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2.4464916999999993</v>
      </c>
      <c r="M61" s="43">
        <f t="shared" si="18"/>
        <v>1.0871235200000005</v>
      </c>
      <c r="N61" s="43">
        <f t="shared" si="18"/>
        <v>2.0186716500000035</v>
      </c>
      <c r="O61" s="43">
        <f t="shared" si="18"/>
        <v>1.7904160599999983</v>
      </c>
      <c r="P61" s="43">
        <f t="shared" si="18"/>
        <v>0.86748687000000047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0</v>
      </c>
      <c r="M62" s="43">
        <f t="shared" si="18"/>
        <v>0</v>
      </c>
      <c r="N62" s="43">
        <f t="shared" si="18"/>
        <v>0</v>
      </c>
      <c r="O62" s="43">
        <f t="shared" si="18"/>
        <v>0</v>
      </c>
      <c r="P62" s="43">
        <f t="shared" si="18"/>
        <v>0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0</v>
      </c>
      <c r="M63" s="43">
        <f t="shared" si="18"/>
        <v>0</v>
      </c>
      <c r="N63" s="43">
        <f t="shared" si="18"/>
        <v>0</v>
      </c>
      <c r="O63" s="43">
        <f t="shared" si="18"/>
        <v>0</v>
      </c>
      <c r="P63" s="43">
        <f t="shared" si="18"/>
        <v>0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1.1715362200000001</v>
      </c>
      <c r="M64" s="46">
        <f t="shared" ref="M64:P64" si="19">SUM(M58:M63)</f>
        <v>0.17247001999999867</v>
      </c>
      <c r="N64" s="46">
        <f t="shared" si="19"/>
        <v>0.17004958000000414</v>
      </c>
      <c r="O64" s="46">
        <f t="shared" si="19"/>
        <v>-0.222758240000001</v>
      </c>
      <c r="P64" s="46">
        <f t="shared" si="19"/>
        <v>1.0978670000000079E-2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1.302276250000002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-1.1812942199999992</v>
      </c>
      <c r="M69" s="43">
        <f t="shared" ref="L69:P74" si="21">SUM(M29,M58)</f>
        <v>-1.0386466800000018</v>
      </c>
      <c r="N69" s="43">
        <f t="shared" si="21"/>
        <v>-2.0115757699999994</v>
      </c>
      <c r="O69" s="43">
        <f t="shared" si="21"/>
        <v>-2.3698019999999991</v>
      </c>
      <c r="P69" s="43">
        <f t="shared" si="21"/>
        <v>-0.94988500000000042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</v>
      </c>
      <c r="M70" s="43">
        <f t="shared" si="21"/>
        <v>0</v>
      </c>
      <c r="N70" s="43">
        <f t="shared" si="21"/>
        <v>0</v>
      </c>
      <c r="O70" s="43">
        <f t="shared" si="21"/>
        <v>0</v>
      </c>
      <c r="P70" s="43">
        <f t="shared" si="21"/>
        <v>0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0</v>
      </c>
      <c r="M71" s="43">
        <f t="shared" si="21"/>
        <v>0</v>
      </c>
      <c r="N71" s="43">
        <f t="shared" si="21"/>
        <v>0</v>
      </c>
      <c r="O71" s="43">
        <f t="shared" si="21"/>
        <v>0</v>
      </c>
      <c r="P71" s="43">
        <f t="shared" si="21"/>
        <v>0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2.1887937399999995</v>
      </c>
      <c r="M72" s="43">
        <f t="shared" si="21"/>
        <v>1.2229688800000005</v>
      </c>
      <c r="N72" s="43">
        <f t="shared" si="21"/>
        <v>2.2697114300000036</v>
      </c>
      <c r="O72" s="43">
        <f t="shared" si="21"/>
        <v>2.1022403199999982</v>
      </c>
      <c r="P72" s="43">
        <f t="shared" si="21"/>
        <v>0.91185949000000044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0</v>
      </c>
      <c r="M74" s="43">
        <f t="shared" si="21"/>
        <v>0</v>
      </c>
      <c r="N74" s="43">
        <f t="shared" si="21"/>
        <v>0</v>
      </c>
      <c r="O74" s="43">
        <f t="shared" si="21"/>
        <v>0</v>
      </c>
      <c r="P74" s="43">
        <f t="shared" si="21"/>
        <v>0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1.0074995200000003</v>
      </c>
      <c r="M75" s="46">
        <f t="shared" ref="M75:P75" si="22">SUM(M69:M74)</f>
        <v>0.18432219999999866</v>
      </c>
      <c r="N75" s="46">
        <f t="shared" si="22"/>
        <v>0.25813566000000421</v>
      </c>
      <c r="O75" s="46">
        <f t="shared" si="22"/>
        <v>-0.26756168000000091</v>
      </c>
      <c r="P75" s="46">
        <f t="shared" si="22"/>
        <v>-3.8025509999999985E-2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1.1443701900000023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-1.1715362200000001</v>
      </c>
      <c r="M80" s="77">
        <f t="shared" ref="M80:P80" si="23">0-M64</f>
        <v>-0.17247001999999867</v>
      </c>
      <c r="N80" s="77">
        <f t="shared" si="23"/>
        <v>-0.17004958000000414</v>
      </c>
      <c r="O80" s="77">
        <f t="shared" si="23"/>
        <v>0.222758240000001</v>
      </c>
      <c r="P80" s="77">
        <f t="shared" si="23"/>
        <v>-1.0978670000000079E-2</v>
      </c>
      <c r="W80" s="41">
        <f>SUM(L80:P80)</f>
        <v>-1.302276250000002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-9.3633317835654668E-3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1.0074995200000003</v>
      </c>
      <c r="M86" s="77">
        <f>L86*(1+Discount.Rate)</f>
        <v>1.0462882515200003</v>
      </c>
      <c r="N86" s="77">
        <f>M86*(1+Discount.Rate)</f>
        <v>1.0865703492035204</v>
      </c>
      <c r="O86" s="77">
        <f>N86*(1+Discount.Rate)</f>
        <v>1.1284033076478559</v>
      </c>
      <c r="P86" s="77">
        <f>O86*(1+Discount.Rate)</f>
        <v>1.1718468349922984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0.18432219999999866</v>
      </c>
      <c r="N87" s="77">
        <f>M87*(1+Discount.Rate)</f>
        <v>0.19141860469999861</v>
      </c>
      <c r="O87" s="77">
        <f>N87*(1+Discount.Rate)</f>
        <v>0.19878822098094856</v>
      </c>
      <c r="P87" s="77">
        <f>O87*(1+Discount.Rate)</f>
        <v>0.20644156748871509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0.25813566000000421</v>
      </c>
      <c r="O88" s="77">
        <f>N88*(1+Discount.Rate)</f>
        <v>0.26807388291000439</v>
      </c>
      <c r="P88" s="77">
        <f>O88*(1+Discount.Rate)</f>
        <v>0.27839472740203958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-0.26756168000000091</v>
      </c>
      <c r="P89" s="77">
        <f>O89*(1+Discount.Rate)</f>
        <v>-0.27786280468000096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-3.8025509999999985E-2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192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1.340794815203052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6">
        <f>IF(W82,P92,P77)</f>
        <v>1.1443701900000023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/>
    <row r="99" spans="6:6" s="18" customFormat="1" ht="12.5"/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13" t="s">
        <v>193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/>
    <row r="23" spans="1:23"/>
    <row r="24" spans="1:23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6.2968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8.09765625" style="88" bestFit="1" customWidth="1"/>
    <col min="11" max="11" width="8.09765625" style="88" customWidth="1"/>
    <col min="12" max="16384" width="9.296875" style="88"/>
  </cols>
  <sheetData>
    <row r="1" spans="1:12">
      <c r="C1" s="88" t="s">
        <v>200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89" t="s">
        <v>1</v>
      </c>
      <c r="G2" s="89" t="s">
        <v>2</v>
      </c>
      <c r="H2" s="89" t="s">
        <v>3</v>
      </c>
      <c r="I2" s="89" t="s">
        <v>4</v>
      </c>
      <c r="J2" s="89" t="s">
        <v>5</v>
      </c>
      <c r="K2" s="89" t="s">
        <v>61</v>
      </c>
      <c r="L2" s="105" t="s">
        <v>191</v>
      </c>
    </row>
    <row r="4" spans="1:12">
      <c r="B4" s="101" t="s">
        <v>184</v>
      </c>
      <c r="C4" s="101" t="s">
        <v>136</v>
      </c>
      <c r="D4" s="87" t="s">
        <v>49</v>
      </c>
      <c r="E4" s="87" t="s">
        <v>88</v>
      </c>
      <c r="G4" s="90"/>
      <c r="H4" s="90"/>
      <c r="I4" s="90"/>
      <c r="J4" s="90">
        <f xml:space="preserve"> Calcs!P94</f>
        <v>1.1443701900000023</v>
      </c>
      <c r="K4" s="90"/>
      <c r="L4" s="106">
        <f xml:space="preserve"> Calcs!P94</f>
        <v>1.1443701900000023</v>
      </c>
    </row>
    <row r="5" spans="1:12" s="91" customFormat="1">
      <c r="B5" s="101" t="s">
        <v>186</v>
      </c>
      <c r="C5" s="101" t="s">
        <v>188</v>
      </c>
      <c r="D5" s="99" t="s">
        <v>185</v>
      </c>
      <c r="E5" s="100" t="s">
        <v>88</v>
      </c>
      <c r="F5" s="103" t="str">
        <f t="shared" ref="F5:L5" ca="1" si="0">CONCATENATE("[…]", TEXT(NOW(),"dd/mm/yyy hh:mm:ss"))</f>
        <v>[…]04/07/2019 15:16:18</v>
      </c>
      <c r="G5" s="104" t="str">
        <f t="shared" ca="1" si="0"/>
        <v>[…]04/07/2019 15:16:18</v>
      </c>
      <c r="H5" s="104" t="str">
        <f t="shared" ca="1" si="0"/>
        <v>[…]04/07/2019 15:16:18</v>
      </c>
      <c r="I5" s="104" t="str">
        <f t="shared" ca="1" si="0"/>
        <v>[…]04/07/2019 15:16:18</v>
      </c>
      <c r="J5" s="104" t="str">
        <f t="shared" ca="1" si="0"/>
        <v>[…]04/07/2019 15:16:18</v>
      </c>
      <c r="K5" s="104" t="str">
        <f t="shared" ca="1" si="0"/>
        <v>[…]04/07/2019 15:16:18</v>
      </c>
      <c r="L5" s="107" t="str">
        <f t="shared" ca="1" si="0"/>
        <v>[…]04/07/2019 15:16:18</v>
      </c>
    </row>
    <row r="6" spans="1:12">
      <c r="B6" s="101" t="s">
        <v>187</v>
      </c>
      <c r="C6" s="101" t="s">
        <v>189</v>
      </c>
      <c r="D6" s="99" t="s">
        <v>185</v>
      </c>
      <c r="E6" s="100" t="s">
        <v>88</v>
      </c>
      <c r="F6" s="102" t="str">
        <f ca="1">MID(CELL("filename",F1),SEARCH("[",CELL("filename",F1))+1,SEARCH(".",CELL("filename",F1))-1-SEARCH("[",CELL("filename",F1)))</f>
        <v>PR19PD008_AFW_ModelRun07_ST_DD</v>
      </c>
      <c r="G6" s="102" t="str">
        <f ca="1">MID(CELL("filename",F1),SEARCH("[",CELL("filename",F1))+1,SEARCH(".",CELL("filename",F1))-1-SEARCH("[",CELL("filename",F1)))</f>
        <v>PR19PD008_AFW_ModelRun07_ST_DD</v>
      </c>
      <c r="H6" s="102" t="str">
        <f ca="1">MID(CELL("filename",F1),SEARCH("[",CELL("filename",F1))+1,SEARCH(".",CELL("filename",F1))-1-SEARCH("[",CELL("filename",F1)))</f>
        <v>PR19PD008_AFW_ModelRun07_ST_DD</v>
      </c>
      <c r="I6" s="102" t="str">
        <f ca="1">MID(CELL("filename",F1),SEARCH("[",CELL("filename",F1))+1,SEARCH(".",CELL("filename",F1))-1-SEARCH("[",CELL("filename",F1)))</f>
        <v>PR19PD008_AFW_ModelRun07_ST_DD</v>
      </c>
      <c r="J6" s="102" t="str">
        <f ca="1">MID(CELL("filename",F1),SEARCH("[",CELL("filename",F1))+1,SEARCH(".",CELL("filename",F1))-1-SEARCH("[",CELL("filename",F1)))</f>
        <v>PR19PD008_AFW_ModelRun07_ST_DD</v>
      </c>
      <c r="K6" s="102" t="str">
        <f ca="1">MID(CELL("filename",F1),SEARCH("[",CELL("filename",F1))+1,SEARCH(".",CELL("filename",F1))-1-SEARCH("[",CELL("filename",F1)))</f>
        <v>PR19PD008_AFW_ModelRun07_ST_DD</v>
      </c>
      <c r="L6" s="108" t="str">
        <f ca="1">MID(CELL("filename",F1),SEARCH("[",CELL("filename",F1))+1,SEARCH(".",CELL("filename",F1))-1-SEARCH("[",CELL("filename",F1)))</f>
        <v>PR19PD008_AFW_ModelRun07_ST_DD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2019-07-04T14:07:28Z</dcterms:created>
  <dcterms:modified xsi:type="dcterms:W3CDTF">2019-07-04T14:16:31Z</dcterms:modified>
</cp:coreProperties>
</file>