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OI bulk supply register\Bulk supply 2019-20\"/>
    </mc:Choice>
  </mc:AlternateContent>
  <bookViews>
    <workbookView xWindow="0" yWindow="0" windowWidth="28800" windowHeight="11134" tabRatio="721"/>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sewerage'!$B$2:$R$48</definedName>
    <definedName name="_xlnm.Print_Area" localSheetId="0">'Bulk supply water'!$B$2:$AA$64</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3" i="3" l="1"/>
  <c r="S37" i="3"/>
  <c r="N33" i="3"/>
  <c r="N34" i="3"/>
  <c r="N35" i="3"/>
  <c r="N36" i="3"/>
  <c r="N37" i="3"/>
  <c r="N32" i="3"/>
  <c r="I37" i="3"/>
  <c r="I36" i="3"/>
  <c r="I35" i="3"/>
  <c r="I34" i="3"/>
  <c r="I33" i="3"/>
  <c r="I32" i="3"/>
  <c r="R43" i="5" l="1"/>
  <c r="R44" i="5"/>
  <c r="M43" i="5"/>
  <c r="M44" i="5"/>
  <c r="H43" i="5"/>
  <c r="H44" i="5"/>
  <c r="S59" i="3"/>
  <c r="N59" i="3"/>
  <c r="I59" i="3"/>
  <c r="S55" i="3"/>
  <c r="N55" i="3"/>
  <c r="I55" i="3"/>
  <c r="S35" i="3" l="1"/>
  <c r="S36" i="3"/>
  <c r="S34" i="3"/>
  <c r="S32" i="3"/>
  <c r="N39" i="3" l="1"/>
  <c r="R45" i="5"/>
  <c r="R42" i="5"/>
  <c r="R41" i="5"/>
  <c r="R40" i="5"/>
  <c r="R39" i="5"/>
  <c r="R38" i="5"/>
  <c r="R37" i="5"/>
  <c r="R36" i="5"/>
  <c r="R35" i="5"/>
  <c r="R34" i="5"/>
  <c r="R33" i="5"/>
  <c r="R32" i="5"/>
  <c r="R31" i="5"/>
  <c r="R30" i="5"/>
  <c r="R29" i="5"/>
  <c r="R28" i="5"/>
  <c r="R27" i="5"/>
  <c r="R26" i="5"/>
  <c r="R25" i="5"/>
  <c r="R24" i="5"/>
  <c r="M45" i="5"/>
  <c r="M42" i="5"/>
  <c r="M41" i="5"/>
  <c r="M40" i="5"/>
  <c r="M39" i="5"/>
  <c r="M38" i="5"/>
  <c r="M37" i="5"/>
  <c r="M36" i="5"/>
  <c r="M35" i="5"/>
  <c r="M34" i="5"/>
  <c r="M33" i="5"/>
  <c r="M32" i="5"/>
  <c r="M31" i="5"/>
  <c r="M30" i="5"/>
  <c r="M29" i="5"/>
  <c r="M28" i="5"/>
  <c r="M27" i="5"/>
  <c r="M26" i="5"/>
  <c r="M25" i="5"/>
  <c r="M24" i="5"/>
  <c r="H45" i="5"/>
  <c r="H42" i="5"/>
  <c r="H41" i="5"/>
  <c r="H40" i="5"/>
  <c r="H39" i="5"/>
  <c r="H38" i="5"/>
  <c r="H37" i="5"/>
  <c r="H36" i="5"/>
  <c r="H35" i="5"/>
  <c r="H34" i="5"/>
  <c r="H33" i="5"/>
  <c r="H32" i="5"/>
  <c r="H31" i="5"/>
  <c r="H30" i="5"/>
  <c r="H29" i="5"/>
  <c r="H28" i="5"/>
  <c r="H27" i="5"/>
  <c r="H26" i="5"/>
  <c r="H25" i="5"/>
  <c r="H24" i="5"/>
  <c r="R11" i="5"/>
  <c r="R10" i="5"/>
  <c r="M11" i="5"/>
  <c r="M10" i="5"/>
  <c r="M15" i="5" s="1"/>
  <c r="H11" i="5"/>
  <c r="H10" i="5"/>
  <c r="S60" i="3"/>
  <c r="S58" i="3"/>
  <c r="S57" i="3"/>
  <c r="S56" i="3"/>
  <c r="S54" i="3"/>
  <c r="S53" i="3"/>
  <c r="S52" i="3"/>
  <c r="S51" i="3"/>
  <c r="S50" i="3"/>
  <c r="S49" i="3"/>
  <c r="S48" i="3"/>
  <c r="S47" i="3"/>
  <c r="S46" i="3"/>
  <c r="S45" i="3"/>
  <c r="S44" i="3"/>
  <c r="S43" i="3"/>
  <c r="S42" i="3"/>
  <c r="S41" i="3"/>
  <c r="S40" i="3"/>
  <c r="S39" i="3"/>
  <c r="S38" i="3"/>
  <c r="N60" i="3"/>
  <c r="N58" i="3"/>
  <c r="N57" i="3"/>
  <c r="N56" i="3"/>
  <c r="N54" i="3"/>
  <c r="N53" i="3"/>
  <c r="N52" i="3"/>
  <c r="N51" i="3"/>
  <c r="N50" i="3"/>
  <c r="N49" i="3"/>
  <c r="N48" i="3"/>
  <c r="N47" i="3"/>
  <c r="N46" i="3"/>
  <c r="N45" i="3"/>
  <c r="N44" i="3"/>
  <c r="N43" i="3"/>
  <c r="N42" i="3"/>
  <c r="N41" i="3"/>
  <c r="N40" i="3"/>
  <c r="N38" i="3"/>
  <c r="I60" i="3"/>
  <c r="I58" i="3"/>
  <c r="I57" i="3"/>
  <c r="I56" i="3"/>
  <c r="I54" i="3"/>
  <c r="I53" i="3"/>
  <c r="I52" i="3"/>
  <c r="I51" i="3"/>
  <c r="I50" i="3"/>
  <c r="I49" i="3"/>
  <c r="I48" i="3"/>
  <c r="I47" i="3"/>
  <c r="I46" i="3"/>
  <c r="I45" i="3"/>
  <c r="I44" i="3"/>
  <c r="I43" i="3"/>
  <c r="I42" i="3"/>
  <c r="I41" i="3"/>
  <c r="I40" i="3"/>
  <c r="I39" i="3"/>
  <c r="I38" i="3"/>
  <c r="S19" i="3"/>
  <c r="N19" i="3"/>
  <c r="I19" i="3"/>
  <c r="S18" i="3"/>
  <c r="S17" i="3"/>
  <c r="S16" i="3"/>
  <c r="S15" i="3"/>
  <c r="S14" i="3"/>
  <c r="S13" i="3"/>
  <c r="S12" i="3"/>
  <c r="S11" i="3"/>
  <c r="N18" i="3"/>
  <c r="N17" i="3"/>
  <c r="N16" i="3"/>
  <c r="N15" i="3"/>
  <c r="N14" i="3"/>
  <c r="N13" i="3"/>
  <c r="N12" i="3"/>
  <c r="N11" i="3"/>
  <c r="I18" i="3"/>
  <c r="I17" i="3"/>
  <c r="I16" i="3"/>
  <c r="I15" i="3"/>
  <c r="I14" i="3"/>
  <c r="I13" i="3"/>
  <c r="I12" i="3"/>
  <c r="I11" i="3"/>
  <c r="M47" i="5" l="1"/>
  <c r="I31" i="3" l="1"/>
  <c r="I62" i="3" s="1"/>
  <c r="S31" i="3"/>
  <c r="S62" i="3" s="1"/>
  <c r="N31" i="3"/>
  <c r="N62" i="3" s="1"/>
  <c r="N47" i="5"/>
  <c r="I47" i="5"/>
  <c r="R15" i="5"/>
  <c r="H15" i="5"/>
  <c r="N15" i="5"/>
  <c r="I15" i="5"/>
  <c r="O62" i="3"/>
  <c r="J62" i="3"/>
  <c r="O21" i="3"/>
  <c r="J21" i="3"/>
  <c r="I21" i="3"/>
  <c r="E21" i="3"/>
  <c r="R47" i="5"/>
  <c r="H47" i="5"/>
  <c r="D47" i="5"/>
  <c r="D15" i="5"/>
  <c r="E62" i="3"/>
  <c r="S21" i="3"/>
  <c r="N21" i="3"/>
</calcChain>
</file>

<file path=xl/sharedStrings.xml><?xml version="1.0" encoding="utf-8"?>
<sst xmlns="http://schemas.openxmlformats.org/spreadsheetml/2006/main" count="939" uniqueCount="171">
  <si>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</si>
  <si>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</si>
  <si>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</si>
  <si>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</si>
  <si>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</si>
  <si>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</si>
  <si>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</si>
  <si>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</si>
  <si>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</si>
  <si>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</si>
  <si>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</si>
  <si>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</si>
  <si>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</si>
  <si>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</si>
  <si>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</si>
  <si>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</si>
  <si>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</si>
  <si>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</si>
  <si>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</si>
  <si>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</si>
  <si>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</si>
  <si>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</si>
  <si>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</si>
  <si>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</si>
  <si>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</si>
  <si>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</si>
  <si>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</si>
  <si>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</si>
  <si>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</si>
  <si>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</si>
  <si>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</si>
  <si>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</si>
  <si>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</si>
  <si>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</si>
  <si>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</si>
  <si>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</si>
  <si>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</si>
  <si>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</si>
  <si>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</si>
  <si>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</si>
  <si>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</si>
  <si>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</si>
  <si>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</si>
  <si>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</si>
  <si>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</si>
  <si>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</si>
  <si>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</si>
  <si>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</si>
  <si>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</si>
  <si>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</si>
  <si>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</si>
  <si>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</si>
  <si>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</si>
  <si>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</si>
  <si>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</si>
  <si>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</si>
  <si>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</si>
  <si>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</si>
  <si>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</si>
  <si>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</si>
  <si>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</si>
  <si>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</si>
  <si>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</si>
  <si>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</si>
  <si>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</si>
  <si>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</si>
  <si>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</si>
  <si>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</si>
  <si>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</si>
  <si>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</si>
  <si>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</si>
  <si>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2017-18 (actual)</t>
  </si>
  <si>
    <t>2018-19 (estimate)</t>
  </si>
  <si>
    <t>2019-20 (forecast)</t>
  </si>
  <si>
    <t>Anglian Water</t>
  </si>
  <si>
    <t>Cheddington</t>
  </si>
  <si>
    <t>SWA</t>
  </si>
  <si>
    <t>Finmere</t>
  </si>
  <si>
    <t>SWOX</t>
  </si>
  <si>
    <t>Godington</t>
  </si>
  <si>
    <t>Newton Purcell</t>
  </si>
  <si>
    <t>Mixbury</t>
  </si>
  <si>
    <t>Juniper Hill</t>
  </si>
  <si>
    <t>Severn Trent</t>
  </si>
  <si>
    <t>Chalford/Sapperton</t>
  </si>
  <si>
    <t>Birdlip (Peak season)</t>
  </si>
  <si>
    <t>Birdlip (Low season)</t>
  </si>
  <si>
    <t>Essex &amp; Suffolk Water</t>
  </si>
  <si>
    <t>Chingford</t>
  </si>
  <si>
    <t>London</t>
  </si>
  <si>
    <t>Treated</t>
  </si>
  <si>
    <t>In perpetuity</t>
  </si>
  <si>
    <t>NA</t>
  </si>
  <si>
    <t>Pre-Privatisation</t>
  </si>
  <si>
    <t>Pre 1974</t>
  </si>
  <si>
    <t>Raw</t>
  </si>
  <si>
    <t>20 years</t>
  </si>
  <si>
    <t>Only month and year of agreement known.</t>
  </si>
  <si>
    <t>Exact date of agreement not known.</t>
  </si>
  <si>
    <t>Exact date of agreement not known. Note there is just one bulk supply at Birdlip; this entry represents peak season rates.</t>
  </si>
  <si>
    <t>Exact date of agreement not known. Note there is just one bulk supply at Birdlip; this entry represents low season rates.</t>
  </si>
  <si>
    <t>This is the water trade fee for the bulk supply export to Essex &amp; Suffolk rather than an import in its own right.</t>
  </si>
  <si>
    <t>Quainton</t>
  </si>
  <si>
    <t>Wessex Water</t>
  </si>
  <si>
    <t>Queen Street, Braydon</t>
  </si>
  <si>
    <t>Affinity Water</t>
  </si>
  <si>
    <t>Kempton</t>
  </si>
  <si>
    <t>Fortis Green</t>
  </si>
  <si>
    <t>Sutton &amp; East Surrey Water</t>
  </si>
  <si>
    <t>Walton</t>
  </si>
  <si>
    <t>Ladymead</t>
  </si>
  <si>
    <t>Guildford</t>
  </si>
  <si>
    <t>Iver, Moor Lane</t>
  </si>
  <si>
    <t>Fish Hill</t>
  </si>
  <si>
    <t>Albion Water</t>
  </si>
  <si>
    <t>Rissington (Phase 1 &amp; 2)</t>
  </si>
  <si>
    <t>Independent Water Networks</t>
  </si>
  <si>
    <t>Berryfields</t>
  </si>
  <si>
    <t>Greenwich Millennium Village</t>
  </si>
  <si>
    <t>Kings Cross</t>
  </si>
  <si>
    <t>The Bridge</t>
  </si>
  <si>
    <t>SSE Water</t>
  </si>
  <si>
    <t>Bromley Common</t>
  </si>
  <si>
    <t>Embassy Gardens</t>
  </si>
  <si>
    <t>Great Western Park</t>
  </si>
  <si>
    <t>Heart of Greenwich</t>
  </si>
  <si>
    <t>Kennet Island</t>
  </si>
  <si>
    <t>Kennet Valley</t>
  </si>
  <si>
    <t>Kingsmere</t>
  </si>
  <si>
    <t>Marine Wharf</t>
  </si>
  <si>
    <t>New South Quarter</t>
  </si>
  <si>
    <t>Riverlight</t>
  </si>
  <si>
    <t>Hale Village</t>
  </si>
  <si>
    <t>Ram Quarter</t>
  </si>
  <si>
    <t>Millharbour</t>
  </si>
  <si>
    <t>Kingsbrook</t>
  </si>
  <si>
    <t>Pre 1986</t>
  </si>
  <si>
    <t>20/08/2013 &amp; 19/12/2013</t>
  </si>
  <si>
    <t>21/06/2010 &amp; 23/01/2013</t>
  </si>
  <si>
    <t>24/09/2013 &amp; 13/11/2017</t>
  </si>
  <si>
    <t>23/09/2009 &amp; 03/10/2011</t>
  </si>
  <si>
    <t>No formal agreement exists for this bulk supply.</t>
  </si>
  <si>
    <t>Per the revised 2003 agreement, daily usage is not to exceed 10 million litres which equates to 3,650,000 m3 per annum.</t>
  </si>
  <si>
    <t>Per the 1927 agreement, daily usage is not to exceed 6 million gallons which equates to 9,955,937 m3 per annum.</t>
  </si>
  <si>
    <t>This is an alternate supply point for the Fortis Green bulk supply. Per the TW Drought Plan the supply is limited to 0.2 Ml/d.</t>
  </si>
  <si>
    <t>Per the 1931 agreement, daily usage is not to exceed 3 million gallons which equates to 4,977,969 m3 per annum.</t>
  </si>
  <si>
    <t>Per the 1926 agreement, daily usage is not to exceed 750,000 gallons which equates to 1,244,492 m3 per annum.</t>
  </si>
  <si>
    <t>Per the 1963 agreement, daily usage is not to exceed 20 million gallons which equates to 33,186,457 m3 per annum.</t>
  </si>
  <si>
    <t>Bulk supply agreement was implemented in two stages according to the phases of the development.</t>
  </si>
  <si>
    <t>Chalton</t>
  </si>
  <si>
    <t>Doddinghurst</t>
  </si>
  <si>
    <t>5 Years</t>
  </si>
  <si>
    <t xml:space="preserve">No volume recorded as the standing charge is based on an apportionment of the annual running costs for the STW, </t>
  </si>
  <si>
    <t>Brentwood</t>
  </si>
  <si>
    <t>Barking Riverside</t>
  </si>
  <si>
    <t>Park Views</t>
  </si>
  <si>
    <t>Forgewood</t>
  </si>
  <si>
    <t>27/06/2011 &amp; 15/06/2015</t>
  </si>
  <si>
    <t>Hampstead Lane</t>
  </si>
  <si>
    <t>The maximum daily demand (MDD) charge is included within the standing charge. Exact date of agreement not known.</t>
  </si>
  <si>
    <t>Prince of Wales</t>
  </si>
  <si>
    <t>White City</t>
  </si>
  <si>
    <t>Aurum Green</t>
  </si>
  <si>
    <t>Severn Trent Services</t>
  </si>
  <si>
    <t>Ebbsfleet (Castle Hill)</t>
  </si>
  <si>
    <t>Billing is set to commence for this bulk supply during 2018/19.</t>
  </si>
  <si>
    <t>Billing for the bulk supply to the second phase of this development is set to commence during 2019/20.</t>
  </si>
  <si>
    <t>Billing is set to commence for this bulk supply during 2019/20. Forecast volumes are unknown so have been set to zero.</t>
  </si>
  <si>
    <t>Per the TW Drought Plan, daily usage is not to exceed 2 million litres which equates to 730,000 m3 per annum. It was agreed that for 2018-19 this level could be exceeded by activating the emergency conditions within the contract to assist the recipient of the bulk supply with operational issues being faced. Per clause 6(a) of the 1981 agreement, a premium rate applies for usage in excess of 800,000 m3. This has been factored into the 2018/19 unit rate calculation.</t>
  </si>
  <si>
    <t>Volume data for all years has been derived using a billing period covering only the summer of 2018 and as such is likely to be higher than the volumes that will have been and will be taken. The maximum demand level is therefore unlikely to be exceeded when actual data has been made available.</t>
  </si>
  <si>
    <t>Volume data for all years has been derived using a billing period covering only the summer of 2018 and as such is likely to be higher than the volumes that will have been and will be discharged.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</si>
</sst>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000"/>
    <numFmt numFmtId="166" formatCode="dd\ mmm\ yyyy"/>
  </numFmts>
  <fonts count="16">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4">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7">
    <xf numFmtId="0" fontId="0" fillId="0" borderId="0"/>
    <xf numFmtId="0" fontId="1" fillId="0" borderId="0"/>
    <xf numFmtId="0" fontId="1" fillId="0" borderId="0"/>
    <xf numFmtId="0" fontId="12" fillId="5" borderId="0"/>
    <xf numFmtId="0" fontId="13" fillId="0" borderId="0"/>
    <xf numFmtId="0" fontId="1" fillId="0" borderId="0"/>
    <xf numFmtId="0" fontId="1" fillId="0" borderId="0"/>
  </cellStyleXfs>
  <cellXfs count="217">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4" fillId="0" borderId="0" xfId="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Alignment="1">
      <alignment horizontal="right"/>
    </xf>
    <xf numFmtId="165" fontId="8" fillId="3" borderId="0" xfId="1" applyNumberFormat="1" applyFont="1" applyFill="1" applyAlignment="1">
      <alignment horizontal="right"/>
    </xf>
    <xf numFmtId="164" fontId="8" fillId="3" borderId="0" xfId="1" applyNumberFormat="1" applyFont="1" applyFill="1" applyAlignment="1">
      <alignment horizontal="right"/>
    </xf>
    <xf numFmtId="0" fontId="7" fillId="0" borderId="0" xfId="1" applyFont="1"/>
    <xf numFmtId="3" fontId="7" fillId="3" borderId="3" xfId="2" applyNumberFormat="1" applyFont="1" applyFill="1" applyBorder="1" applyAlignment="1">
      <alignment horizontal="right" wrapText="1"/>
    </xf>
    <xf numFmtId="164" fontId="7" fillId="3" borderId="3" xfId="2" applyNumberFormat="1" applyFont="1" applyFill="1" applyBorder="1" applyAlignment="1">
      <alignment horizontal="right" wrapText="1"/>
    </xf>
    <xf numFmtId="0" fontId="9" fillId="3" borderId="0" xfId="1" applyFont="1" applyFill="1" applyAlignment="1">
      <alignment horizontal="left"/>
    </xf>
    <xf numFmtId="0" fontId="6" fillId="0" borderId="0" xfId="2" applyFont="1" applyAlignment="1">
      <alignment horizontal="center" vertical="top"/>
    </xf>
    <xf numFmtId="3" fontId="7" fillId="0" borderId="0" xfId="2" applyNumberFormat="1" applyFont="1" applyAlignment="1">
      <alignment horizontal="right" wrapText="1"/>
    </xf>
    <xf numFmtId="164" fontId="7" fillId="0" borderId="0" xfId="2" applyNumberFormat="1" applyFont="1" applyAlignment="1">
      <alignment horizontal="right" wrapText="1"/>
    </xf>
    <xf numFmtId="0" fontId="7" fillId="0" borderId="0" xfId="1" applyFont="1" applyAlignment="1">
      <alignment vertical="top"/>
    </xf>
    <xf numFmtId="0" fontId="7" fillId="0" borderId="0" xfId="2" applyFont="1" applyAlignment="1">
      <alignment vertical="top" wrapText="1"/>
    </xf>
    <xf numFmtId="0" fontId="8" fillId="0" borderId="0" xfId="1" applyFont="1" applyAlignment="1">
      <alignment horizontal="left"/>
    </xf>
    <xf numFmtId="0" fontId="9" fillId="0" borderId="0" xfId="1" applyFont="1" applyAlignment="1">
      <alignment horizontal="left"/>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Font="1" applyFill="1" applyBorder="1" applyAlignment="1">
      <alignment horizontal="left"/>
    </xf>
    <xf numFmtId="0" fontId="9" fillId="3" borderId="18" xfId="1" applyFont="1" applyFill="1" applyBorder="1" applyAlignment="1">
      <alignment horizontal="left"/>
    </xf>
    <xf numFmtId="0" fontId="8" fillId="3" borderId="19" xfId="1" applyFont="1" applyFill="1" applyBorder="1" applyAlignment="1">
      <alignment horizontal="left"/>
    </xf>
    <xf numFmtId="0" fontId="8" fillId="3" borderId="8" xfId="1" applyFont="1" applyFill="1" applyBorder="1" applyAlignment="1">
      <alignment horizontal="left"/>
    </xf>
    <xf numFmtId="0" fontId="8" fillId="3" borderId="20" xfId="1" applyFont="1" applyFill="1" applyBorder="1" applyAlignment="1">
      <alignment horizontal="left"/>
    </xf>
    <xf numFmtId="0" fontId="7" fillId="3" borderId="13" xfId="2" applyFont="1" applyFill="1" applyBorder="1" applyAlignment="1">
      <alignment wrapText="1"/>
    </xf>
    <xf numFmtId="0" fontId="8" fillId="3" borderId="15" xfId="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0" fontId="7" fillId="3" borderId="23" xfId="2" applyFont="1" applyFill="1" applyBorder="1" applyAlignment="1">
      <alignment wrapText="1"/>
    </xf>
    <xf numFmtId="0" fontId="8" fillId="3" borderId="4" xfId="1" applyFont="1" applyFill="1" applyBorder="1" applyAlignment="1">
      <alignment horizontal="left"/>
    </xf>
    <xf numFmtId="0" fontId="1" fillId="0" borderId="19" xfId="1" applyBorder="1"/>
    <xf numFmtId="0" fontId="1" fillId="0" borderId="8" xfId="1" applyBorder="1"/>
    <xf numFmtId="0" fontId="1" fillId="0" borderId="20" xfId="1" applyBorder="1"/>
    <xf numFmtId="164" fontId="7" fillId="3" borderId="26" xfId="2" applyNumberFormat="1" applyFont="1" applyFill="1" applyBorder="1" applyAlignment="1">
      <alignment horizontal="right" wrapText="1"/>
    </xf>
    <xf numFmtId="0" fontId="9" fillId="3" borderId="25" xfId="1" applyFont="1" applyFill="1" applyBorder="1" applyAlignment="1">
      <alignment horizontal="left"/>
    </xf>
    <xf numFmtId="0" fontId="8" fillId="3" borderId="27" xfId="1" applyFont="1" applyFill="1" applyBorder="1" applyAlignment="1">
      <alignment horizontal="left"/>
    </xf>
    <xf numFmtId="0" fontId="6" fillId="2" borderId="3"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13" xfId="2" applyFont="1" applyFill="1" applyBorder="1" applyAlignment="1">
      <alignment horizontal="center" vertical="center"/>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Border="1" applyAlignment="1">
      <alignment horizontal="right"/>
    </xf>
    <xf numFmtId="3" fontId="15" fillId="0" borderId="0" xfId="1" applyNumberFormat="1" applyFont="1" applyAlignment="1">
      <alignment horizontal="right"/>
    </xf>
    <xf numFmtId="0" fontId="6" fillId="2" borderId="45" xfId="2" applyFont="1" applyFill="1" applyBorder="1" applyAlignment="1">
      <alignment horizontal="center" vertical="center"/>
    </xf>
    <xf numFmtId="0" fontId="6" fillId="2" borderId="46" xfId="2"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Font="1" applyFill="1" applyBorder="1" applyAlignment="1">
      <alignment horizontal="left"/>
    </xf>
    <xf numFmtId="164" fontId="8" fillId="3" borderId="15" xfId="1" applyNumberFormat="1" applyFont="1" applyFill="1" applyBorder="1" applyAlignment="1">
      <alignment horizontal="right"/>
    </xf>
    <xf numFmtId="0" fontId="6" fillId="2" borderId="40" xfId="2" applyFont="1" applyFill="1" applyBorder="1" applyAlignment="1">
      <alignment horizontal="center" vertical="center"/>
    </xf>
    <xf numFmtId="0" fontId="6" fillId="2" borderId="39" xfId="2"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8" fillId="3" borderId="53" xfId="1" applyFont="1" applyFill="1" applyBorder="1" applyAlignment="1">
      <alignment horizontal="left"/>
    </xf>
    <xf numFmtId="0" fontId="8" fillId="3" borderId="38" xfId="1" applyFont="1" applyFill="1" applyBorder="1" applyAlignment="1">
      <alignment horizontal="left"/>
    </xf>
    <xf numFmtId="0" fontId="8" fillId="3" borderId="47" xfId="1" applyFont="1" applyFill="1" applyBorder="1" applyAlignment="1">
      <alignment horizontal="left"/>
    </xf>
    <xf numFmtId="164" fontId="8" fillId="3" borderId="53"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5" xfId="2" applyNumberFormat="1" applyFont="1" applyFill="1" applyBorder="1" applyAlignment="1">
      <alignment horizontal="right" wrapText="1"/>
    </xf>
    <xf numFmtId="0" fontId="8" fillId="3" borderId="54" xfId="1" applyFont="1" applyFill="1" applyBorder="1" applyAlignment="1">
      <alignment horizontal="left"/>
    </xf>
    <xf numFmtId="0" fontId="2" fillId="0" borderId="0" xfId="1" applyFont="1" applyAlignment="1">
      <alignment horizontal="left" vertical="center"/>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60" xfId="2" applyFont="1" applyFill="1" applyBorder="1" applyAlignment="1">
      <alignment horizontal="center" vertical="center"/>
    </xf>
    <xf numFmtId="0" fontId="14" fillId="0" borderId="63"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Font="1" applyFill="1" applyBorder="1" applyAlignment="1">
      <alignment horizontal="center" vertical="center"/>
    </xf>
    <xf numFmtId="0" fontId="6" fillId="2" borderId="42" xfId="2" applyFont="1" applyFill="1" applyBorder="1" applyAlignment="1">
      <alignment horizontal="center" vertical="center"/>
    </xf>
    <xf numFmtId="164" fontId="7" fillId="3" borderId="35" xfId="2" applyNumberFormat="1" applyFont="1" applyFill="1" applyBorder="1" applyAlignment="1">
      <alignment horizontal="right" wrapText="1"/>
    </xf>
    <xf numFmtId="0" fontId="9" fillId="3" borderId="0" xfId="1" applyFont="1" applyFill="1" applyBorder="1" applyAlignment="1">
      <alignment horizontal="left"/>
    </xf>
    <xf numFmtId="3" fontId="7" fillId="0" borderId="26" xfId="2" applyNumberFormat="1" applyFont="1" applyFill="1" applyBorder="1" applyAlignment="1">
      <alignment horizontal="right" wrapText="1"/>
    </xf>
    <xf numFmtId="0" fontId="7" fillId="0" borderId="23" xfId="2" applyFont="1" applyFill="1" applyBorder="1" applyAlignment="1">
      <alignment wrapText="1"/>
    </xf>
    <xf numFmtId="0" fontId="7" fillId="0" borderId="30" xfId="2" applyFont="1" applyFill="1" applyBorder="1" applyAlignment="1">
      <alignment wrapText="1"/>
    </xf>
    <xf numFmtId="0" fontId="7" fillId="0" borderId="52" xfId="2" applyFont="1" applyFill="1" applyBorder="1" applyAlignment="1">
      <alignment wrapText="1"/>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165" fontId="8" fillId="3" borderId="0" xfId="1" applyNumberFormat="1" applyFont="1" applyFill="1" applyBorder="1" applyAlignment="1">
      <alignment horizontal="right"/>
    </xf>
    <xf numFmtId="164" fontId="8" fillId="3" borderId="0" xfId="1" applyNumberFormat="1" applyFont="1" applyFill="1" applyBorder="1" applyAlignment="1">
      <alignment horizontal="right"/>
    </xf>
    <xf numFmtId="164" fontId="7" fillId="0" borderId="26" xfId="2" applyNumberFormat="1" applyFont="1" applyFill="1" applyBorder="1" applyAlignment="1">
      <alignment horizontal="right" wrapText="1"/>
    </xf>
    <xf numFmtId="0" fontId="7" fillId="0" borderId="0" xfId="1" applyFont="1" applyFill="1"/>
    <xf numFmtId="0" fontId="7" fillId="0" borderId="13" xfId="2" applyFont="1" applyFill="1" applyBorder="1" applyAlignment="1">
      <alignment wrapText="1"/>
    </xf>
    <xf numFmtId="164" fontId="7" fillId="0" borderId="55" xfId="2" applyNumberFormat="1" applyFont="1" applyFill="1" applyBorder="1" applyAlignment="1">
      <alignment horizontal="right" wrapText="1"/>
    </xf>
    <xf numFmtId="1" fontId="4" fillId="0" borderId="0" xfId="1" applyNumberFormat="1" applyFont="1" applyAlignment="1">
      <alignment vertical="center"/>
    </xf>
    <xf numFmtId="3" fontId="7" fillId="0" borderId="13" xfId="2" applyNumberFormat="1" applyFont="1" applyFill="1" applyBorder="1" applyAlignment="1">
      <alignment wrapText="1"/>
    </xf>
    <xf numFmtId="165" fontId="7" fillId="0" borderId="3" xfId="2" applyNumberFormat="1" applyFont="1" applyFill="1" applyBorder="1" applyAlignment="1">
      <alignment horizontal="right" wrapText="1"/>
    </xf>
    <xf numFmtId="164" fontId="7" fillId="0" borderId="3" xfId="2" applyNumberFormat="1" applyFont="1" applyFill="1" applyBorder="1" applyAlignment="1">
      <alignment horizontal="right" wrapText="1"/>
    </xf>
    <xf numFmtId="3" fontId="7" fillId="0" borderId="14" xfId="2" applyNumberFormat="1" applyFont="1" applyFill="1" applyBorder="1" applyAlignment="1">
      <alignment wrapText="1"/>
    </xf>
    <xf numFmtId="3" fontId="7" fillId="0" borderId="13" xfId="2" applyNumberFormat="1" applyFont="1" applyFill="1" applyBorder="1" applyAlignment="1">
      <alignment horizontal="right" wrapText="1"/>
    </xf>
    <xf numFmtId="17" fontId="7" fillId="0" borderId="3" xfId="2" applyNumberFormat="1" applyFont="1" applyFill="1" applyBorder="1" applyAlignment="1">
      <alignment horizontal="right" wrapText="1"/>
    </xf>
    <xf numFmtId="3" fontId="7" fillId="0" borderId="3" xfId="2" applyNumberFormat="1" applyFont="1" applyFill="1" applyBorder="1" applyAlignment="1">
      <alignment horizontal="right" wrapText="1"/>
    </xf>
    <xf numFmtId="3" fontId="7" fillId="0" borderId="64" xfId="2" applyNumberFormat="1" applyFont="1" applyFill="1" applyBorder="1" applyAlignment="1">
      <alignment horizontal="right" wrapText="1"/>
    </xf>
    <xf numFmtId="3" fontId="7" fillId="0" borderId="51" xfId="2" applyNumberFormat="1" applyFont="1" applyFill="1" applyBorder="1" applyAlignment="1">
      <alignment horizontal="right" wrapText="1"/>
    </xf>
    <xf numFmtId="165" fontId="7" fillId="0" borderId="3" xfId="2" applyNumberFormat="1" applyFont="1" applyFill="1" applyBorder="1" applyAlignment="1">
      <alignment wrapText="1"/>
    </xf>
    <xf numFmtId="164" fontId="7" fillId="0" borderId="3" xfId="2" applyNumberFormat="1" applyFont="1" applyFill="1" applyBorder="1" applyAlignment="1">
      <alignment wrapText="1"/>
    </xf>
    <xf numFmtId="164" fontId="7" fillId="0" borderId="13" xfId="2" applyNumberFormat="1" applyFont="1" applyFill="1" applyBorder="1" applyAlignment="1">
      <alignment horizontal="right" wrapText="1"/>
    </xf>
    <xf numFmtId="166" fontId="7" fillId="0" borderId="3" xfId="2" applyNumberFormat="1" applyFont="1" applyFill="1" applyBorder="1" applyAlignment="1">
      <alignment horizontal="right" wrapText="1"/>
    </xf>
    <xf numFmtId="164" fontId="7" fillId="0" borderId="64" xfId="2" applyNumberFormat="1" applyFont="1" applyFill="1" applyBorder="1" applyAlignment="1">
      <alignment horizontal="right" wrapText="1"/>
    </xf>
    <xf numFmtId="164" fontId="7" fillId="0" borderId="51" xfId="2" applyNumberFormat="1" applyFont="1" applyFill="1" applyBorder="1" applyAlignment="1">
      <alignment horizontal="right" wrapText="1"/>
    </xf>
    <xf numFmtId="0" fontId="7" fillId="0" borderId="48" xfId="2" applyFont="1" applyFill="1" applyBorder="1" applyAlignment="1">
      <alignment wrapText="1"/>
    </xf>
    <xf numFmtId="0" fontId="7" fillId="0" borderId="16" xfId="2" applyFont="1" applyFill="1" applyBorder="1" applyAlignment="1">
      <alignment wrapText="1"/>
    </xf>
    <xf numFmtId="3" fontId="7" fillId="0" borderId="48" xfId="2" applyNumberFormat="1" applyFont="1" applyFill="1" applyBorder="1" applyAlignment="1">
      <alignment wrapText="1"/>
    </xf>
    <xf numFmtId="165" fontId="7" fillId="0" borderId="36" xfId="2" applyNumberFormat="1" applyFont="1" applyFill="1" applyBorder="1" applyAlignment="1">
      <alignment horizontal="right" wrapText="1"/>
    </xf>
    <xf numFmtId="164" fontId="7" fillId="0" borderId="36" xfId="2" applyNumberFormat="1" applyFont="1" applyFill="1" applyBorder="1" applyAlignment="1">
      <alignment wrapText="1"/>
    </xf>
    <xf numFmtId="164" fontId="7" fillId="0" borderId="36" xfId="2" applyNumberFormat="1" applyFont="1" applyFill="1" applyBorder="1" applyAlignment="1">
      <alignment horizontal="right" wrapText="1"/>
    </xf>
    <xf numFmtId="3" fontId="7" fillId="0" borderId="35" xfId="2" applyNumberFormat="1" applyFont="1" applyFill="1" applyBorder="1" applyAlignment="1">
      <alignment wrapText="1"/>
    </xf>
    <xf numFmtId="164" fontId="7" fillId="0" borderId="48" xfId="2" applyNumberFormat="1" applyFont="1" applyFill="1" applyBorder="1" applyAlignment="1">
      <alignment horizontal="right" wrapText="1"/>
    </xf>
    <xf numFmtId="14" fontId="7" fillId="0" borderId="36" xfId="2" applyNumberFormat="1" applyFont="1" applyFill="1" applyBorder="1" applyAlignment="1">
      <alignment horizontal="right" wrapText="1"/>
    </xf>
    <xf numFmtId="164" fontId="7" fillId="0" borderId="65" xfId="2" applyNumberFormat="1" applyFont="1" applyFill="1" applyBorder="1" applyAlignment="1">
      <alignment horizontal="right" wrapText="1"/>
    </xf>
    <xf numFmtId="3" fontId="7" fillId="0" borderId="14" xfId="2" applyNumberFormat="1" applyFont="1" applyFill="1" applyBorder="1" applyAlignment="1">
      <alignment horizontal="right" wrapText="1"/>
    </xf>
    <xf numFmtId="3" fontId="7" fillId="0" borderId="0" xfId="1" applyNumberFormat="1" applyFont="1" applyFill="1"/>
    <xf numFmtId="10" fontId="7" fillId="0" borderId="0" xfId="1" applyNumberFormat="1" applyFont="1" applyFill="1"/>
    <xf numFmtId="164" fontId="7" fillId="0" borderId="14" xfId="2" applyNumberFormat="1" applyFont="1" applyFill="1" applyBorder="1" applyAlignment="1">
      <alignment horizontal="right" wrapText="1"/>
    </xf>
    <xf numFmtId="165" fontId="7" fillId="0" borderId="36" xfId="2" applyNumberFormat="1" applyFont="1" applyFill="1" applyBorder="1" applyAlignment="1">
      <alignment wrapText="1"/>
    </xf>
    <xf numFmtId="164" fontId="7" fillId="0" borderId="35" xfId="2" applyNumberFormat="1" applyFont="1" applyFill="1" applyBorder="1" applyAlignment="1">
      <alignment horizontal="right" wrapText="1"/>
    </xf>
    <xf numFmtId="164" fontId="7" fillId="0" borderId="67" xfId="2" applyNumberFormat="1" applyFont="1" applyFill="1" applyBorder="1" applyAlignment="1">
      <alignment horizontal="right" wrapText="1"/>
    </xf>
    <xf numFmtId="164" fontId="7" fillId="0" borderId="68" xfId="2" applyNumberFormat="1" applyFont="1" applyFill="1" applyBorder="1" applyAlignment="1">
      <alignment horizontal="right" wrapText="1"/>
    </xf>
    <xf numFmtId="164" fontId="7" fillId="0" borderId="0" xfId="2" applyNumberFormat="1" applyFont="1" applyFill="1" applyAlignment="1">
      <alignment horizontal="right" wrapText="1"/>
    </xf>
    <xf numFmtId="14" fontId="7" fillId="0" borderId="48" xfId="2" applyNumberFormat="1" applyFont="1" applyFill="1" applyBorder="1" applyAlignment="1">
      <alignment horizontal="right" wrapText="1"/>
    </xf>
    <xf numFmtId="14" fontId="7" fillId="0" borderId="35" xfId="2" applyNumberFormat="1" applyFont="1" applyFill="1" applyBorder="1" applyAlignment="1">
      <alignment horizontal="right" wrapText="1"/>
    </xf>
    <xf numFmtId="3" fontId="7" fillId="0" borderId="23" xfId="2" applyNumberFormat="1" applyFont="1" applyFill="1" applyBorder="1" applyAlignment="1">
      <alignment horizontal="right" wrapText="1"/>
    </xf>
    <xf numFmtId="3" fontId="7" fillId="0" borderId="28" xfId="2" applyNumberFormat="1" applyFont="1" applyFill="1" applyBorder="1" applyAlignment="1">
      <alignment horizontal="right" wrapText="1"/>
    </xf>
    <xf numFmtId="1" fontId="7" fillId="0" borderId="13" xfId="2" applyNumberFormat="1" applyFont="1" applyFill="1" applyBorder="1" applyAlignment="1">
      <alignment horizontal="right" wrapText="1"/>
    </xf>
    <xf numFmtId="164" fontId="7" fillId="0" borderId="37" xfId="2" applyNumberFormat="1" applyFont="1" applyFill="1" applyBorder="1" applyAlignment="1">
      <alignment horizontal="right" wrapText="1"/>
    </xf>
    <xf numFmtId="164" fontId="7" fillId="0" borderId="43" xfId="2" applyNumberFormat="1" applyFont="1" applyFill="1" applyBorder="1" applyAlignment="1">
      <alignment horizontal="right" wrapText="1"/>
    </xf>
    <xf numFmtId="164" fontId="7" fillId="0" borderId="73" xfId="2" applyNumberFormat="1" applyFont="1" applyFill="1" applyBorder="1" applyAlignment="1">
      <alignment horizontal="right" wrapText="1"/>
    </xf>
    <xf numFmtId="0" fontId="2" fillId="0" borderId="0" xfId="1" applyFont="1" applyAlignment="1">
      <alignment horizontal="left" vertical="center"/>
    </xf>
    <xf numFmtId="0" fontId="6" fillId="2" borderId="2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32"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3"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31"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30" xfId="2" applyFont="1" applyFill="1" applyBorder="1" applyAlignment="1">
      <alignment horizontal="center" vertical="center"/>
    </xf>
    <xf numFmtId="0" fontId="6" fillId="2" borderId="1"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66"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14" xfId="2" applyFont="1" applyFill="1" applyBorder="1" applyAlignment="1">
      <alignment horizontal="center" vertical="center"/>
    </xf>
    <xf numFmtId="0" fontId="6" fillId="2" borderId="68" xfId="2"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6" fillId="2" borderId="3" xfId="2" applyFont="1" applyFill="1" applyBorder="1" applyAlignment="1">
      <alignment horizontal="center" vertical="center"/>
    </xf>
    <xf numFmtId="0" fontId="6" fillId="2" borderId="67" xfId="2" applyFont="1" applyFill="1" applyBorder="1" applyAlignment="1">
      <alignment horizontal="center" vertical="center"/>
    </xf>
    <xf numFmtId="0" fontId="6" fillId="2" borderId="36" xfId="2" applyFont="1" applyFill="1" applyBorder="1" applyAlignment="1">
      <alignment horizontal="center" vertical="center"/>
    </xf>
    <xf numFmtId="0" fontId="6" fillId="2" borderId="2" xfId="2" applyFont="1" applyFill="1" applyBorder="1" applyAlignment="1">
      <alignment horizontal="center" vertical="center"/>
    </xf>
    <xf numFmtId="0" fontId="1" fillId="0" borderId="37" xfId="1" applyBorder="1" applyAlignment="1">
      <alignment horizontal="left" vertical="center" wrapText="1"/>
    </xf>
    <xf numFmtId="0" fontId="1" fillId="0" borderId="51" xfId="1" applyBorder="1" applyAlignment="1">
      <alignment horizontal="left" vertical="center" wrapText="1"/>
    </xf>
    <xf numFmtId="0" fontId="1" fillId="0" borderId="69" xfId="1" applyBorder="1" applyAlignment="1">
      <alignment horizontal="center" vertical="center"/>
    </xf>
    <xf numFmtId="0" fontId="1" fillId="0" borderId="43" xfId="1" applyBorder="1" applyAlignment="1">
      <alignment horizontal="center" vertical="center"/>
    </xf>
    <xf numFmtId="0" fontId="14" fillId="0" borderId="63" xfId="0" applyFont="1" applyBorder="1" applyAlignment="1">
      <alignment horizontal="left" vertical="center" wrapText="1"/>
    </xf>
    <xf numFmtId="0" fontId="14" fillId="0" borderId="72" xfId="0" applyFont="1" applyBorder="1" applyAlignment="1">
      <alignment horizontal="left" vertical="center" wrapText="1"/>
    </xf>
    <xf numFmtId="0" fontId="6" fillId="2" borderId="61" xfId="2" applyFont="1" applyFill="1" applyBorder="1" applyAlignment="1">
      <alignment horizontal="center" vertical="center"/>
    </xf>
    <xf numFmtId="0" fontId="6" fillId="2" borderId="62" xfId="2" applyFont="1" applyFill="1" applyBorder="1" applyAlignment="1">
      <alignment horizontal="center" vertical="center"/>
    </xf>
    <xf numFmtId="0" fontId="1" fillId="0" borderId="70" xfId="1" applyBorder="1" applyAlignment="1">
      <alignment horizontal="left" vertical="center" wrapText="1"/>
    </xf>
    <xf numFmtId="0" fontId="1" fillId="0" borderId="71" xfId="1" applyBorder="1" applyAlignment="1">
      <alignment horizontal="left" vertical="center" wrapText="1"/>
    </xf>
    <xf numFmtId="0" fontId="6" fillId="2" borderId="11"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50" xfId="2" applyFont="1" applyFill="1" applyBorder="1" applyAlignment="1">
      <alignment horizontal="center" vertical="center" wrapText="1"/>
    </xf>
    <xf numFmtId="0" fontId="6" fillId="2" borderId="49"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43" xfId="2" applyFont="1" applyFill="1" applyBorder="1" applyAlignment="1">
      <alignment horizontal="center" vertical="center" wrapText="1"/>
    </xf>
    <xf numFmtId="0" fontId="6" fillId="2" borderId="42" xfId="2" applyFont="1" applyFill="1" applyBorder="1" applyAlignment="1">
      <alignment horizontal="center" vertical="center" wrapText="1"/>
    </xf>
    <xf numFmtId="0" fontId="6" fillId="2" borderId="37" xfId="2" applyFont="1" applyFill="1" applyBorder="1" applyAlignment="1">
      <alignment horizontal="center" vertical="center" wrapText="1"/>
    </xf>
    <xf numFmtId="0" fontId="6" fillId="2" borderId="56" xfId="2" applyFont="1" applyFill="1" applyBorder="1" applyAlignment="1">
      <alignment horizontal="center" vertical="center" wrapText="1"/>
    </xf>
    <xf numFmtId="0" fontId="6" fillId="2" borderId="51" xfId="2" applyFont="1" applyFill="1" applyBorder="1" applyAlignment="1">
      <alignment horizontal="center" vertical="center" wrapText="1"/>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57" xfId="2" applyFont="1" applyFill="1" applyBorder="1" applyAlignment="1">
      <alignment horizontal="center" vertical="center"/>
    </xf>
    <xf numFmtId="0" fontId="6" fillId="2" borderId="58" xfId="2" applyFont="1" applyFill="1" applyBorder="1" applyAlignment="1">
      <alignment horizontal="center" vertical="center"/>
    </xf>
    <xf numFmtId="0" fontId="6" fillId="2" borderId="59" xfId="2" applyFont="1" applyFill="1" applyBorder="1" applyAlignment="1">
      <alignment horizontal="center" vertical="center"/>
    </xf>
    <xf numFmtId="0" fontId="6" fillId="2" borderId="42" xfId="2" applyFont="1" applyFill="1" applyBorder="1" applyAlignment="1">
      <alignment horizontal="center" vertical="center"/>
    </xf>
    <xf numFmtId="0" fontId="6" fillId="2" borderId="56" xfId="2" applyFont="1" applyFill="1" applyBorder="1" applyAlignment="1">
      <alignment horizontal="center" vertical="center"/>
    </xf>
  </cellXfs>
  <cellStyles count="7">
    <cellStyle name="Normal" xfId="0" builtinId="0"/>
    <cellStyle name="Normal 12" xfId="6"/>
    <cellStyle name="Normal 2" xfId="3"/>
    <cellStyle name="Normal 2 3" xfId="2"/>
    <cellStyle name="Normal 3" xfId="4"/>
    <cellStyle name="Normal 9" xfId="5"/>
    <cellStyle name="Normal_Revised SAICS for water and for sewerage" xfId="1"/>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v>0</v>
          </cell>
          <cell r="E3">
            <v>61</v>
          </cell>
          <cell r="F3">
            <v>0</v>
          </cell>
          <cell r="G3">
            <v>6</v>
          </cell>
          <cell r="H3">
            <v>0</v>
          </cell>
          <cell r="I3">
            <v>0</v>
          </cell>
          <cell r="J3">
            <v>0</v>
          </cell>
          <cell r="K3">
            <v>0</v>
          </cell>
          <cell r="L3">
            <v>1</v>
          </cell>
          <cell r="M3">
            <v>12</v>
          </cell>
          <cell r="N3">
            <v>35</v>
          </cell>
          <cell r="O3">
            <v>1</v>
          </cell>
          <cell r="P3">
            <v>0</v>
          </cell>
          <cell r="Q3">
            <v>0</v>
          </cell>
          <cell r="R3">
            <v>1</v>
          </cell>
          <cell r="S3">
            <v>0</v>
          </cell>
          <cell r="T3">
            <v>0</v>
          </cell>
        </row>
        <row r="4">
          <cell r="A4">
            <v>15</v>
          </cell>
          <cell r="B4">
            <v>54281</v>
          </cell>
          <cell r="C4">
            <v>194556</v>
          </cell>
          <cell r="D4">
            <v>4</v>
          </cell>
          <cell r="E4">
            <v>2708</v>
          </cell>
          <cell r="F4">
            <v>13</v>
          </cell>
          <cell r="G4">
            <v>1</v>
          </cell>
          <cell r="H4">
            <v>17</v>
          </cell>
          <cell r="I4">
            <v>0</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v>0</v>
          </cell>
          <cell r="H5">
            <v>7</v>
          </cell>
          <cell r="I5">
            <v>0</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v>0</v>
          </cell>
          <cell r="E6">
            <v>1177</v>
          </cell>
          <cell r="F6">
            <v>2</v>
          </cell>
          <cell r="G6">
            <v>0</v>
          </cell>
          <cell r="H6">
            <v>0</v>
          </cell>
          <cell r="I6">
            <v>0</v>
          </cell>
          <cell r="J6">
            <v>0</v>
          </cell>
          <cell r="K6">
            <v>1</v>
          </cell>
          <cell r="L6">
            <v>2</v>
          </cell>
          <cell r="M6">
            <v>136</v>
          </cell>
          <cell r="N6">
            <v>98</v>
          </cell>
          <cell r="O6">
            <v>2</v>
          </cell>
          <cell r="P6">
            <v>1</v>
          </cell>
          <cell r="Q6">
            <v>1</v>
          </cell>
          <cell r="R6">
            <v>51</v>
          </cell>
          <cell r="S6">
            <v>0</v>
          </cell>
          <cell r="T6">
            <v>1</v>
          </cell>
        </row>
        <row r="7">
          <cell r="A7">
            <v>30</v>
          </cell>
          <cell r="B7">
            <v>0</v>
          </cell>
          <cell r="C7">
            <v>0</v>
          </cell>
          <cell r="D7">
            <v>0</v>
          </cell>
          <cell r="E7">
            <v>13</v>
          </cell>
          <cell r="F7">
            <v>1</v>
          </cell>
          <cell r="G7">
            <v>0</v>
          </cell>
          <cell r="H7">
            <v>0</v>
          </cell>
          <cell r="I7">
            <v>0</v>
          </cell>
          <cell r="J7">
            <v>0</v>
          </cell>
          <cell r="K7">
            <v>0</v>
          </cell>
          <cell r="L7">
            <v>0</v>
          </cell>
          <cell r="M7">
            <v>0</v>
          </cell>
          <cell r="N7">
            <v>0</v>
          </cell>
          <cell r="O7">
            <v>0</v>
          </cell>
          <cell r="P7">
            <v>0</v>
          </cell>
          <cell r="Q7">
            <v>0</v>
          </cell>
          <cell r="R7">
            <v>0</v>
          </cell>
          <cell r="S7">
            <v>0</v>
          </cell>
          <cell r="T7">
            <v>0</v>
          </cell>
        </row>
        <row r="8">
          <cell r="A8">
            <v>40</v>
          </cell>
          <cell r="B8">
            <v>12</v>
          </cell>
          <cell r="C8">
            <v>14</v>
          </cell>
          <cell r="D8">
            <v>0</v>
          </cell>
          <cell r="E8">
            <v>599</v>
          </cell>
          <cell r="F8">
            <v>2</v>
          </cell>
          <cell r="G8">
            <v>0</v>
          </cell>
          <cell r="H8">
            <v>0</v>
          </cell>
          <cell r="I8">
            <v>1</v>
          </cell>
          <cell r="J8">
            <v>0</v>
          </cell>
          <cell r="K8">
            <v>0</v>
          </cell>
          <cell r="L8">
            <v>0</v>
          </cell>
          <cell r="M8">
            <v>12</v>
          </cell>
          <cell r="N8">
            <v>13</v>
          </cell>
          <cell r="O8">
            <v>0</v>
          </cell>
          <cell r="P8">
            <v>0</v>
          </cell>
          <cell r="Q8">
            <v>0</v>
          </cell>
          <cell r="R8">
            <v>10</v>
          </cell>
          <cell r="S8">
            <v>0</v>
          </cell>
          <cell r="T8">
            <v>0</v>
          </cell>
        </row>
        <row r="9">
          <cell r="A9">
            <v>50</v>
          </cell>
          <cell r="B9">
            <v>1</v>
          </cell>
          <cell r="C9">
            <v>2</v>
          </cell>
          <cell r="D9">
            <v>0</v>
          </cell>
          <cell r="E9">
            <v>301</v>
          </cell>
          <cell r="F9">
            <v>5</v>
          </cell>
          <cell r="G9">
            <v>0</v>
          </cell>
          <cell r="H9">
            <v>0</v>
          </cell>
          <cell r="I9">
            <v>0</v>
          </cell>
          <cell r="J9">
            <v>0</v>
          </cell>
          <cell r="K9">
            <v>0</v>
          </cell>
          <cell r="L9">
            <v>0</v>
          </cell>
          <cell r="M9">
            <v>1</v>
          </cell>
          <cell r="N9">
            <v>1</v>
          </cell>
          <cell r="O9">
            <v>0</v>
          </cell>
          <cell r="P9">
            <v>0</v>
          </cell>
          <cell r="Q9">
            <v>0</v>
          </cell>
          <cell r="R9">
            <v>5</v>
          </cell>
          <cell r="S9">
            <v>0</v>
          </cell>
          <cell r="T9">
            <v>0</v>
          </cell>
        </row>
        <row r="10">
          <cell r="A10">
            <v>80</v>
          </cell>
          <cell r="B10">
            <v>0</v>
          </cell>
          <cell r="C10">
            <v>1</v>
          </cell>
          <cell r="D10">
            <v>0</v>
          </cell>
          <cell r="E10">
            <v>91</v>
          </cell>
          <cell r="F10">
            <v>3</v>
          </cell>
          <cell r="G10">
            <v>0</v>
          </cell>
          <cell r="H10">
            <v>0</v>
          </cell>
          <cell r="I10">
            <v>1</v>
          </cell>
          <cell r="J10">
            <v>0</v>
          </cell>
          <cell r="K10">
            <v>0</v>
          </cell>
          <cell r="L10">
            <v>0</v>
          </cell>
          <cell r="M10">
            <v>0</v>
          </cell>
          <cell r="N10">
            <v>1</v>
          </cell>
          <cell r="O10">
            <v>0</v>
          </cell>
          <cell r="P10">
            <v>0</v>
          </cell>
          <cell r="Q10">
            <v>0</v>
          </cell>
          <cell r="R10">
            <v>4</v>
          </cell>
          <cell r="S10">
            <v>0</v>
          </cell>
          <cell r="T10">
            <v>0</v>
          </cell>
        </row>
        <row r="11">
          <cell r="A11">
            <v>99</v>
          </cell>
          <cell r="B11">
            <v>0</v>
          </cell>
          <cell r="C11">
            <v>0</v>
          </cell>
          <cell r="D11">
            <v>0</v>
          </cell>
          <cell r="E11">
            <v>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row>
        <row r="12">
          <cell r="A12">
            <v>100</v>
          </cell>
          <cell r="B12">
            <v>2</v>
          </cell>
          <cell r="C12">
            <v>1</v>
          </cell>
          <cell r="D12">
            <v>0</v>
          </cell>
          <cell r="E12">
            <v>40</v>
          </cell>
          <cell r="F12">
            <v>1</v>
          </cell>
          <cell r="G12">
            <v>0</v>
          </cell>
          <cell r="H12">
            <v>0</v>
          </cell>
          <cell r="I12">
            <v>0</v>
          </cell>
          <cell r="J12">
            <v>0</v>
          </cell>
          <cell r="K12">
            <v>0</v>
          </cell>
          <cell r="L12">
            <v>0</v>
          </cell>
          <cell r="M12">
            <v>2</v>
          </cell>
          <cell r="N12">
            <v>1</v>
          </cell>
          <cell r="O12">
            <v>0</v>
          </cell>
          <cell r="P12">
            <v>0</v>
          </cell>
          <cell r="Q12">
            <v>0</v>
          </cell>
          <cell r="R12">
            <v>0</v>
          </cell>
          <cell r="S12">
            <v>0</v>
          </cell>
          <cell r="T12">
            <v>0</v>
          </cell>
        </row>
        <row r="13">
          <cell r="A13">
            <v>150</v>
          </cell>
          <cell r="B13">
            <v>0</v>
          </cell>
          <cell r="C13">
            <v>0</v>
          </cell>
          <cell r="D13">
            <v>0</v>
          </cell>
          <cell r="E13">
            <v>5</v>
          </cell>
          <cell r="F13">
            <v>0</v>
          </cell>
          <cell r="G13">
            <v>0</v>
          </cell>
          <cell r="H13">
            <v>0</v>
          </cell>
          <cell r="I13">
            <v>0</v>
          </cell>
          <cell r="J13">
            <v>0</v>
          </cell>
          <cell r="K13">
            <v>0</v>
          </cell>
          <cell r="L13">
            <v>0</v>
          </cell>
          <cell r="M13">
            <v>0</v>
          </cell>
          <cell r="N13">
            <v>0</v>
          </cell>
          <cell r="O13">
            <v>0</v>
          </cell>
          <cell r="P13">
            <v>0</v>
          </cell>
          <cell r="Q13">
            <v>0</v>
          </cell>
          <cell r="R13">
            <v>1</v>
          </cell>
          <cell r="S13">
            <v>0</v>
          </cell>
          <cell r="T13">
            <v>0</v>
          </cell>
        </row>
        <row r="14">
          <cell r="A14">
            <v>200</v>
          </cell>
          <cell r="B14">
            <v>1</v>
          </cell>
          <cell r="C14">
            <v>0</v>
          </cell>
          <cell r="D14">
            <v>0</v>
          </cell>
          <cell r="E14">
            <v>0</v>
          </cell>
          <cell r="F14">
            <v>0</v>
          </cell>
          <cell r="G14">
            <v>0</v>
          </cell>
          <cell r="H14">
            <v>0</v>
          </cell>
          <cell r="I14">
            <v>0</v>
          </cell>
          <cell r="J14">
            <v>0</v>
          </cell>
          <cell r="K14">
            <v>0</v>
          </cell>
          <cell r="L14">
            <v>0</v>
          </cell>
          <cell r="M14">
            <v>1</v>
          </cell>
          <cell r="N14">
            <v>0</v>
          </cell>
          <cell r="O14">
            <v>0</v>
          </cell>
          <cell r="P14">
            <v>0</v>
          </cell>
          <cell r="Q14">
            <v>0</v>
          </cell>
          <cell r="R14">
            <v>0</v>
          </cell>
          <cell r="S14">
            <v>0</v>
          </cell>
          <cell r="T14">
            <v>0</v>
          </cell>
        </row>
        <row r="15">
          <cell r="A15">
            <v>250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row r="16">
          <cell r="A16">
            <v>300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row>
        <row r="17">
          <cell r="A17">
            <v>375</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80"/>
  <sheetViews>
    <sheetView showGridLines="0" tabSelected="1" zoomScale="60" zoomScaleNormal="60" workbookViewId="0"/>
  </sheetViews>
  <sheetFormatPr defaultColWidth="7.92578125" defaultRowHeight="25.2" customHeight="1"/>
  <cols>
    <col min="1" max="1" width="4.7109375" style="2" customWidth="1"/>
    <col min="2" max="2" width="27.5703125" style="2" customWidth="1"/>
    <col min="3" max="3" width="27.42578125" style="2" customWidth="1"/>
    <col min="4" max="4" width="22.92578125" style="2" customWidth="1"/>
    <col min="5" max="21" width="17.42578125" style="2" customWidth="1"/>
    <col min="22" max="22" width="20.92578125" style="2" customWidth="1"/>
    <col min="23" max="26" width="17.42578125" style="2" customWidth="1"/>
    <col min="27" max="27" width="105.7109375" style="2" customWidth="1"/>
    <col min="28" max="16384" width="7.92578125" style="2"/>
  </cols>
  <sheetData>
    <row r="2" spans="2:27" ht="25.2" customHeight="1">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row>
    <row r="3" spans="2:27" ht="25.2" customHeight="1">
      <c r="B3" s="3"/>
      <c r="C3" s="3"/>
      <c r="D3" s="3"/>
      <c r="E3" s="4"/>
      <c r="F3" s="4"/>
      <c r="G3" s="4"/>
      <c r="H3" s="4"/>
      <c r="I3" s="4"/>
      <c r="J3" s="4"/>
      <c r="K3" s="4"/>
      <c r="L3" s="4"/>
      <c r="M3" s="4"/>
      <c r="N3" s="4"/>
      <c r="O3" s="4"/>
      <c r="P3" s="4"/>
      <c r="Q3" s="4"/>
      <c r="R3" s="4"/>
      <c r="S3" s="4"/>
      <c r="T3" s="4"/>
      <c r="U3" s="4"/>
      <c r="V3" s="4"/>
      <c r="W3" s="4"/>
      <c r="X3" s="4"/>
      <c r="Y3" s="4"/>
      <c r="Z3" s="4"/>
    </row>
    <row r="4" spans="2:27" ht="25.2" customHeight="1">
      <c r="B4" s="74" t="s">
        <v>1</v>
      </c>
      <c r="C4" s="74"/>
      <c r="D4" s="74"/>
      <c r="E4" s="4"/>
      <c r="F4" s="4"/>
      <c r="G4" s="4"/>
      <c r="H4" s="4"/>
      <c r="I4" s="4"/>
      <c r="J4" s="4"/>
      <c r="K4" s="4"/>
      <c r="L4" s="4"/>
      <c r="M4" s="5"/>
      <c r="N4" s="5"/>
      <c r="O4" s="5"/>
      <c r="P4" s="4"/>
      <c r="Q4" s="4"/>
      <c r="R4" s="4"/>
      <c r="S4" s="4"/>
      <c r="T4" s="4"/>
      <c r="U4" s="4"/>
      <c r="V4" s="6"/>
      <c r="W4" s="4"/>
      <c r="X4" s="4"/>
      <c r="Y4" s="4"/>
      <c r="Z4" s="4"/>
    </row>
    <row r="5" spans="2:27" ht="25.2"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65" customHeight="1">
      <c r="B6" s="160" t="s">
        <v>5</v>
      </c>
      <c r="C6" s="157" t="s">
        <v>6</v>
      </c>
      <c r="D6" s="154" t="s">
        <v>7</v>
      </c>
      <c r="E6" s="170" t="s">
        <v>8</v>
      </c>
      <c r="F6" s="152" t="s">
        <v>9</v>
      </c>
      <c r="G6" s="152" t="s">
        <v>10</v>
      </c>
      <c r="H6" s="152" t="s">
        <v>11</v>
      </c>
      <c r="I6" s="165" t="s">
        <v>12</v>
      </c>
      <c r="J6" s="170" t="s">
        <v>8</v>
      </c>
      <c r="K6" s="152" t="s">
        <v>9</v>
      </c>
      <c r="L6" s="152" t="s">
        <v>10</v>
      </c>
      <c r="M6" s="152" t="s">
        <v>11</v>
      </c>
      <c r="N6" s="165" t="s">
        <v>13</v>
      </c>
      <c r="O6" s="170" t="s">
        <v>8</v>
      </c>
      <c r="P6" s="152" t="s">
        <v>9</v>
      </c>
      <c r="Q6" s="152" t="s">
        <v>10</v>
      </c>
      <c r="R6" s="152" t="s">
        <v>11</v>
      </c>
      <c r="S6" s="165" t="s">
        <v>14</v>
      </c>
      <c r="U6" s="167" t="s">
        <v>15</v>
      </c>
      <c r="V6" s="152" t="s">
        <v>16</v>
      </c>
      <c r="W6" s="163" t="s">
        <v>17</v>
      </c>
      <c r="X6" s="163" t="s">
        <v>18</v>
      </c>
      <c r="Y6" s="177" t="s">
        <v>19</v>
      </c>
      <c r="AA6" s="181" t="s">
        <v>20</v>
      </c>
    </row>
    <row r="7" spans="2:27" ht="24.65" customHeight="1">
      <c r="B7" s="161"/>
      <c r="C7" s="158"/>
      <c r="D7" s="155"/>
      <c r="E7" s="171"/>
      <c r="F7" s="153"/>
      <c r="G7" s="153"/>
      <c r="H7" s="153"/>
      <c r="I7" s="166"/>
      <c r="J7" s="171"/>
      <c r="K7" s="153"/>
      <c r="L7" s="153"/>
      <c r="M7" s="153"/>
      <c r="N7" s="166"/>
      <c r="O7" s="171"/>
      <c r="P7" s="153"/>
      <c r="Q7" s="153"/>
      <c r="R7" s="153"/>
      <c r="S7" s="166"/>
      <c r="U7" s="168"/>
      <c r="V7" s="153"/>
      <c r="W7" s="164"/>
      <c r="X7" s="164"/>
      <c r="Y7" s="178"/>
      <c r="AA7" s="182"/>
    </row>
    <row r="8" spans="2:27" ht="25.2" customHeight="1">
      <c r="B8" s="161"/>
      <c r="C8" s="158"/>
      <c r="D8" s="155"/>
      <c r="E8" s="49" t="s">
        <v>21</v>
      </c>
      <c r="F8" s="47" t="s">
        <v>22</v>
      </c>
      <c r="G8" s="47" t="s">
        <v>23</v>
      </c>
      <c r="H8" s="47" t="s">
        <v>23</v>
      </c>
      <c r="I8" s="48" t="s">
        <v>23</v>
      </c>
      <c r="J8" s="49" t="s">
        <v>21</v>
      </c>
      <c r="K8" s="47" t="s">
        <v>22</v>
      </c>
      <c r="L8" s="47" t="s">
        <v>23</v>
      </c>
      <c r="M8" s="47" t="s">
        <v>23</v>
      </c>
      <c r="N8" s="48" t="s">
        <v>23</v>
      </c>
      <c r="O8" s="49" t="s">
        <v>21</v>
      </c>
      <c r="P8" s="47" t="s">
        <v>22</v>
      </c>
      <c r="Q8" s="47" t="s">
        <v>23</v>
      </c>
      <c r="R8" s="47" t="s">
        <v>23</v>
      </c>
      <c r="S8" s="48" t="s">
        <v>23</v>
      </c>
      <c r="U8" s="168"/>
      <c r="V8" s="186" t="s">
        <v>24</v>
      </c>
      <c r="W8" s="184" t="s">
        <v>25</v>
      </c>
      <c r="X8" s="184" t="s">
        <v>24</v>
      </c>
      <c r="Y8" s="179" t="s">
        <v>21</v>
      </c>
      <c r="AA8" s="182"/>
    </row>
    <row r="9" spans="2:27" ht="25.2" customHeight="1">
      <c r="B9" s="162"/>
      <c r="C9" s="159"/>
      <c r="D9" s="156"/>
      <c r="E9" s="172" t="s">
        <v>71</v>
      </c>
      <c r="F9" s="173"/>
      <c r="G9" s="173"/>
      <c r="H9" s="173"/>
      <c r="I9" s="174"/>
      <c r="J9" s="172" t="s">
        <v>72</v>
      </c>
      <c r="K9" s="173"/>
      <c r="L9" s="173"/>
      <c r="M9" s="173"/>
      <c r="N9" s="174"/>
      <c r="O9" s="172" t="s">
        <v>73</v>
      </c>
      <c r="P9" s="173"/>
      <c r="Q9" s="173"/>
      <c r="R9" s="173"/>
      <c r="S9" s="174"/>
      <c r="U9" s="169"/>
      <c r="V9" s="187"/>
      <c r="W9" s="184"/>
      <c r="X9" s="185"/>
      <c r="Y9" s="180"/>
      <c r="AA9" s="183"/>
    </row>
    <row r="10" spans="2:27" s="105" customFormat="1" ht="25.2" customHeight="1">
      <c r="B10" s="106" t="s">
        <v>74</v>
      </c>
      <c r="C10" s="96" t="s">
        <v>75</v>
      </c>
      <c r="D10" s="97" t="s">
        <v>76</v>
      </c>
      <c r="E10" s="109">
        <v>52580</v>
      </c>
      <c r="F10" s="110" t="s">
        <v>92</v>
      </c>
      <c r="G10" s="111" t="s">
        <v>92</v>
      </c>
      <c r="H10" s="111" t="s">
        <v>92</v>
      </c>
      <c r="I10" s="112">
        <v>0</v>
      </c>
      <c r="J10" s="109">
        <v>52580</v>
      </c>
      <c r="K10" s="110" t="s">
        <v>92</v>
      </c>
      <c r="L10" s="111" t="s">
        <v>92</v>
      </c>
      <c r="M10" s="111" t="s">
        <v>92</v>
      </c>
      <c r="N10" s="112">
        <v>0</v>
      </c>
      <c r="O10" s="109">
        <v>52580</v>
      </c>
      <c r="P10" s="110" t="s">
        <v>92</v>
      </c>
      <c r="Q10" s="111" t="s">
        <v>92</v>
      </c>
      <c r="R10" s="111" t="s">
        <v>92</v>
      </c>
      <c r="S10" s="112">
        <v>0</v>
      </c>
      <c r="U10" s="113" t="s">
        <v>90</v>
      </c>
      <c r="V10" s="114">
        <v>29921</v>
      </c>
      <c r="W10" s="115" t="s">
        <v>91</v>
      </c>
      <c r="X10" s="116" t="s">
        <v>92</v>
      </c>
      <c r="Y10" s="117" t="s">
        <v>92</v>
      </c>
      <c r="AA10" s="95" t="s">
        <v>97</v>
      </c>
    </row>
    <row r="11" spans="2:27" s="105" customFormat="1" ht="25.2" customHeight="1">
      <c r="B11" s="106" t="s">
        <v>74</v>
      </c>
      <c r="C11" s="96" t="s">
        <v>77</v>
      </c>
      <c r="D11" s="97" t="s">
        <v>78</v>
      </c>
      <c r="E11" s="109">
        <v>9135</v>
      </c>
      <c r="F11" s="118">
        <v>0.37669999999999998</v>
      </c>
      <c r="G11" s="119">
        <v>22077</v>
      </c>
      <c r="H11" s="111" t="s">
        <v>92</v>
      </c>
      <c r="I11" s="112">
        <f t="shared" ref="I11:I18" si="0">(E11*F11)+G11</f>
        <v>25518.154500000001</v>
      </c>
      <c r="J11" s="109">
        <v>9135</v>
      </c>
      <c r="K11" s="118">
        <v>0.43140000000000001</v>
      </c>
      <c r="L11" s="119">
        <v>20661</v>
      </c>
      <c r="M11" s="111" t="s">
        <v>92</v>
      </c>
      <c r="N11" s="112">
        <f t="shared" ref="N11:N18" si="1">(J11*K11)+L11</f>
        <v>24601.839</v>
      </c>
      <c r="O11" s="109">
        <v>9135</v>
      </c>
      <c r="P11" s="118">
        <v>0.47389999999999999</v>
      </c>
      <c r="Q11" s="119">
        <v>20559</v>
      </c>
      <c r="R11" s="111" t="s">
        <v>92</v>
      </c>
      <c r="S11" s="112">
        <f t="shared" ref="S11:S18" si="2">(O11*P11)+Q11</f>
        <v>24888.076499999999</v>
      </c>
      <c r="U11" s="113" t="s">
        <v>90</v>
      </c>
      <c r="V11" s="115" t="s">
        <v>93</v>
      </c>
      <c r="W11" s="115" t="s">
        <v>91</v>
      </c>
      <c r="X11" s="116" t="s">
        <v>92</v>
      </c>
      <c r="Y11" s="117" t="s">
        <v>92</v>
      </c>
      <c r="AA11" s="95" t="s">
        <v>159</v>
      </c>
    </row>
    <row r="12" spans="2:27" s="105" customFormat="1" ht="25.2" customHeight="1">
      <c r="B12" s="106" t="s">
        <v>74</v>
      </c>
      <c r="C12" s="96" t="s">
        <v>79</v>
      </c>
      <c r="D12" s="97" t="s">
        <v>78</v>
      </c>
      <c r="E12" s="109">
        <v>2207</v>
      </c>
      <c r="F12" s="118">
        <v>1.1623000000000001</v>
      </c>
      <c r="G12" s="119">
        <v>76</v>
      </c>
      <c r="H12" s="111" t="s">
        <v>92</v>
      </c>
      <c r="I12" s="112">
        <f t="shared" si="0"/>
        <v>2641.1961000000001</v>
      </c>
      <c r="J12" s="109">
        <v>2207</v>
      </c>
      <c r="K12" s="118">
        <v>1.1617999999999999</v>
      </c>
      <c r="L12" s="119">
        <v>74</v>
      </c>
      <c r="M12" s="111" t="s">
        <v>92</v>
      </c>
      <c r="N12" s="112">
        <f t="shared" si="1"/>
        <v>2638.0925999999999</v>
      </c>
      <c r="O12" s="109">
        <v>2207</v>
      </c>
      <c r="P12" s="118">
        <v>1.2148000000000001</v>
      </c>
      <c r="Q12" s="119">
        <v>77</v>
      </c>
      <c r="R12" s="111" t="s">
        <v>92</v>
      </c>
      <c r="S12" s="112">
        <f t="shared" si="2"/>
        <v>2758.0636000000004</v>
      </c>
      <c r="U12" s="113" t="s">
        <v>90</v>
      </c>
      <c r="V12" s="115" t="s">
        <v>93</v>
      </c>
      <c r="W12" s="115" t="s">
        <v>91</v>
      </c>
      <c r="X12" s="116" t="s">
        <v>92</v>
      </c>
      <c r="Y12" s="117" t="s">
        <v>92</v>
      </c>
      <c r="AA12" s="95" t="s">
        <v>98</v>
      </c>
    </row>
    <row r="13" spans="2:27" s="105" customFormat="1" ht="25.2" customHeight="1">
      <c r="B13" s="106" t="s">
        <v>74</v>
      </c>
      <c r="C13" s="96" t="s">
        <v>80</v>
      </c>
      <c r="D13" s="97" t="s">
        <v>78</v>
      </c>
      <c r="E13" s="109">
        <v>4688</v>
      </c>
      <c r="F13" s="118">
        <v>1.1623000000000001</v>
      </c>
      <c r="G13" s="119">
        <v>76</v>
      </c>
      <c r="H13" s="111" t="s">
        <v>92</v>
      </c>
      <c r="I13" s="112">
        <f t="shared" si="0"/>
        <v>5524.8624000000009</v>
      </c>
      <c r="J13" s="109">
        <v>4688</v>
      </c>
      <c r="K13" s="118">
        <v>1.1617999999999999</v>
      </c>
      <c r="L13" s="119">
        <v>74</v>
      </c>
      <c r="M13" s="111" t="s">
        <v>92</v>
      </c>
      <c r="N13" s="112">
        <f t="shared" si="1"/>
        <v>5520.5183999999999</v>
      </c>
      <c r="O13" s="109">
        <v>4688</v>
      </c>
      <c r="P13" s="118">
        <v>1.2148000000000001</v>
      </c>
      <c r="Q13" s="119">
        <v>77</v>
      </c>
      <c r="R13" s="111" t="s">
        <v>92</v>
      </c>
      <c r="S13" s="112">
        <f t="shared" si="2"/>
        <v>5771.9824000000008</v>
      </c>
      <c r="U13" s="113" t="s">
        <v>90</v>
      </c>
      <c r="V13" s="115" t="s">
        <v>93</v>
      </c>
      <c r="W13" s="115" t="s">
        <v>91</v>
      </c>
      <c r="X13" s="116" t="s">
        <v>92</v>
      </c>
      <c r="Y13" s="117" t="s">
        <v>92</v>
      </c>
      <c r="AA13" s="95" t="s">
        <v>98</v>
      </c>
    </row>
    <row r="14" spans="2:27" s="105" customFormat="1" ht="25.2" customHeight="1">
      <c r="B14" s="106" t="s">
        <v>74</v>
      </c>
      <c r="C14" s="96" t="s">
        <v>81</v>
      </c>
      <c r="D14" s="97" t="s">
        <v>78</v>
      </c>
      <c r="E14" s="109">
        <v>16785</v>
      </c>
      <c r="F14" s="118">
        <v>0.37669999999999998</v>
      </c>
      <c r="G14" s="119">
        <v>22693</v>
      </c>
      <c r="H14" s="111" t="s">
        <v>92</v>
      </c>
      <c r="I14" s="112">
        <f t="shared" si="0"/>
        <v>29015.909500000002</v>
      </c>
      <c r="J14" s="109">
        <v>16785</v>
      </c>
      <c r="K14" s="118">
        <v>0.43140000000000001</v>
      </c>
      <c r="L14" s="119">
        <v>21229</v>
      </c>
      <c r="M14" s="111" t="s">
        <v>92</v>
      </c>
      <c r="N14" s="112">
        <f t="shared" si="1"/>
        <v>28470.048999999999</v>
      </c>
      <c r="O14" s="109">
        <v>16785</v>
      </c>
      <c r="P14" s="118">
        <v>0.47389999999999999</v>
      </c>
      <c r="Q14" s="119">
        <v>21127</v>
      </c>
      <c r="R14" s="111" t="s">
        <v>92</v>
      </c>
      <c r="S14" s="112">
        <f t="shared" si="2"/>
        <v>29081.411500000002</v>
      </c>
      <c r="U14" s="113" t="s">
        <v>90</v>
      </c>
      <c r="V14" s="115" t="s">
        <v>93</v>
      </c>
      <c r="W14" s="115" t="s">
        <v>91</v>
      </c>
      <c r="X14" s="116" t="s">
        <v>92</v>
      </c>
      <c r="Y14" s="117" t="s">
        <v>92</v>
      </c>
      <c r="AA14" s="95" t="s">
        <v>159</v>
      </c>
    </row>
    <row r="15" spans="2:27" s="105" customFormat="1" ht="25.2" customHeight="1">
      <c r="B15" s="106" t="s">
        <v>74</v>
      </c>
      <c r="C15" s="96" t="s">
        <v>82</v>
      </c>
      <c r="D15" s="97" t="s">
        <v>78</v>
      </c>
      <c r="E15" s="109">
        <v>12173</v>
      </c>
      <c r="F15" s="118">
        <v>0.66479999999999995</v>
      </c>
      <c r="G15" s="119">
        <v>8127</v>
      </c>
      <c r="H15" s="111" t="s">
        <v>92</v>
      </c>
      <c r="I15" s="112">
        <f t="shared" si="0"/>
        <v>16219.6104</v>
      </c>
      <c r="J15" s="109">
        <v>12173</v>
      </c>
      <c r="K15" s="118">
        <v>0.72350000000000003</v>
      </c>
      <c r="L15" s="119">
        <v>7313</v>
      </c>
      <c r="M15" s="111" t="s">
        <v>92</v>
      </c>
      <c r="N15" s="112">
        <f t="shared" si="1"/>
        <v>16120.165500000001</v>
      </c>
      <c r="O15" s="109">
        <v>12173</v>
      </c>
      <c r="P15" s="118">
        <v>0.77290000000000003</v>
      </c>
      <c r="Q15" s="119">
        <v>7422</v>
      </c>
      <c r="R15" s="111" t="s">
        <v>92</v>
      </c>
      <c r="S15" s="112">
        <f t="shared" si="2"/>
        <v>16830.511700000003</v>
      </c>
      <c r="U15" s="113" t="s">
        <v>90</v>
      </c>
      <c r="V15" s="115" t="s">
        <v>93</v>
      </c>
      <c r="W15" s="115" t="s">
        <v>91</v>
      </c>
      <c r="X15" s="116" t="s">
        <v>92</v>
      </c>
      <c r="Y15" s="117" t="s">
        <v>92</v>
      </c>
      <c r="AA15" s="95" t="s">
        <v>159</v>
      </c>
    </row>
    <row r="16" spans="2:27" s="105" customFormat="1" ht="25.2" customHeight="1">
      <c r="B16" s="106" t="s">
        <v>83</v>
      </c>
      <c r="C16" s="96" t="s">
        <v>84</v>
      </c>
      <c r="D16" s="97" t="s">
        <v>78</v>
      </c>
      <c r="E16" s="109">
        <v>0</v>
      </c>
      <c r="F16" s="118">
        <v>1.399</v>
      </c>
      <c r="G16" s="119">
        <v>136.4</v>
      </c>
      <c r="H16" s="111" t="s">
        <v>92</v>
      </c>
      <c r="I16" s="112">
        <f t="shared" si="0"/>
        <v>136.4</v>
      </c>
      <c r="J16" s="109">
        <v>0</v>
      </c>
      <c r="K16" s="118">
        <v>1.4559</v>
      </c>
      <c r="L16" s="119">
        <v>108.03</v>
      </c>
      <c r="M16" s="111" t="s">
        <v>92</v>
      </c>
      <c r="N16" s="112">
        <f t="shared" si="1"/>
        <v>108.03</v>
      </c>
      <c r="O16" s="109">
        <v>0</v>
      </c>
      <c r="P16" s="118">
        <v>1.4323000000000001</v>
      </c>
      <c r="Q16" s="119">
        <v>75.099999999999994</v>
      </c>
      <c r="R16" s="111" t="s">
        <v>92</v>
      </c>
      <c r="S16" s="112">
        <f t="shared" si="2"/>
        <v>75.099999999999994</v>
      </c>
      <c r="U16" s="113" t="s">
        <v>90</v>
      </c>
      <c r="V16" s="115" t="s">
        <v>94</v>
      </c>
      <c r="W16" s="115" t="s">
        <v>91</v>
      </c>
      <c r="X16" s="116" t="s">
        <v>92</v>
      </c>
      <c r="Y16" s="117" t="s">
        <v>92</v>
      </c>
      <c r="AA16" s="95" t="s">
        <v>98</v>
      </c>
    </row>
    <row r="17" spans="2:27" s="105" customFormat="1" ht="24" customHeight="1">
      <c r="B17" s="106" t="s">
        <v>83</v>
      </c>
      <c r="C17" s="96" t="s">
        <v>85</v>
      </c>
      <c r="D17" s="97" t="s">
        <v>78</v>
      </c>
      <c r="E17" s="109">
        <v>18930.099999999999</v>
      </c>
      <c r="F17" s="118">
        <v>0.97350000000000003</v>
      </c>
      <c r="G17" s="119">
        <v>134.56</v>
      </c>
      <c r="H17" s="111" t="s">
        <v>92</v>
      </c>
      <c r="I17" s="112">
        <f t="shared" si="0"/>
        <v>18563.012350000001</v>
      </c>
      <c r="J17" s="109">
        <v>18930.099999999999</v>
      </c>
      <c r="K17" s="118">
        <v>1.0329999999999999</v>
      </c>
      <c r="L17" s="119">
        <v>105.37</v>
      </c>
      <c r="M17" s="111" t="s">
        <v>92</v>
      </c>
      <c r="N17" s="112">
        <f t="shared" si="1"/>
        <v>19660.163299999997</v>
      </c>
      <c r="O17" s="109">
        <v>18930.099999999999</v>
      </c>
      <c r="P17" s="118">
        <v>1.0163</v>
      </c>
      <c r="Q17" s="119">
        <v>69.91</v>
      </c>
      <c r="R17" s="111" t="s">
        <v>92</v>
      </c>
      <c r="S17" s="112">
        <f t="shared" si="2"/>
        <v>19308.570629999998</v>
      </c>
      <c r="U17" s="120" t="s">
        <v>90</v>
      </c>
      <c r="V17" s="121" t="s">
        <v>94</v>
      </c>
      <c r="W17" s="111" t="s">
        <v>91</v>
      </c>
      <c r="X17" s="122" t="s">
        <v>92</v>
      </c>
      <c r="Y17" s="123" t="s">
        <v>92</v>
      </c>
      <c r="AA17" s="104" t="s">
        <v>99</v>
      </c>
    </row>
    <row r="18" spans="2:27" s="105" customFormat="1" ht="25.2" customHeight="1">
      <c r="B18" s="106" t="s">
        <v>83</v>
      </c>
      <c r="C18" s="96" t="s">
        <v>86</v>
      </c>
      <c r="D18" s="97" t="s">
        <v>78</v>
      </c>
      <c r="E18" s="109">
        <v>64986.9</v>
      </c>
      <c r="F18" s="118">
        <v>0.52159999999999995</v>
      </c>
      <c r="G18" s="119">
        <v>21629.97</v>
      </c>
      <c r="H18" s="111" t="s">
        <v>92</v>
      </c>
      <c r="I18" s="112">
        <f t="shared" si="0"/>
        <v>55527.137040000001</v>
      </c>
      <c r="J18" s="109">
        <v>64986.9</v>
      </c>
      <c r="K18" s="118">
        <v>0.55349999999999999</v>
      </c>
      <c r="L18" s="119">
        <v>22387.119999999999</v>
      </c>
      <c r="M18" s="111" t="s">
        <v>92</v>
      </c>
      <c r="N18" s="112">
        <f t="shared" si="1"/>
        <v>58357.369149999999</v>
      </c>
      <c r="O18" s="109">
        <v>64986.9</v>
      </c>
      <c r="P18" s="118">
        <v>0.54449999999999998</v>
      </c>
      <c r="Q18" s="119">
        <v>22026.799999999999</v>
      </c>
      <c r="R18" s="111" t="s">
        <v>92</v>
      </c>
      <c r="S18" s="112">
        <f t="shared" si="2"/>
        <v>57412.167050000004</v>
      </c>
      <c r="U18" s="120" t="s">
        <v>90</v>
      </c>
      <c r="V18" s="111" t="s">
        <v>94</v>
      </c>
      <c r="W18" s="111" t="s">
        <v>91</v>
      </c>
      <c r="X18" s="122" t="s">
        <v>92</v>
      </c>
      <c r="Y18" s="123" t="s">
        <v>92</v>
      </c>
      <c r="AA18" s="104" t="s">
        <v>100</v>
      </c>
    </row>
    <row r="19" spans="2:27" s="105" customFormat="1" ht="25.2" customHeight="1">
      <c r="B19" s="124" t="s">
        <v>87</v>
      </c>
      <c r="C19" s="98" t="s">
        <v>88</v>
      </c>
      <c r="D19" s="125" t="s">
        <v>89</v>
      </c>
      <c r="E19" s="126">
        <v>0</v>
      </c>
      <c r="F19" s="127" t="s">
        <v>92</v>
      </c>
      <c r="G19" s="128">
        <v>1635052</v>
      </c>
      <c r="H19" s="129" t="s">
        <v>92</v>
      </c>
      <c r="I19" s="130">
        <f>G19</f>
        <v>1635052</v>
      </c>
      <c r="J19" s="126">
        <v>0</v>
      </c>
      <c r="K19" s="127" t="s">
        <v>92</v>
      </c>
      <c r="L19" s="128">
        <v>1698484</v>
      </c>
      <c r="M19" s="129" t="s">
        <v>92</v>
      </c>
      <c r="N19" s="130">
        <f>L19</f>
        <v>1698484</v>
      </c>
      <c r="O19" s="126">
        <v>0</v>
      </c>
      <c r="P19" s="127" t="s">
        <v>92</v>
      </c>
      <c r="Q19" s="128">
        <v>1749438.52</v>
      </c>
      <c r="R19" s="129" t="s">
        <v>92</v>
      </c>
      <c r="S19" s="130">
        <f>Q19</f>
        <v>1749438.52</v>
      </c>
      <c r="U19" s="131" t="s">
        <v>95</v>
      </c>
      <c r="V19" s="132">
        <v>42064</v>
      </c>
      <c r="W19" s="129" t="s">
        <v>96</v>
      </c>
      <c r="X19" s="132">
        <v>49399</v>
      </c>
      <c r="Y19" s="133" t="s">
        <v>92</v>
      </c>
      <c r="AA19" s="107" t="s">
        <v>101</v>
      </c>
    </row>
    <row r="20" spans="2:27" ht="25.2" customHeight="1">
      <c r="B20" s="63"/>
      <c r="C20" s="64"/>
      <c r="D20" s="65"/>
      <c r="E20" s="66"/>
      <c r="F20" s="68"/>
      <c r="G20" s="67"/>
      <c r="H20" s="67"/>
      <c r="I20" s="69"/>
      <c r="J20" s="66"/>
      <c r="K20" s="68"/>
      <c r="L20" s="67"/>
      <c r="M20" s="67"/>
      <c r="N20" s="67"/>
      <c r="O20" s="66"/>
      <c r="P20" s="68"/>
      <c r="Q20" s="67"/>
      <c r="R20" s="67"/>
      <c r="S20" s="69"/>
      <c r="U20" s="63"/>
      <c r="V20" s="64"/>
      <c r="W20" s="64"/>
      <c r="X20" s="64"/>
      <c r="Y20" s="65"/>
      <c r="AA20" s="73"/>
    </row>
    <row r="21" spans="2:27" ht="25.2" customHeight="1">
      <c r="B21" s="27" t="s">
        <v>26</v>
      </c>
      <c r="C21" s="16"/>
      <c r="D21" s="28"/>
      <c r="E21" s="52">
        <f>SUM(E10:E19)</f>
        <v>181485</v>
      </c>
      <c r="F21" s="11"/>
      <c r="G21" s="12"/>
      <c r="H21" s="12"/>
      <c r="I21" s="51">
        <f>SUM(I10:I19)</f>
        <v>1788198.28229</v>
      </c>
      <c r="J21" s="52">
        <f>SUM(J10:J19)</f>
        <v>181485</v>
      </c>
      <c r="K21" s="11"/>
      <c r="L21" s="12"/>
      <c r="M21" s="12"/>
      <c r="N21" s="10">
        <f>SUM(N10:N19)</f>
        <v>1853960.22695</v>
      </c>
      <c r="O21" s="52">
        <f>SUM(O10:O19)</f>
        <v>181485</v>
      </c>
      <c r="P21" s="11"/>
      <c r="Q21" s="12"/>
      <c r="R21" s="12"/>
      <c r="S21" s="35">
        <f>SUM(S10:S19)</f>
        <v>1905564.40338</v>
      </c>
      <c r="U21" s="27"/>
      <c r="V21" s="16"/>
      <c r="W21" s="16"/>
      <c r="X21" s="16"/>
      <c r="Y21" s="28"/>
      <c r="AA21" s="45"/>
    </row>
    <row r="22" spans="2:27" ht="25.2" customHeight="1" thickBot="1">
      <c r="B22" s="29"/>
      <c r="C22" s="30"/>
      <c r="D22" s="31"/>
      <c r="E22" s="50"/>
      <c r="F22" s="37"/>
      <c r="G22" s="36"/>
      <c r="H22" s="36"/>
      <c r="I22" s="38"/>
      <c r="J22" s="50"/>
      <c r="K22" s="37"/>
      <c r="L22" s="36"/>
      <c r="M22" s="36"/>
      <c r="N22" s="36"/>
      <c r="O22" s="50"/>
      <c r="P22" s="37"/>
      <c r="Q22" s="36"/>
      <c r="R22" s="36"/>
      <c r="S22" s="38"/>
      <c r="U22" s="29"/>
      <c r="V22" s="30"/>
      <c r="W22" s="30"/>
      <c r="X22" s="30"/>
      <c r="Y22" s="31"/>
      <c r="AA22" s="46"/>
    </row>
    <row r="24" spans="2:27" ht="25.2" customHeight="1">
      <c r="B24" s="74" t="s">
        <v>27</v>
      </c>
      <c r="C24" s="74"/>
      <c r="D24" s="74"/>
      <c r="E24" s="4"/>
      <c r="F24" s="4"/>
      <c r="G24" s="4"/>
      <c r="H24" s="4"/>
      <c r="I24" s="4"/>
      <c r="J24" s="4"/>
      <c r="K24" s="5"/>
      <c r="L24" s="108"/>
      <c r="M24" s="4"/>
      <c r="N24" s="4"/>
      <c r="O24" s="4"/>
      <c r="P24" s="6"/>
      <c r="Q24" s="4"/>
      <c r="R24" s="4"/>
      <c r="S24" s="4"/>
    </row>
    <row r="25" spans="2:27" ht="25.2" customHeight="1" thickBot="1">
      <c r="B25" s="7" t="s">
        <v>2</v>
      </c>
      <c r="C25" s="7"/>
      <c r="D25" s="7"/>
      <c r="E25" s="4"/>
      <c r="F25" s="4"/>
      <c r="G25" s="4"/>
      <c r="H25" s="4"/>
      <c r="I25" s="4"/>
      <c r="J25" s="4"/>
      <c r="K25" s="4"/>
      <c r="L25" s="4"/>
      <c r="M25" s="4"/>
      <c r="N25" s="4"/>
      <c r="O25" s="4"/>
      <c r="P25" s="4"/>
      <c r="Q25" s="4"/>
      <c r="R25" s="4"/>
      <c r="S25" s="4"/>
      <c r="U25" s="7" t="s">
        <v>3</v>
      </c>
      <c r="AA25" s="7" t="s">
        <v>4</v>
      </c>
    </row>
    <row r="26" spans="2:27" ht="25.2" customHeight="1">
      <c r="B26" s="160" t="s">
        <v>5</v>
      </c>
      <c r="C26" s="157" t="s">
        <v>6</v>
      </c>
      <c r="D26" s="154" t="s">
        <v>28</v>
      </c>
      <c r="E26" s="170" t="s">
        <v>29</v>
      </c>
      <c r="F26" s="152" t="s">
        <v>9</v>
      </c>
      <c r="G26" s="152" t="s">
        <v>10</v>
      </c>
      <c r="H26" s="152" t="s">
        <v>11</v>
      </c>
      <c r="I26" s="165" t="s">
        <v>30</v>
      </c>
      <c r="J26" s="170" t="s">
        <v>29</v>
      </c>
      <c r="K26" s="152" t="s">
        <v>9</v>
      </c>
      <c r="L26" s="152" t="s">
        <v>10</v>
      </c>
      <c r="M26" s="152" t="s">
        <v>11</v>
      </c>
      <c r="N26" s="165" t="s">
        <v>31</v>
      </c>
      <c r="O26" s="170" t="s">
        <v>29</v>
      </c>
      <c r="P26" s="152" t="s">
        <v>9</v>
      </c>
      <c r="Q26" s="152" t="s">
        <v>10</v>
      </c>
      <c r="R26" s="152" t="s">
        <v>11</v>
      </c>
      <c r="S26" s="165" t="s">
        <v>32</v>
      </c>
      <c r="U26" s="167" t="s">
        <v>15</v>
      </c>
      <c r="V26" s="152" t="s">
        <v>16</v>
      </c>
      <c r="W26" s="163" t="s">
        <v>17</v>
      </c>
      <c r="X26" s="163" t="s">
        <v>18</v>
      </c>
      <c r="Y26" s="177" t="s">
        <v>33</v>
      </c>
      <c r="AA26" s="181" t="s">
        <v>20</v>
      </c>
    </row>
    <row r="27" spans="2:27" ht="25.2" customHeight="1">
      <c r="B27" s="161"/>
      <c r="C27" s="158"/>
      <c r="D27" s="155"/>
      <c r="E27" s="176"/>
      <c r="F27" s="175"/>
      <c r="G27" s="175"/>
      <c r="H27" s="175"/>
      <c r="I27" s="166"/>
      <c r="J27" s="176"/>
      <c r="K27" s="175"/>
      <c r="L27" s="175"/>
      <c r="M27" s="175"/>
      <c r="N27" s="166"/>
      <c r="O27" s="176"/>
      <c r="P27" s="175"/>
      <c r="Q27" s="175"/>
      <c r="R27" s="175"/>
      <c r="S27" s="166"/>
      <c r="U27" s="168"/>
      <c r="V27" s="153"/>
      <c r="W27" s="164"/>
      <c r="X27" s="164"/>
      <c r="Y27" s="178"/>
      <c r="AA27" s="182"/>
    </row>
    <row r="28" spans="2:27" ht="25.2" customHeight="1">
      <c r="B28" s="161"/>
      <c r="C28" s="158"/>
      <c r="D28" s="155"/>
      <c r="E28" s="49" t="s">
        <v>21</v>
      </c>
      <c r="F28" s="47" t="s">
        <v>22</v>
      </c>
      <c r="G28" s="47" t="s">
        <v>23</v>
      </c>
      <c r="H28" s="47" t="s">
        <v>23</v>
      </c>
      <c r="I28" s="48" t="s">
        <v>23</v>
      </c>
      <c r="J28" s="49" t="s">
        <v>21</v>
      </c>
      <c r="K28" s="47" t="s">
        <v>22</v>
      </c>
      <c r="L28" s="47" t="s">
        <v>23</v>
      </c>
      <c r="M28" s="47" t="s">
        <v>23</v>
      </c>
      <c r="N28" s="48" t="s">
        <v>23</v>
      </c>
      <c r="O28" s="49" t="s">
        <v>21</v>
      </c>
      <c r="P28" s="47" t="s">
        <v>22</v>
      </c>
      <c r="Q28" s="47" t="s">
        <v>23</v>
      </c>
      <c r="R28" s="47" t="s">
        <v>23</v>
      </c>
      <c r="S28" s="48" t="s">
        <v>23</v>
      </c>
      <c r="U28" s="168"/>
      <c r="V28" s="186" t="s">
        <v>24</v>
      </c>
      <c r="W28" s="184" t="s">
        <v>25</v>
      </c>
      <c r="X28" s="184" t="s">
        <v>24</v>
      </c>
      <c r="Y28" s="179" t="s">
        <v>21</v>
      </c>
      <c r="AA28" s="182"/>
    </row>
    <row r="29" spans="2:27" s="13" customFormat="1" ht="25.2" customHeight="1">
      <c r="B29" s="162"/>
      <c r="C29" s="159"/>
      <c r="D29" s="156"/>
      <c r="E29" s="172" t="s">
        <v>71</v>
      </c>
      <c r="F29" s="173"/>
      <c r="G29" s="173"/>
      <c r="H29" s="173"/>
      <c r="I29" s="174"/>
      <c r="J29" s="172" t="s">
        <v>72</v>
      </c>
      <c r="K29" s="173"/>
      <c r="L29" s="173"/>
      <c r="M29" s="173"/>
      <c r="N29" s="174"/>
      <c r="O29" s="172" t="s">
        <v>73</v>
      </c>
      <c r="P29" s="173"/>
      <c r="Q29" s="173"/>
      <c r="R29" s="173"/>
      <c r="S29" s="174"/>
      <c r="U29" s="169"/>
      <c r="V29" s="187"/>
      <c r="W29" s="184"/>
      <c r="X29" s="184"/>
      <c r="Y29" s="179"/>
      <c r="AA29" s="183"/>
    </row>
    <row r="30" spans="2:27" s="105" customFormat="1" ht="25.2" customHeight="1">
      <c r="B30" s="106" t="s">
        <v>74</v>
      </c>
      <c r="C30" s="96" t="s">
        <v>102</v>
      </c>
      <c r="D30" s="97" t="s">
        <v>76</v>
      </c>
      <c r="E30" s="109">
        <v>55925</v>
      </c>
      <c r="F30" s="110" t="s">
        <v>92</v>
      </c>
      <c r="G30" s="111" t="s">
        <v>92</v>
      </c>
      <c r="H30" s="111" t="s">
        <v>92</v>
      </c>
      <c r="I30" s="112">
        <v>0</v>
      </c>
      <c r="J30" s="109">
        <v>55925</v>
      </c>
      <c r="K30" s="110" t="s">
        <v>92</v>
      </c>
      <c r="L30" s="111" t="s">
        <v>92</v>
      </c>
      <c r="M30" s="111" t="s">
        <v>92</v>
      </c>
      <c r="N30" s="112">
        <v>0</v>
      </c>
      <c r="O30" s="109">
        <v>55925</v>
      </c>
      <c r="P30" s="110" t="s">
        <v>92</v>
      </c>
      <c r="Q30" s="111" t="s">
        <v>92</v>
      </c>
      <c r="R30" s="111" t="s">
        <v>92</v>
      </c>
      <c r="S30" s="112">
        <v>0</v>
      </c>
      <c r="U30" s="113" t="s">
        <v>90</v>
      </c>
      <c r="V30" s="132">
        <v>29921</v>
      </c>
      <c r="W30" s="115" t="s">
        <v>91</v>
      </c>
      <c r="X30" s="115" t="s">
        <v>92</v>
      </c>
      <c r="Y30" s="134" t="s">
        <v>92</v>
      </c>
      <c r="Z30" s="135"/>
      <c r="AA30" s="104" t="s">
        <v>97</v>
      </c>
    </row>
    <row r="31" spans="2:27" s="105" customFormat="1" ht="25.2" customHeight="1">
      <c r="B31" s="106" t="s">
        <v>103</v>
      </c>
      <c r="C31" s="96" t="s">
        <v>104</v>
      </c>
      <c r="D31" s="97" t="s">
        <v>78</v>
      </c>
      <c r="E31" s="109">
        <v>1138.3235467207219</v>
      </c>
      <c r="F31" s="118">
        <v>1.2928999999999999</v>
      </c>
      <c r="G31" s="119">
        <v>0</v>
      </c>
      <c r="H31" s="111" t="s">
        <v>92</v>
      </c>
      <c r="I31" s="112">
        <f t="shared" ref="I31:I60" si="3">(E31*F31)+G31</f>
        <v>1471.7385135552213</v>
      </c>
      <c r="J31" s="109">
        <v>1138.3235467207219</v>
      </c>
      <c r="K31" s="118">
        <v>1.2987</v>
      </c>
      <c r="L31" s="119">
        <v>0</v>
      </c>
      <c r="M31" s="111" t="s">
        <v>92</v>
      </c>
      <c r="N31" s="112">
        <f t="shared" ref="N31:N60" si="4">(J31*K31)+L31</f>
        <v>1478.3407901262015</v>
      </c>
      <c r="O31" s="109">
        <v>1138.3235467207219</v>
      </c>
      <c r="P31" s="118">
        <v>1.3562000000000001</v>
      </c>
      <c r="Q31" s="119">
        <v>0</v>
      </c>
      <c r="R31" s="111" t="s">
        <v>92</v>
      </c>
      <c r="S31" s="112">
        <f t="shared" ref="S31:S60" si="5">(O31*P31)+Q31</f>
        <v>1543.7943940626431</v>
      </c>
      <c r="U31" s="113" t="s">
        <v>90</v>
      </c>
      <c r="V31" s="115" t="s">
        <v>136</v>
      </c>
      <c r="W31" s="115" t="s">
        <v>91</v>
      </c>
      <c r="X31" s="115" t="s">
        <v>92</v>
      </c>
      <c r="Y31" s="134" t="s">
        <v>92</v>
      </c>
      <c r="AA31" s="104" t="s">
        <v>141</v>
      </c>
    </row>
    <row r="32" spans="2:27" s="105" customFormat="1" ht="25.2" customHeight="1">
      <c r="B32" s="106" t="s">
        <v>105</v>
      </c>
      <c r="C32" s="96" t="s">
        <v>106</v>
      </c>
      <c r="D32" s="97" t="s">
        <v>89</v>
      </c>
      <c r="E32" s="109">
        <v>31662</v>
      </c>
      <c r="F32" s="118">
        <v>0.55579999999999996</v>
      </c>
      <c r="G32" s="111" t="s">
        <v>92</v>
      </c>
      <c r="H32" s="111" t="s">
        <v>92</v>
      </c>
      <c r="I32" s="112">
        <f>(E32*F32)</f>
        <v>17597.739599999997</v>
      </c>
      <c r="J32" s="109">
        <v>30270</v>
      </c>
      <c r="K32" s="118">
        <v>0.55830000000000002</v>
      </c>
      <c r="L32" s="111" t="s">
        <v>92</v>
      </c>
      <c r="M32" s="111" t="s">
        <v>92</v>
      </c>
      <c r="N32" s="112">
        <f>(J32*K32)</f>
        <v>16899.741000000002</v>
      </c>
      <c r="O32" s="109">
        <v>30270</v>
      </c>
      <c r="P32" s="118">
        <v>0.58286520000000008</v>
      </c>
      <c r="Q32" s="111" t="s">
        <v>92</v>
      </c>
      <c r="R32" s="111" t="s">
        <v>92</v>
      </c>
      <c r="S32" s="112">
        <f>(O32*P32)</f>
        <v>17643.329604000002</v>
      </c>
      <c r="T32" s="136"/>
      <c r="U32" s="113" t="s">
        <v>90</v>
      </c>
      <c r="V32" s="132">
        <v>12536</v>
      </c>
      <c r="W32" s="115" t="s">
        <v>91</v>
      </c>
      <c r="X32" s="115" t="s">
        <v>92</v>
      </c>
      <c r="Y32" s="134">
        <v>3650000</v>
      </c>
      <c r="Z32" s="135"/>
      <c r="AA32" s="104" t="s">
        <v>142</v>
      </c>
    </row>
    <row r="33" spans="2:27" s="105" customFormat="1" ht="25.2" customHeight="1">
      <c r="B33" s="106" t="s">
        <v>105</v>
      </c>
      <c r="C33" s="96" t="s">
        <v>107</v>
      </c>
      <c r="D33" s="97" t="s">
        <v>89</v>
      </c>
      <c r="E33" s="109">
        <v>157473</v>
      </c>
      <c r="F33" s="118">
        <v>0.81659999999999999</v>
      </c>
      <c r="G33" s="111" t="s">
        <v>92</v>
      </c>
      <c r="H33" s="111" t="s">
        <v>92</v>
      </c>
      <c r="I33" s="112">
        <f t="shared" ref="I33:I37" si="6">(E33*F33)</f>
        <v>128592.4518</v>
      </c>
      <c r="J33" s="109">
        <v>797836</v>
      </c>
      <c r="K33" s="118">
        <v>0.82030000000000003</v>
      </c>
      <c r="L33" s="111" t="s">
        <v>92</v>
      </c>
      <c r="M33" s="111" t="s">
        <v>92</v>
      </c>
      <c r="N33" s="112">
        <f t="shared" ref="N33:N37" si="7">(J33*K33)</f>
        <v>654464.87080000003</v>
      </c>
      <c r="O33" s="109">
        <v>180000</v>
      </c>
      <c r="P33" s="118">
        <v>0.85639320000000008</v>
      </c>
      <c r="Q33" s="111" t="s">
        <v>92</v>
      </c>
      <c r="R33" s="111" t="s">
        <v>92</v>
      </c>
      <c r="S33" s="112">
        <f t="shared" ref="S33:S37" si="8">(O33*P33)</f>
        <v>154150.77600000001</v>
      </c>
      <c r="T33" s="136"/>
      <c r="U33" s="113" t="s">
        <v>90</v>
      </c>
      <c r="V33" s="132">
        <v>9942</v>
      </c>
      <c r="W33" s="115" t="s">
        <v>91</v>
      </c>
      <c r="X33" s="115" t="s">
        <v>92</v>
      </c>
      <c r="Y33" s="134">
        <v>9955937.1000000015</v>
      </c>
      <c r="Z33" s="135"/>
      <c r="AA33" s="104" t="s">
        <v>143</v>
      </c>
    </row>
    <row r="34" spans="2:27" s="105" customFormat="1" ht="33" customHeight="1">
      <c r="B34" s="106" t="s">
        <v>105</v>
      </c>
      <c r="C34" s="96" t="s">
        <v>158</v>
      </c>
      <c r="D34" s="97" t="s">
        <v>89</v>
      </c>
      <c r="E34" s="109">
        <v>2262</v>
      </c>
      <c r="F34" s="118">
        <v>0.81659999999999999</v>
      </c>
      <c r="G34" s="111" t="s">
        <v>92</v>
      </c>
      <c r="H34" s="111" t="s">
        <v>92</v>
      </c>
      <c r="I34" s="112">
        <f t="shared" si="6"/>
        <v>1847.1492000000001</v>
      </c>
      <c r="J34" s="109">
        <v>2636.4</v>
      </c>
      <c r="K34" s="118">
        <v>0.82030000000000003</v>
      </c>
      <c r="L34" s="111" t="s">
        <v>92</v>
      </c>
      <c r="M34" s="111" t="s">
        <v>92</v>
      </c>
      <c r="N34" s="112">
        <f t="shared" si="7"/>
        <v>2162.6389200000003</v>
      </c>
      <c r="O34" s="109">
        <v>2636.4</v>
      </c>
      <c r="P34" s="118">
        <v>0.85639320000000008</v>
      </c>
      <c r="Q34" s="111" t="s">
        <v>92</v>
      </c>
      <c r="R34" s="111" t="s">
        <v>92</v>
      </c>
      <c r="S34" s="112">
        <f t="shared" si="8"/>
        <v>2257.7950324800004</v>
      </c>
      <c r="T34" s="136"/>
      <c r="U34" s="113" t="s">
        <v>90</v>
      </c>
      <c r="V34" s="132">
        <v>9942</v>
      </c>
      <c r="W34" s="115" t="s">
        <v>91</v>
      </c>
      <c r="X34" s="115" t="s">
        <v>92</v>
      </c>
      <c r="Y34" s="134">
        <v>73000</v>
      </c>
      <c r="Z34" s="135"/>
      <c r="AA34" s="104" t="s">
        <v>144</v>
      </c>
    </row>
    <row r="35" spans="2:27" s="105" customFormat="1" ht="25.2" customHeight="1">
      <c r="B35" s="106" t="s">
        <v>108</v>
      </c>
      <c r="C35" s="96" t="s">
        <v>109</v>
      </c>
      <c r="D35" s="97" t="s">
        <v>89</v>
      </c>
      <c r="E35" s="109">
        <v>807</v>
      </c>
      <c r="F35" s="118">
        <v>0.87749999999999995</v>
      </c>
      <c r="G35" s="111" t="s">
        <v>92</v>
      </c>
      <c r="H35" s="111" t="s">
        <v>92</v>
      </c>
      <c r="I35" s="112">
        <f t="shared" si="6"/>
        <v>708.14249999999993</v>
      </c>
      <c r="J35" s="109">
        <v>92143</v>
      </c>
      <c r="K35" s="118">
        <v>0.88149999999999995</v>
      </c>
      <c r="L35" s="111" t="s">
        <v>92</v>
      </c>
      <c r="M35" s="111" t="s">
        <v>92</v>
      </c>
      <c r="N35" s="112">
        <f t="shared" si="7"/>
        <v>81224.054499999998</v>
      </c>
      <c r="O35" s="109">
        <v>807</v>
      </c>
      <c r="P35" s="118">
        <v>0.92028599999999994</v>
      </c>
      <c r="Q35" s="111" t="s">
        <v>92</v>
      </c>
      <c r="R35" s="111" t="s">
        <v>92</v>
      </c>
      <c r="S35" s="112">
        <f t="shared" si="8"/>
        <v>742.67080199999998</v>
      </c>
      <c r="T35" s="136"/>
      <c r="U35" s="113" t="s">
        <v>90</v>
      </c>
      <c r="V35" s="132">
        <v>11583</v>
      </c>
      <c r="W35" s="115" t="s">
        <v>91</v>
      </c>
      <c r="X35" s="115" t="s">
        <v>92</v>
      </c>
      <c r="Y35" s="134">
        <v>4977968.5500000007</v>
      </c>
      <c r="Z35" s="135"/>
      <c r="AA35" s="104" t="s">
        <v>145</v>
      </c>
    </row>
    <row r="36" spans="2:27" s="105" customFormat="1" ht="25.2" customHeight="1">
      <c r="B36" s="106" t="s">
        <v>105</v>
      </c>
      <c r="C36" s="96" t="s">
        <v>110</v>
      </c>
      <c r="D36" s="97" t="s">
        <v>111</v>
      </c>
      <c r="E36" s="109">
        <v>641729</v>
      </c>
      <c r="F36" s="118">
        <v>7.0000000000000007E-2</v>
      </c>
      <c r="G36" s="111" t="s">
        <v>92</v>
      </c>
      <c r="H36" s="111" t="s">
        <v>92</v>
      </c>
      <c r="I36" s="112">
        <f t="shared" si="6"/>
        <v>44921.030000000006</v>
      </c>
      <c r="J36" s="109">
        <v>659786</v>
      </c>
      <c r="K36" s="118">
        <v>7.0000000000000007E-2</v>
      </c>
      <c r="L36" s="111" t="s">
        <v>92</v>
      </c>
      <c r="M36" s="111" t="s">
        <v>92</v>
      </c>
      <c r="N36" s="112">
        <f t="shared" si="7"/>
        <v>46185.020000000004</v>
      </c>
      <c r="O36" s="109">
        <v>659786</v>
      </c>
      <c r="P36" s="118">
        <v>7.0000000000000007E-2</v>
      </c>
      <c r="Q36" s="111" t="s">
        <v>92</v>
      </c>
      <c r="R36" s="111" t="s">
        <v>92</v>
      </c>
      <c r="S36" s="112">
        <f t="shared" si="8"/>
        <v>46185.020000000004</v>
      </c>
      <c r="T36" s="136"/>
      <c r="U36" s="113" t="s">
        <v>90</v>
      </c>
      <c r="V36" s="132">
        <v>9713</v>
      </c>
      <c r="W36" s="115" t="s">
        <v>91</v>
      </c>
      <c r="X36" s="115" t="s">
        <v>92</v>
      </c>
      <c r="Y36" s="134">
        <v>1244492.1375000002</v>
      </c>
      <c r="Z36" s="135"/>
      <c r="AA36" s="104" t="s">
        <v>146</v>
      </c>
    </row>
    <row r="37" spans="2:27" s="105" customFormat="1" ht="59.4" customHeight="1">
      <c r="B37" s="106" t="s">
        <v>105</v>
      </c>
      <c r="C37" s="96" t="s">
        <v>112</v>
      </c>
      <c r="D37" s="97" t="s">
        <v>89</v>
      </c>
      <c r="E37" s="109">
        <v>476704</v>
      </c>
      <c r="F37" s="118">
        <v>7.9100000000000004E-2</v>
      </c>
      <c r="G37" s="111" t="s">
        <v>92</v>
      </c>
      <c r="H37" s="111" t="s">
        <v>92</v>
      </c>
      <c r="I37" s="112">
        <f t="shared" si="6"/>
        <v>37707.286400000005</v>
      </c>
      <c r="J37" s="109">
        <v>1512935</v>
      </c>
      <c r="K37" s="118">
        <v>0.29959220715860235</v>
      </c>
      <c r="L37" s="111" t="s">
        <v>92</v>
      </c>
      <c r="M37" s="111" t="s">
        <v>92</v>
      </c>
      <c r="N37" s="112">
        <f t="shared" si="7"/>
        <v>453263.53593750007</v>
      </c>
      <c r="O37" s="109">
        <v>475000</v>
      </c>
      <c r="P37" s="118">
        <v>8.2998000000000002E-2</v>
      </c>
      <c r="Q37" s="111" t="s">
        <v>92</v>
      </c>
      <c r="R37" s="111" t="s">
        <v>92</v>
      </c>
      <c r="S37" s="112">
        <f t="shared" si="8"/>
        <v>39424.050000000003</v>
      </c>
      <c r="T37" s="136"/>
      <c r="U37" s="113" t="s">
        <v>95</v>
      </c>
      <c r="V37" s="132">
        <v>29951</v>
      </c>
      <c r="W37" s="115" t="s">
        <v>91</v>
      </c>
      <c r="X37" s="115" t="s">
        <v>92</v>
      </c>
      <c r="Y37" s="134">
        <v>730000</v>
      </c>
      <c r="Z37" s="135"/>
      <c r="AA37" s="104" t="s">
        <v>168</v>
      </c>
    </row>
    <row r="38" spans="2:27" s="105" customFormat="1" ht="25.2" customHeight="1">
      <c r="B38" s="106" t="s">
        <v>87</v>
      </c>
      <c r="C38" s="96" t="s">
        <v>88</v>
      </c>
      <c r="D38" s="97" t="s">
        <v>89</v>
      </c>
      <c r="E38" s="109">
        <v>31103520</v>
      </c>
      <c r="F38" s="118">
        <v>4.1950000000000001E-2</v>
      </c>
      <c r="G38" s="119">
        <v>355000</v>
      </c>
      <c r="H38" s="111" t="s">
        <v>92</v>
      </c>
      <c r="I38" s="112">
        <f t="shared" si="3"/>
        <v>1659792.6640000001</v>
      </c>
      <c r="J38" s="109">
        <v>30421562.857142854</v>
      </c>
      <c r="K38" s="118">
        <v>4.1950000000000001E-2</v>
      </c>
      <c r="L38" s="119">
        <v>355000</v>
      </c>
      <c r="M38" s="111" t="s">
        <v>92</v>
      </c>
      <c r="N38" s="112">
        <f t="shared" si="4"/>
        <v>1631184.5618571427</v>
      </c>
      <c r="O38" s="109">
        <v>30421562.857142854</v>
      </c>
      <c r="P38" s="118">
        <v>4.1950000000000001E-2</v>
      </c>
      <c r="Q38" s="119">
        <v>355000</v>
      </c>
      <c r="R38" s="111" t="s">
        <v>92</v>
      </c>
      <c r="S38" s="112">
        <f t="shared" si="5"/>
        <v>1631184.5618571427</v>
      </c>
      <c r="T38" s="136"/>
      <c r="U38" s="113" t="s">
        <v>95</v>
      </c>
      <c r="V38" s="132">
        <v>23161</v>
      </c>
      <c r="W38" s="115" t="s">
        <v>91</v>
      </c>
      <c r="X38" s="115" t="s">
        <v>92</v>
      </c>
      <c r="Y38" s="134">
        <v>33186457.000000004</v>
      </c>
      <c r="Z38" s="135"/>
      <c r="AA38" s="104" t="s">
        <v>147</v>
      </c>
    </row>
    <row r="39" spans="2:27" s="105" customFormat="1" ht="25.2" customHeight="1">
      <c r="B39" s="106" t="s">
        <v>83</v>
      </c>
      <c r="C39" s="96" t="s">
        <v>113</v>
      </c>
      <c r="D39" s="97" t="s">
        <v>78</v>
      </c>
      <c r="E39" s="109">
        <v>15966.569772091163</v>
      </c>
      <c r="F39" s="118">
        <v>1.2928999999999999</v>
      </c>
      <c r="G39" s="119">
        <v>0</v>
      </c>
      <c r="H39" s="111" t="s">
        <v>92</v>
      </c>
      <c r="I39" s="112">
        <f t="shared" si="3"/>
        <v>20643.178058336664</v>
      </c>
      <c r="J39" s="109">
        <v>15966.569772091163</v>
      </c>
      <c r="K39" s="118">
        <v>1.2987</v>
      </c>
      <c r="L39" s="119">
        <v>0</v>
      </c>
      <c r="M39" s="111" t="s">
        <v>92</v>
      </c>
      <c r="N39" s="112">
        <f t="shared" si="4"/>
        <v>20735.784163014792</v>
      </c>
      <c r="O39" s="109">
        <v>15966.569772091163</v>
      </c>
      <c r="P39" s="118">
        <v>1.3562000000000001</v>
      </c>
      <c r="Q39" s="119">
        <v>0</v>
      </c>
      <c r="R39" s="111" t="s">
        <v>92</v>
      </c>
      <c r="S39" s="112">
        <f t="shared" si="5"/>
        <v>21653.861924910037</v>
      </c>
      <c r="U39" s="113" t="s">
        <v>90</v>
      </c>
      <c r="V39" s="115" t="s">
        <v>136</v>
      </c>
      <c r="W39" s="115" t="s">
        <v>91</v>
      </c>
      <c r="X39" s="115" t="s">
        <v>92</v>
      </c>
      <c r="Y39" s="134" t="s">
        <v>92</v>
      </c>
      <c r="Z39" s="135"/>
      <c r="AA39" s="104" t="s">
        <v>141</v>
      </c>
    </row>
    <row r="40" spans="2:27" s="105" customFormat="1" ht="25.2" customHeight="1">
      <c r="B40" s="106" t="s">
        <v>114</v>
      </c>
      <c r="C40" s="96" t="s">
        <v>115</v>
      </c>
      <c r="D40" s="97" t="s">
        <v>78</v>
      </c>
      <c r="E40" s="109">
        <v>88214</v>
      </c>
      <c r="F40" s="118">
        <v>0.97050000000000003</v>
      </c>
      <c r="G40" s="119">
        <v>12832</v>
      </c>
      <c r="H40" s="111" t="s">
        <v>92</v>
      </c>
      <c r="I40" s="112">
        <f t="shared" si="3"/>
        <v>98443.687000000005</v>
      </c>
      <c r="J40" s="109">
        <v>88214</v>
      </c>
      <c r="K40" s="118">
        <v>0.97489999999999999</v>
      </c>
      <c r="L40" s="119">
        <v>12887</v>
      </c>
      <c r="M40" s="111" t="s">
        <v>92</v>
      </c>
      <c r="N40" s="112">
        <f t="shared" si="4"/>
        <v>98886.828599999993</v>
      </c>
      <c r="O40" s="109">
        <v>88214</v>
      </c>
      <c r="P40" s="118">
        <v>1.0181</v>
      </c>
      <c r="Q40" s="119">
        <v>13455</v>
      </c>
      <c r="R40" s="111" t="s">
        <v>92</v>
      </c>
      <c r="S40" s="112">
        <f t="shared" si="5"/>
        <v>103265.6734</v>
      </c>
      <c r="T40" s="135"/>
      <c r="U40" s="113" t="s">
        <v>90</v>
      </c>
      <c r="V40" s="115" t="s">
        <v>137</v>
      </c>
      <c r="W40" s="115" t="s">
        <v>91</v>
      </c>
      <c r="X40" s="115" t="s">
        <v>92</v>
      </c>
      <c r="Y40" s="134">
        <v>112000</v>
      </c>
      <c r="Z40" s="135"/>
      <c r="AA40" s="104" t="s">
        <v>148</v>
      </c>
    </row>
    <row r="41" spans="2:27" s="105" customFormat="1" ht="25.2" customHeight="1">
      <c r="B41" s="106" t="s">
        <v>116</v>
      </c>
      <c r="C41" s="96" t="s">
        <v>117</v>
      </c>
      <c r="D41" s="97" t="s">
        <v>76</v>
      </c>
      <c r="E41" s="109">
        <v>93531</v>
      </c>
      <c r="F41" s="118">
        <v>0.97050000000000003</v>
      </c>
      <c r="G41" s="119">
        <v>12832</v>
      </c>
      <c r="H41" s="111" t="s">
        <v>92</v>
      </c>
      <c r="I41" s="112">
        <f t="shared" si="3"/>
        <v>103603.8355</v>
      </c>
      <c r="J41" s="109">
        <v>93531</v>
      </c>
      <c r="K41" s="118">
        <v>0.97489999999999999</v>
      </c>
      <c r="L41" s="119">
        <v>12887</v>
      </c>
      <c r="M41" s="111" t="s">
        <v>92</v>
      </c>
      <c r="N41" s="112">
        <f t="shared" si="4"/>
        <v>104070.3719</v>
      </c>
      <c r="O41" s="109">
        <v>93531</v>
      </c>
      <c r="P41" s="118">
        <v>1.0181</v>
      </c>
      <c r="Q41" s="119">
        <v>13455</v>
      </c>
      <c r="R41" s="111" t="s">
        <v>92</v>
      </c>
      <c r="S41" s="112">
        <f t="shared" si="5"/>
        <v>108678.9111</v>
      </c>
      <c r="T41" s="135"/>
      <c r="U41" s="113" t="s">
        <v>90</v>
      </c>
      <c r="V41" s="115" t="s">
        <v>138</v>
      </c>
      <c r="W41" s="115" t="s">
        <v>91</v>
      </c>
      <c r="X41" s="115" t="s">
        <v>92</v>
      </c>
      <c r="Y41" s="134">
        <v>657000</v>
      </c>
      <c r="Z41" s="135"/>
      <c r="AA41" s="104" t="s">
        <v>148</v>
      </c>
    </row>
    <row r="42" spans="2:27" s="105" customFormat="1" ht="25.2" customHeight="1">
      <c r="B42" s="106" t="s">
        <v>116</v>
      </c>
      <c r="C42" s="96" t="s">
        <v>118</v>
      </c>
      <c r="D42" s="97" t="s">
        <v>89</v>
      </c>
      <c r="E42" s="109">
        <v>18479.777158774374</v>
      </c>
      <c r="F42" s="118">
        <v>1.2928999999999999</v>
      </c>
      <c r="G42" s="119">
        <v>0</v>
      </c>
      <c r="H42" s="111" t="s">
        <v>92</v>
      </c>
      <c r="I42" s="112">
        <f t="shared" si="3"/>
        <v>23892.503888579387</v>
      </c>
      <c r="J42" s="109">
        <v>18479.777158774374</v>
      </c>
      <c r="K42" s="118">
        <v>1.2987</v>
      </c>
      <c r="L42" s="119">
        <v>0</v>
      </c>
      <c r="M42" s="111" t="s">
        <v>92</v>
      </c>
      <c r="N42" s="112">
        <f t="shared" si="4"/>
        <v>23999.686596100277</v>
      </c>
      <c r="O42" s="109">
        <v>18479.777158774374</v>
      </c>
      <c r="P42" s="118">
        <v>1.3562000000000001</v>
      </c>
      <c r="Q42" s="119">
        <v>0</v>
      </c>
      <c r="R42" s="111" t="s">
        <v>92</v>
      </c>
      <c r="S42" s="112">
        <f t="shared" si="5"/>
        <v>25062.273782729808</v>
      </c>
      <c r="T42" s="135"/>
      <c r="U42" s="113" t="s">
        <v>90</v>
      </c>
      <c r="V42" s="132">
        <v>41591</v>
      </c>
      <c r="W42" s="115" t="s">
        <v>91</v>
      </c>
      <c r="X42" s="115" t="s">
        <v>92</v>
      </c>
      <c r="Y42" s="134">
        <v>665000</v>
      </c>
      <c r="Z42" s="135"/>
      <c r="AA42" s="104"/>
    </row>
    <row r="43" spans="2:27" s="105" customFormat="1" ht="25.2" customHeight="1">
      <c r="B43" s="106" t="s">
        <v>116</v>
      </c>
      <c r="C43" s="96" t="s">
        <v>119</v>
      </c>
      <c r="D43" s="97" t="s">
        <v>89</v>
      </c>
      <c r="E43" s="109">
        <v>577289</v>
      </c>
      <c r="F43" s="118">
        <v>0.77700000000000002</v>
      </c>
      <c r="G43" s="119">
        <v>61207</v>
      </c>
      <c r="H43" s="111" t="s">
        <v>92</v>
      </c>
      <c r="I43" s="112">
        <f t="shared" si="3"/>
        <v>509760.55300000001</v>
      </c>
      <c r="J43" s="109">
        <v>577289</v>
      </c>
      <c r="K43" s="118">
        <v>0.78049999999999997</v>
      </c>
      <c r="L43" s="119">
        <v>61487</v>
      </c>
      <c r="M43" s="111" t="s">
        <v>92</v>
      </c>
      <c r="N43" s="112">
        <f t="shared" si="4"/>
        <v>512061.06449999998</v>
      </c>
      <c r="O43" s="109">
        <v>577289</v>
      </c>
      <c r="P43" s="118">
        <v>0.81520000000000004</v>
      </c>
      <c r="Q43" s="119">
        <v>64180</v>
      </c>
      <c r="R43" s="111" t="s">
        <v>92</v>
      </c>
      <c r="S43" s="112">
        <f t="shared" si="5"/>
        <v>534785.99280000001</v>
      </c>
      <c r="T43" s="135"/>
      <c r="U43" s="113" t="s">
        <v>90</v>
      </c>
      <c r="V43" s="132">
        <v>40353</v>
      </c>
      <c r="W43" s="115" t="s">
        <v>91</v>
      </c>
      <c r="X43" s="115" t="s">
        <v>92</v>
      </c>
      <c r="Y43" s="134">
        <v>2815000</v>
      </c>
      <c r="Z43" s="135"/>
      <c r="AA43" s="104"/>
    </row>
    <row r="44" spans="2:27" s="105" customFormat="1" ht="25.2" customHeight="1">
      <c r="B44" s="106" t="s">
        <v>116</v>
      </c>
      <c r="C44" s="96" t="s">
        <v>120</v>
      </c>
      <c r="D44" s="97" t="s">
        <v>89</v>
      </c>
      <c r="E44" s="109">
        <v>29040.376044568242</v>
      </c>
      <c r="F44" s="118">
        <v>1.1833</v>
      </c>
      <c r="G44" s="119">
        <v>2192</v>
      </c>
      <c r="H44" s="111" t="s">
        <v>92</v>
      </c>
      <c r="I44" s="112">
        <f t="shared" si="3"/>
        <v>36555.476973537603</v>
      </c>
      <c r="J44" s="109">
        <v>29040.376044568242</v>
      </c>
      <c r="K44" s="118">
        <v>1.1886000000000001</v>
      </c>
      <c r="L44" s="119">
        <v>2202</v>
      </c>
      <c r="M44" s="111" t="s">
        <v>92</v>
      </c>
      <c r="N44" s="112">
        <f t="shared" si="4"/>
        <v>36719.390966573817</v>
      </c>
      <c r="O44" s="109">
        <v>29040.376044568242</v>
      </c>
      <c r="P44" s="118">
        <v>1.2412000000000001</v>
      </c>
      <c r="Q44" s="119">
        <v>2300</v>
      </c>
      <c r="R44" s="111" t="s">
        <v>92</v>
      </c>
      <c r="S44" s="112">
        <f t="shared" si="5"/>
        <v>38344.914746518101</v>
      </c>
      <c r="T44" s="135"/>
      <c r="U44" s="113" t="s">
        <v>90</v>
      </c>
      <c r="V44" s="132">
        <v>40233</v>
      </c>
      <c r="W44" s="115" t="s">
        <v>91</v>
      </c>
      <c r="X44" s="115" t="s">
        <v>92</v>
      </c>
      <c r="Y44" s="134" t="s">
        <v>92</v>
      </c>
      <c r="Z44" s="135"/>
      <c r="AA44" s="104"/>
    </row>
    <row r="45" spans="2:27" s="105" customFormat="1" ht="25.2" customHeight="1">
      <c r="B45" s="106" t="s">
        <v>121</v>
      </c>
      <c r="C45" s="96" t="s">
        <v>122</v>
      </c>
      <c r="D45" s="97" t="s">
        <v>89</v>
      </c>
      <c r="E45" s="109">
        <v>81895</v>
      </c>
      <c r="F45" s="118">
        <v>0.97050000000000003</v>
      </c>
      <c r="G45" s="119">
        <v>12832</v>
      </c>
      <c r="H45" s="111" t="s">
        <v>92</v>
      </c>
      <c r="I45" s="112">
        <f t="shared" si="3"/>
        <v>92311.097500000003</v>
      </c>
      <c r="J45" s="109">
        <v>81895</v>
      </c>
      <c r="K45" s="118">
        <v>0.97489999999999999</v>
      </c>
      <c r="L45" s="119">
        <v>12887</v>
      </c>
      <c r="M45" s="111" t="s">
        <v>92</v>
      </c>
      <c r="N45" s="112">
        <f t="shared" si="4"/>
        <v>92726.435499999992</v>
      </c>
      <c r="O45" s="109">
        <v>81895</v>
      </c>
      <c r="P45" s="118">
        <v>1.0181</v>
      </c>
      <c r="Q45" s="119">
        <v>13455</v>
      </c>
      <c r="R45" s="111" t="s">
        <v>92</v>
      </c>
      <c r="S45" s="112">
        <f t="shared" si="5"/>
        <v>96832.299499999994</v>
      </c>
      <c r="T45" s="135"/>
      <c r="U45" s="113" t="s">
        <v>90</v>
      </c>
      <c r="V45" s="132">
        <v>40225</v>
      </c>
      <c r="W45" s="115" t="s">
        <v>91</v>
      </c>
      <c r="X45" s="115" t="s">
        <v>92</v>
      </c>
      <c r="Y45" s="134">
        <v>90000</v>
      </c>
      <c r="Z45" s="135"/>
      <c r="AA45" s="104"/>
    </row>
    <row r="46" spans="2:27" s="105" customFormat="1" ht="25.2" customHeight="1">
      <c r="B46" s="106" t="s">
        <v>121</v>
      </c>
      <c r="C46" s="96" t="s">
        <v>123</v>
      </c>
      <c r="D46" s="97" t="s">
        <v>89</v>
      </c>
      <c r="E46" s="109">
        <v>68381</v>
      </c>
      <c r="F46" s="118">
        <v>0.97050000000000003</v>
      </c>
      <c r="G46" s="119">
        <v>12832</v>
      </c>
      <c r="H46" s="111" t="s">
        <v>92</v>
      </c>
      <c r="I46" s="112">
        <f t="shared" si="3"/>
        <v>79195.760500000004</v>
      </c>
      <c r="J46" s="109">
        <v>68381</v>
      </c>
      <c r="K46" s="118">
        <v>0.97489999999999999</v>
      </c>
      <c r="L46" s="119">
        <v>12887</v>
      </c>
      <c r="M46" s="111" t="s">
        <v>92</v>
      </c>
      <c r="N46" s="112">
        <f t="shared" si="4"/>
        <v>79551.636899999998</v>
      </c>
      <c r="O46" s="109">
        <v>68381</v>
      </c>
      <c r="P46" s="118">
        <v>1.0181</v>
      </c>
      <c r="Q46" s="119">
        <v>13455</v>
      </c>
      <c r="R46" s="111" t="s">
        <v>92</v>
      </c>
      <c r="S46" s="112">
        <f t="shared" si="5"/>
        <v>83073.696100000001</v>
      </c>
      <c r="T46" s="135"/>
      <c r="U46" s="113" t="s">
        <v>90</v>
      </c>
      <c r="V46" s="115" t="s">
        <v>139</v>
      </c>
      <c r="W46" s="115" t="s">
        <v>91</v>
      </c>
      <c r="X46" s="115" t="s">
        <v>92</v>
      </c>
      <c r="Y46" s="134">
        <v>219000</v>
      </c>
      <c r="Z46" s="135"/>
      <c r="AA46" s="104" t="s">
        <v>166</v>
      </c>
    </row>
    <row r="47" spans="2:27" s="105" customFormat="1" ht="25.2" customHeight="1">
      <c r="B47" s="106" t="s">
        <v>121</v>
      </c>
      <c r="C47" s="96" t="s">
        <v>124</v>
      </c>
      <c r="D47" s="97" t="s">
        <v>78</v>
      </c>
      <c r="E47" s="109">
        <v>177123</v>
      </c>
      <c r="F47" s="118">
        <v>0.97050000000000003</v>
      </c>
      <c r="G47" s="119">
        <v>12832</v>
      </c>
      <c r="H47" s="111" t="s">
        <v>92</v>
      </c>
      <c r="I47" s="112">
        <f t="shared" si="3"/>
        <v>184729.87150000001</v>
      </c>
      <c r="J47" s="109">
        <v>177123</v>
      </c>
      <c r="K47" s="118">
        <v>0.97489999999999999</v>
      </c>
      <c r="L47" s="119">
        <v>12887</v>
      </c>
      <c r="M47" s="111" t="s">
        <v>92</v>
      </c>
      <c r="N47" s="112">
        <f t="shared" si="4"/>
        <v>185564.2127</v>
      </c>
      <c r="O47" s="109">
        <v>177123</v>
      </c>
      <c r="P47" s="118">
        <v>1.0181</v>
      </c>
      <c r="Q47" s="119">
        <v>13455</v>
      </c>
      <c r="R47" s="111" t="s">
        <v>92</v>
      </c>
      <c r="S47" s="112">
        <f t="shared" si="5"/>
        <v>193783.92629999999</v>
      </c>
      <c r="T47" s="135"/>
      <c r="U47" s="113" t="s">
        <v>90</v>
      </c>
      <c r="V47" s="132">
        <v>40630</v>
      </c>
      <c r="W47" s="115" t="s">
        <v>91</v>
      </c>
      <c r="X47" s="115" t="s">
        <v>92</v>
      </c>
      <c r="Y47" s="134">
        <v>621000</v>
      </c>
      <c r="Z47" s="135"/>
      <c r="AA47" s="104"/>
    </row>
    <row r="48" spans="2:27" s="105" customFormat="1" ht="25.2" customHeight="1">
      <c r="B48" s="106" t="s">
        <v>121</v>
      </c>
      <c r="C48" s="96" t="s">
        <v>125</v>
      </c>
      <c r="D48" s="97" t="s">
        <v>89</v>
      </c>
      <c r="E48" s="109">
        <v>63102.058823529413</v>
      </c>
      <c r="F48" s="118">
        <v>0.97050000000000003</v>
      </c>
      <c r="G48" s="119">
        <v>12832</v>
      </c>
      <c r="H48" s="111" t="s">
        <v>92</v>
      </c>
      <c r="I48" s="112">
        <f t="shared" si="3"/>
        <v>74072.5480882353</v>
      </c>
      <c r="J48" s="109">
        <v>63102.058823529413</v>
      </c>
      <c r="K48" s="118">
        <v>0.97489999999999999</v>
      </c>
      <c r="L48" s="119">
        <v>12887</v>
      </c>
      <c r="M48" s="111" t="s">
        <v>92</v>
      </c>
      <c r="N48" s="112">
        <f t="shared" si="4"/>
        <v>74405.197147058818</v>
      </c>
      <c r="O48" s="109">
        <v>63102.058823529413</v>
      </c>
      <c r="P48" s="118">
        <v>1.0181</v>
      </c>
      <c r="Q48" s="119">
        <v>13455</v>
      </c>
      <c r="R48" s="111" t="s">
        <v>92</v>
      </c>
      <c r="S48" s="112">
        <f t="shared" si="5"/>
        <v>77699.206088235296</v>
      </c>
      <c r="T48" s="135"/>
      <c r="U48" s="113" t="s">
        <v>90</v>
      </c>
      <c r="V48" s="132">
        <v>41479</v>
      </c>
      <c r="W48" s="115" t="s">
        <v>91</v>
      </c>
      <c r="X48" s="115" t="s">
        <v>92</v>
      </c>
      <c r="Y48" s="134">
        <v>76100</v>
      </c>
      <c r="Z48" s="135"/>
      <c r="AA48" s="104"/>
    </row>
    <row r="49" spans="2:27" s="105" customFormat="1" ht="25.2" customHeight="1">
      <c r="B49" s="106" t="s">
        <v>121</v>
      </c>
      <c r="C49" s="96" t="s">
        <v>126</v>
      </c>
      <c r="D49" s="97" t="s">
        <v>127</v>
      </c>
      <c r="E49" s="109">
        <v>68948</v>
      </c>
      <c r="F49" s="118">
        <v>0.97050000000000003</v>
      </c>
      <c r="G49" s="119">
        <v>12832</v>
      </c>
      <c r="H49" s="111" t="s">
        <v>92</v>
      </c>
      <c r="I49" s="112">
        <f t="shared" si="3"/>
        <v>79746.034</v>
      </c>
      <c r="J49" s="109">
        <v>68948</v>
      </c>
      <c r="K49" s="118">
        <v>0.97489999999999999</v>
      </c>
      <c r="L49" s="119">
        <v>12887</v>
      </c>
      <c r="M49" s="111" t="s">
        <v>92</v>
      </c>
      <c r="N49" s="112">
        <f t="shared" si="4"/>
        <v>80104.405199999994</v>
      </c>
      <c r="O49" s="109">
        <v>68948</v>
      </c>
      <c r="P49" s="118">
        <v>1.0181</v>
      </c>
      <c r="Q49" s="119">
        <v>13455</v>
      </c>
      <c r="R49" s="111" t="s">
        <v>92</v>
      </c>
      <c r="S49" s="112">
        <f t="shared" si="5"/>
        <v>83650.958800000008</v>
      </c>
      <c r="T49" s="135"/>
      <c r="U49" s="113" t="s">
        <v>90</v>
      </c>
      <c r="V49" s="115" t="s">
        <v>140</v>
      </c>
      <c r="W49" s="115" t="s">
        <v>91</v>
      </c>
      <c r="X49" s="115" t="s">
        <v>92</v>
      </c>
      <c r="Y49" s="134">
        <v>110000</v>
      </c>
      <c r="Z49" s="135"/>
      <c r="AA49" s="104" t="s">
        <v>148</v>
      </c>
    </row>
    <row r="50" spans="2:27" s="105" customFormat="1" ht="25.2" customHeight="1">
      <c r="B50" s="106" t="s">
        <v>121</v>
      </c>
      <c r="C50" s="96" t="s">
        <v>128</v>
      </c>
      <c r="D50" s="97" t="s">
        <v>78</v>
      </c>
      <c r="E50" s="109">
        <v>173510</v>
      </c>
      <c r="F50" s="118">
        <v>0.97050000000000003</v>
      </c>
      <c r="G50" s="119">
        <v>12832</v>
      </c>
      <c r="H50" s="111" t="s">
        <v>92</v>
      </c>
      <c r="I50" s="112">
        <f t="shared" si="3"/>
        <v>181223.45500000002</v>
      </c>
      <c r="J50" s="109">
        <v>173510</v>
      </c>
      <c r="K50" s="118">
        <v>0.97489999999999999</v>
      </c>
      <c r="L50" s="119">
        <v>12887</v>
      </c>
      <c r="M50" s="111" t="s">
        <v>92</v>
      </c>
      <c r="N50" s="112">
        <f t="shared" si="4"/>
        <v>182041.899</v>
      </c>
      <c r="O50" s="109">
        <v>173510</v>
      </c>
      <c r="P50" s="118">
        <v>1.0181</v>
      </c>
      <c r="Q50" s="119">
        <v>13455</v>
      </c>
      <c r="R50" s="111" t="s">
        <v>92</v>
      </c>
      <c r="S50" s="112">
        <f t="shared" si="5"/>
        <v>190105.53099999999</v>
      </c>
      <c r="T50" s="135"/>
      <c r="U50" s="113" t="s">
        <v>90</v>
      </c>
      <c r="V50" s="132">
        <v>40490</v>
      </c>
      <c r="W50" s="115" t="s">
        <v>91</v>
      </c>
      <c r="X50" s="115" t="s">
        <v>92</v>
      </c>
      <c r="Y50" s="134">
        <v>260445.75</v>
      </c>
      <c r="Z50" s="135"/>
      <c r="AA50" s="104"/>
    </row>
    <row r="51" spans="2:27" s="105" customFormat="1" ht="25.2" customHeight="1">
      <c r="B51" s="106" t="s">
        <v>121</v>
      </c>
      <c r="C51" s="96" t="s">
        <v>129</v>
      </c>
      <c r="D51" s="97" t="s">
        <v>89</v>
      </c>
      <c r="E51" s="109">
        <v>57524</v>
      </c>
      <c r="F51" s="118">
        <v>0.97050000000000003</v>
      </c>
      <c r="G51" s="119">
        <v>12832</v>
      </c>
      <c r="H51" s="111" t="s">
        <v>92</v>
      </c>
      <c r="I51" s="112">
        <f t="shared" si="3"/>
        <v>68659.042000000001</v>
      </c>
      <c r="J51" s="109">
        <v>57524</v>
      </c>
      <c r="K51" s="118">
        <v>0.97489999999999999</v>
      </c>
      <c r="L51" s="119">
        <v>12887</v>
      </c>
      <c r="M51" s="111" t="s">
        <v>92</v>
      </c>
      <c r="N51" s="112">
        <f t="shared" si="4"/>
        <v>68967.147599999997</v>
      </c>
      <c r="O51" s="109">
        <v>57524</v>
      </c>
      <c r="P51" s="118">
        <v>1.0181</v>
      </c>
      <c r="Q51" s="119">
        <v>13455</v>
      </c>
      <c r="R51" s="111" t="s">
        <v>92</v>
      </c>
      <c r="S51" s="112">
        <f t="shared" si="5"/>
        <v>72020.184399999998</v>
      </c>
      <c r="T51" s="135"/>
      <c r="U51" s="113" t="s">
        <v>90</v>
      </c>
      <c r="V51" s="132">
        <v>41003</v>
      </c>
      <c r="W51" s="115" t="s">
        <v>91</v>
      </c>
      <c r="X51" s="115" t="s">
        <v>92</v>
      </c>
      <c r="Y51" s="134">
        <v>65000</v>
      </c>
      <c r="Z51" s="135"/>
      <c r="AA51" s="104"/>
    </row>
    <row r="52" spans="2:27" s="105" customFormat="1" ht="25.2" customHeight="1">
      <c r="B52" s="106" t="s">
        <v>121</v>
      </c>
      <c r="C52" s="96" t="s">
        <v>130</v>
      </c>
      <c r="D52" s="97" t="s">
        <v>89</v>
      </c>
      <c r="E52" s="109">
        <v>36519.084967320261</v>
      </c>
      <c r="F52" s="118">
        <v>1.1833</v>
      </c>
      <c r="G52" s="119">
        <v>2192</v>
      </c>
      <c r="H52" s="111" t="s">
        <v>92</v>
      </c>
      <c r="I52" s="112">
        <f t="shared" si="3"/>
        <v>45405.033241830068</v>
      </c>
      <c r="J52" s="109">
        <v>36519.084967320261</v>
      </c>
      <c r="K52" s="118">
        <v>1.1886000000000001</v>
      </c>
      <c r="L52" s="119">
        <v>2202</v>
      </c>
      <c r="M52" s="111" t="s">
        <v>92</v>
      </c>
      <c r="N52" s="112">
        <f t="shared" si="4"/>
        <v>45608.584392156867</v>
      </c>
      <c r="O52" s="109">
        <v>36519.084967320261</v>
      </c>
      <c r="P52" s="118">
        <v>1.2412000000000001</v>
      </c>
      <c r="Q52" s="119">
        <v>2300</v>
      </c>
      <c r="R52" s="111" t="s">
        <v>92</v>
      </c>
      <c r="S52" s="112">
        <f t="shared" si="5"/>
        <v>47627.488261437909</v>
      </c>
      <c r="T52" s="135"/>
      <c r="U52" s="113" t="s">
        <v>90</v>
      </c>
      <c r="V52" s="132">
        <v>40686</v>
      </c>
      <c r="W52" s="115" t="s">
        <v>91</v>
      </c>
      <c r="X52" s="115" t="s">
        <v>92</v>
      </c>
      <c r="Y52" s="134">
        <v>40400</v>
      </c>
      <c r="Z52" s="135"/>
      <c r="AA52" s="104"/>
    </row>
    <row r="53" spans="2:27" s="105" customFormat="1" ht="45.65" customHeight="1">
      <c r="B53" s="106" t="s">
        <v>121</v>
      </c>
      <c r="C53" s="96" t="s">
        <v>131</v>
      </c>
      <c r="D53" s="97" t="s">
        <v>89</v>
      </c>
      <c r="E53" s="109">
        <v>88683.071895424844</v>
      </c>
      <c r="F53" s="118">
        <v>0.97050000000000003</v>
      </c>
      <c r="G53" s="119">
        <v>12832</v>
      </c>
      <c r="H53" s="111" t="s">
        <v>92</v>
      </c>
      <c r="I53" s="112">
        <f t="shared" si="3"/>
        <v>98898.921274509819</v>
      </c>
      <c r="J53" s="109">
        <v>88683.071895424844</v>
      </c>
      <c r="K53" s="118">
        <v>0.97489999999999999</v>
      </c>
      <c r="L53" s="119">
        <v>12887</v>
      </c>
      <c r="M53" s="111" t="s">
        <v>92</v>
      </c>
      <c r="N53" s="112">
        <f t="shared" si="4"/>
        <v>99344.126790849681</v>
      </c>
      <c r="O53" s="109">
        <v>88683.071895424844</v>
      </c>
      <c r="P53" s="118">
        <v>1.0181</v>
      </c>
      <c r="Q53" s="119">
        <v>13455</v>
      </c>
      <c r="R53" s="111" t="s">
        <v>92</v>
      </c>
      <c r="S53" s="112">
        <f t="shared" si="5"/>
        <v>103743.23549673203</v>
      </c>
      <c r="T53" s="135"/>
      <c r="U53" s="113" t="s">
        <v>90</v>
      </c>
      <c r="V53" s="132">
        <v>41045</v>
      </c>
      <c r="W53" s="115" t="s">
        <v>91</v>
      </c>
      <c r="X53" s="115" t="s">
        <v>92</v>
      </c>
      <c r="Y53" s="134">
        <v>82000</v>
      </c>
      <c r="Z53" s="135"/>
      <c r="AA53" s="104" t="s">
        <v>169</v>
      </c>
    </row>
    <row r="54" spans="2:27" s="105" customFormat="1" ht="25.2" customHeight="1">
      <c r="B54" s="106" t="s">
        <v>121</v>
      </c>
      <c r="C54" s="96" t="s">
        <v>132</v>
      </c>
      <c r="D54" s="97" t="s">
        <v>89</v>
      </c>
      <c r="E54" s="109">
        <v>206833.33333333337</v>
      </c>
      <c r="F54" s="118">
        <v>0.97050000000000003</v>
      </c>
      <c r="G54" s="119">
        <v>12832</v>
      </c>
      <c r="H54" s="111" t="s">
        <v>92</v>
      </c>
      <c r="I54" s="112">
        <f t="shared" si="3"/>
        <v>213563.75000000006</v>
      </c>
      <c r="J54" s="109">
        <v>206833.33333333337</v>
      </c>
      <c r="K54" s="118">
        <v>0.97489999999999999</v>
      </c>
      <c r="L54" s="119">
        <v>12887</v>
      </c>
      <c r="M54" s="111" t="s">
        <v>92</v>
      </c>
      <c r="N54" s="112">
        <f t="shared" si="4"/>
        <v>214528.81666666671</v>
      </c>
      <c r="O54" s="109">
        <v>206833.33333333337</v>
      </c>
      <c r="P54" s="118">
        <v>1.0181</v>
      </c>
      <c r="Q54" s="119">
        <v>13455</v>
      </c>
      <c r="R54" s="111" t="s">
        <v>92</v>
      </c>
      <c r="S54" s="112">
        <f t="shared" si="5"/>
        <v>224032.01666666672</v>
      </c>
      <c r="T54" s="135"/>
      <c r="U54" s="113" t="s">
        <v>90</v>
      </c>
      <c r="V54" s="132">
        <v>40009</v>
      </c>
      <c r="W54" s="115" t="s">
        <v>91</v>
      </c>
      <c r="X54" s="115" t="s">
        <v>92</v>
      </c>
      <c r="Y54" s="134">
        <v>206992</v>
      </c>
      <c r="Z54" s="135"/>
      <c r="AA54" s="104"/>
    </row>
    <row r="55" spans="2:27" s="105" customFormat="1" ht="25.2" customHeight="1">
      <c r="B55" s="106" t="s">
        <v>121</v>
      </c>
      <c r="C55" s="96" t="s">
        <v>135</v>
      </c>
      <c r="D55" s="97" t="s">
        <v>76</v>
      </c>
      <c r="E55" s="109">
        <v>23810</v>
      </c>
      <c r="F55" s="118">
        <v>1.1833</v>
      </c>
      <c r="G55" s="119">
        <v>2192</v>
      </c>
      <c r="H55" s="111" t="s">
        <v>92</v>
      </c>
      <c r="I55" s="112">
        <f t="shared" ref="I55" si="9">(E55*F55)+G55</f>
        <v>30366.373</v>
      </c>
      <c r="J55" s="109">
        <v>23809.999999999996</v>
      </c>
      <c r="K55" s="118">
        <v>1.1886000000000001</v>
      </c>
      <c r="L55" s="119">
        <v>2202</v>
      </c>
      <c r="M55" s="111" t="s">
        <v>92</v>
      </c>
      <c r="N55" s="112">
        <f t="shared" ref="N55" si="10">(J55*K55)+L55</f>
        <v>30502.565999999999</v>
      </c>
      <c r="O55" s="109">
        <v>23809.999999999996</v>
      </c>
      <c r="P55" s="118">
        <v>1.2412000000000001</v>
      </c>
      <c r="Q55" s="119">
        <v>2300</v>
      </c>
      <c r="R55" s="111" t="s">
        <v>92</v>
      </c>
      <c r="S55" s="112">
        <f t="shared" ref="S55" si="11">(O55*P55)+Q55</f>
        <v>31852.971999999998</v>
      </c>
      <c r="T55" s="135"/>
      <c r="U55" s="113" t="s">
        <v>90</v>
      </c>
      <c r="V55" s="132">
        <v>42591</v>
      </c>
      <c r="W55" s="115" t="s">
        <v>91</v>
      </c>
      <c r="X55" s="115" t="s">
        <v>92</v>
      </c>
      <c r="Y55" s="134">
        <v>282000</v>
      </c>
      <c r="Z55" s="135"/>
      <c r="AA55" s="104"/>
    </row>
    <row r="56" spans="2:27" s="105" customFormat="1" ht="25.2" customHeight="1">
      <c r="B56" s="106" t="s">
        <v>116</v>
      </c>
      <c r="C56" s="96" t="s">
        <v>164</v>
      </c>
      <c r="D56" s="97" t="s">
        <v>89</v>
      </c>
      <c r="E56" s="109">
        <v>0</v>
      </c>
      <c r="F56" s="118"/>
      <c r="G56" s="119"/>
      <c r="H56" s="111" t="s">
        <v>92</v>
      </c>
      <c r="I56" s="112">
        <f t="shared" si="3"/>
        <v>0</v>
      </c>
      <c r="J56" s="109">
        <v>18216.354838709678</v>
      </c>
      <c r="K56" s="118">
        <v>1.2987</v>
      </c>
      <c r="L56" s="119">
        <v>0</v>
      </c>
      <c r="M56" s="111" t="s">
        <v>92</v>
      </c>
      <c r="N56" s="112">
        <f t="shared" si="4"/>
        <v>23657.580029032259</v>
      </c>
      <c r="O56" s="109">
        <v>55100.709677419356</v>
      </c>
      <c r="P56" s="118">
        <v>1.0181</v>
      </c>
      <c r="Q56" s="119">
        <v>13455</v>
      </c>
      <c r="R56" s="111" t="s">
        <v>92</v>
      </c>
      <c r="S56" s="112">
        <f t="shared" si="5"/>
        <v>69553.032522580645</v>
      </c>
      <c r="U56" s="113" t="s">
        <v>90</v>
      </c>
      <c r="V56" s="132">
        <v>42585</v>
      </c>
      <c r="W56" s="115" t="s">
        <v>91</v>
      </c>
      <c r="X56" s="115" t="s">
        <v>92</v>
      </c>
      <c r="Y56" s="134">
        <v>464320</v>
      </c>
      <c r="Z56" s="135"/>
      <c r="AA56" s="104" t="s">
        <v>165</v>
      </c>
    </row>
    <row r="57" spans="2:27" s="105" customFormat="1" ht="25.2" customHeight="1">
      <c r="B57" s="106" t="s">
        <v>121</v>
      </c>
      <c r="C57" s="96" t="s">
        <v>133</v>
      </c>
      <c r="D57" s="97" t="s">
        <v>89</v>
      </c>
      <c r="E57" s="109">
        <v>0</v>
      </c>
      <c r="F57" s="118"/>
      <c r="G57" s="119"/>
      <c r="H57" s="111" t="s">
        <v>92</v>
      </c>
      <c r="I57" s="112">
        <f t="shared" si="3"/>
        <v>0</v>
      </c>
      <c r="J57" s="109">
        <v>8790.038148148149</v>
      </c>
      <c r="K57" s="118">
        <v>1.2987</v>
      </c>
      <c r="L57" s="119">
        <v>0</v>
      </c>
      <c r="M57" s="111" t="s">
        <v>92</v>
      </c>
      <c r="N57" s="112">
        <f t="shared" si="4"/>
        <v>11415.622543000001</v>
      </c>
      <c r="O57" s="109">
        <v>8814.1204444444447</v>
      </c>
      <c r="P57" s="118">
        <v>1.3562000000000001</v>
      </c>
      <c r="Q57" s="119">
        <v>0</v>
      </c>
      <c r="R57" s="111" t="s">
        <v>92</v>
      </c>
      <c r="S57" s="112">
        <f t="shared" si="5"/>
        <v>11953.710146755557</v>
      </c>
      <c r="U57" s="120" t="s">
        <v>90</v>
      </c>
      <c r="V57" s="132">
        <v>43052</v>
      </c>
      <c r="W57" s="111" t="s">
        <v>91</v>
      </c>
      <c r="X57" s="111" t="s">
        <v>92</v>
      </c>
      <c r="Y57" s="137">
        <v>91070</v>
      </c>
      <c r="Z57" s="135"/>
      <c r="AA57" s="104" t="s">
        <v>165</v>
      </c>
    </row>
    <row r="58" spans="2:27" s="105" customFormat="1" ht="25.2" customHeight="1">
      <c r="B58" s="106" t="s">
        <v>121</v>
      </c>
      <c r="C58" s="96" t="s">
        <v>134</v>
      </c>
      <c r="D58" s="97" t="s">
        <v>89</v>
      </c>
      <c r="E58" s="109">
        <v>0</v>
      </c>
      <c r="F58" s="118"/>
      <c r="G58" s="119"/>
      <c r="H58" s="111" t="s">
        <v>92</v>
      </c>
      <c r="I58" s="112">
        <f t="shared" si="3"/>
        <v>0</v>
      </c>
      <c r="J58" s="109">
        <v>15206.022553191488</v>
      </c>
      <c r="K58" s="118">
        <v>1.2987</v>
      </c>
      <c r="L58" s="119">
        <v>0</v>
      </c>
      <c r="M58" s="111" t="s">
        <v>92</v>
      </c>
      <c r="N58" s="112">
        <f t="shared" si="4"/>
        <v>19748.061489829783</v>
      </c>
      <c r="O58" s="109">
        <v>30579.144255319148</v>
      </c>
      <c r="P58" s="118">
        <v>1.2412000000000001</v>
      </c>
      <c r="Q58" s="119">
        <v>2300</v>
      </c>
      <c r="R58" s="111" t="s">
        <v>92</v>
      </c>
      <c r="S58" s="112">
        <f t="shared" si="5"/>
        <v>40254.833849702132</v>
      </c>
      <c r="U58" s="120" t="s">
        <v>90</v>
      </c>
      <c r="V58" s="132">
        <v>43052</v>
      </c>
      <c r="W58" s="111" t="s">
        <v>91</v>
      </c>
      <c r="X58" s="111" t="s">
        <v>92</v>
      </c>
      <c r="Y58" s="137">
        <v>124500</v>
      </c>
      <c r="Z58" s="135"/>
      <c r="AA58" s="104" t="s">
        <v>165</v>
      </c>
    </row>
    <row r="59" spans="2:27" s="105" customFormat="1" ht="25.2" customHeight="1">
      <c r="B59" s="124" t="s">
        <v>121</v>
      </c>
      <c r="C59" s="98" t="s">
        <v>160</v>
      </c>
      <c r="D59" s="125" t="s">
        <v>89</v>
      </c>
      <c r="E59" s="126">
        <v>0</v>
      </c>
      <c r="F59" s="138"/>
      <c r="G59" s="128"/>
      <c r="H59" s="111" t="s">
        <v>92</v>
      </c>
      <c r="I59" s="112">
        <f t="shared" ref="I59" si="12">(E59*F59)+G59</f>
        <v>0</v>
      </c>
      <c r="J59" s="126">
        <v>0</v>
      </c>
      <c r="K59" s="138"/>
      <c r="L59" s="128"/>
      <c r="M59" s="111" t="s">
        <v>92</v>
      </c>
      <c r="N59" s="112">
        <f t="shared" ref="N59" si="13">(J59*K59)+L59</f>
        <v>0</v>
      </c>
      <c r="O59" s="126">
        <v>0</v>
      </c>
      <c r="P59" s="138"/>
      <c r="Q59" s="128"/>
      <c r="R59" s="111" t="s">
        <v>92</v>
      </c>
      <c r="S59" s="112">
        <f t="shared" ref="S59" si="14">(O59*P59)+Q59</f>
        <v>0</v>
      </c>
      <c r="U59" s="131" t="s">
        <v>90</v>
      </c>
      <c r="V59" s="132">
        <v>43235</v>
      </c>
      <c r="W59" s="129" t="s">
        <v>91</v>
      </c>
      <c r="X59" s="129" t="s">
        <v>92</v>
      </c>
      <c r="Y59" s="139">
        <v>115500</v>
      </c>
      <c r="Z59" s="135"/>
      <c r="AA59" s="107" t="s">
        <v>167</v>
      </c>
    </row>
    <row r="60" spans="2:27" s="105" customFormat="1" ht="25.2" customHeight="1">
      <c r="B60" s="124" t="s">
        <v>121</v>
      </c>
      <c r="C60" s="98" t="s">
        <v>161</v>
      </c>
      <c r="D60" s="125" t="s">
        <v>89</v>
      </c>
      <c r="E60" s="126">
        <v>0</v>
      </c>
      <c r="F60" s="138"/>
      <c r="G60" s="128"/>
      <c r="H60" s="111" t="s">
        <v>92</v>
      </c>
      <c r="I60" s="130">
        <f t="shared" si="3"/>
        <v>0</v>
      </c>
      <c r="J60" s="126">
        <v>0</v>
      </c>
      <c r="K60" s="138"/>
      <c r="L60" s="128"/>
      <c r="M60" s="111" t="s">
        <v>92</v>
      </c>
      <c r="N60" s="130">
        <f t="shared" si="4"/>
        <v>0</v>
      </c>
      <c r="O60" s="126">
        <v>0</v>
      </c>
      <c r="P60" s="138"/>
      <c r="Q60" s="128"/>
      <c r="R60" s="111" t="s">
        <v>92</v>
      </c>
      <c r="S60" s="130">
        <f t="shared" si="5"/>
        <v>0</v>
      </c>
      <c r="U60" s="131" t="s">
        <v>90</v>
      </c>
      <c r="V60" s="132">
        <v>43266</v>
      </c>
      <c r="W60" s="140" t="s">
        <v>91</v>
      </c>
      <c r="X60" s="140" t="s">
        <v>92</v>
      </c>
      <c r="Y60" s="141">
        <v>254000</v>
      </c>
      <c r="Z60" s="135"/>
      <c r="AA60" s="107" t="s">
        <v>167</v>
      </c>
    </row>
    <row r="61" spans="2:27" ht="24.65" customHeight="1">
      <c r="B61" s="63"/>
      <c r="C61" s="64"/>
      <c r="D61" s="64"/>
      <c r="E61" s="66"/>
      <c r="F61" s="68"/>
      <c r="G61" s="67"/>
      <c r="H61" s="67"/>
      <c r="I61" s="69"/>
      <c r="J61" s="67"/>
      <c r="K61" s="68"/>
      <c r="L61" s="67"/>
      <c r="M61" s="67"/>
      <c r="N61" s="67"/>
      <c r="O61" s="66"/>
      <c r="P61" s="68"/>
      <c r="Q61" s="67"/>
      <c r="R61" s="67"/>
      <c r="S61" s="69"/>
      <c r="U61" s="63"/>
      <c r="V61" s="64"/>
      <c r="W61" s="64"/>
      <c r="X61" s="64"/>
      <c r="Y61" s="65"/>
      <c r="AA61" s="73"/>
    </row>
    <row r="62" spans="2:27" ht="25.2" customHeight="1">
      <c r="B62" s="27" t="s">
        <v>26</v>
      </c>
      <c r="C62" s="16"/>
      <c r="D62" s="16"/>
      <c r="E62" s="52">
        <f>SUM(E29:E60)</f>
        <v>34340069.595541768</v>
      </c>
      <c r="F62" s="11"/>
      <c r="G62" s="12"/>
      <c r="H62" s="12"/>
      <c r="I62" s="51">
        <f>SUM(I30:I60)</f>
        <v>3833709.3225385845</v>
      </c>
      <c r="J62" s="53">
        <f>SUM(J30:J60)</f>
        <v>35485294.268224671</v>
      </c>
      <c r="K62" s="11"/>
      <c r="L62" s="12"/>
      <c r="M62" s="12"/>
      <c r="N62" s="10">
        <f>SUM(N30:N60)</f>
        <v>4891502.1824890506</v>
      </c>
      <c r="O62" s="52">
        <f>SUM(O29:O60)</f>
        <v>33790468.827061802</v>
      </c>
      <c r="P62" s="11"/>
      <c r="Q62" s="12"/>
      <c r="R62" s="12"/>
      <c r="S62" s="35">
        <f>SUM(S30:S60)</f>
        <v>4051106.7165759532</v>
      </c>
      <c r="U62" s="27"/>
      <c r="V62" s="16"/>
      <c r="W62" s="16"/>
      <c r="X62" s="16"/>
      <c r="Y62" s="28"/>
      <c r="AA62" s="45"/>
    </row>
    <row r="63" spans="2:27" ht="25.2" customHeight="1" thickBot="1">
      <c r="B63" s="29"/>
      <c r="C63" s="30"/>
      <c r="D63" s="30"/>
      <c r="E63" s="50"/>
      <c r="F63" s="37"/>
      <c r="G63" s="36"/>
      <c r="H63" s="36"/>
      <c r="I63" s="38"/>
      <c r="J63" s="36"/>
      <c r="K63" s="37"/>
      <c r="L63" s="36"/>
      <c r="M63" s="36"/>
      <c r="N63" s="36"/>
      <c r="O63" s="50"/>
      <c r="P63" s="37"/>
      <c r="Q63" s="36"/>
      <c r="R63" s="36"/>
      <c r="S63" s="38"/>
      <c r="U63" s="29"/>
      <c r="V63" s="30"/>
      <c r="W63" s="30"/>
      <c r="X63" s="30"/>
      <c r="Y63" s="31"/>
      <c r="AA63" s="46"/>
    </row>
    <row r="65" spans="2:10" ht="25.2" customHeight="1" thickBot="1">
      <c r="B65" s="74" t="s">
        <v>34</v>
      </c>
    </row>
    <row r="66" spans="2:10" ht="25.2" customHeight="1">
      <c r="B66" s="54" t="s">
        <v>35</v>
      </c>
      <c r="C66" s="55" t="s">
        <v>36</v>
      </c>
      <c r="D66" s="78" t="s">
        <v>37</v>
      </c>
      <c r="E66" s="194" t="s">
        <v>38</v>
      </c>
      <c r="F66" s="194"/>
      <c r="G66" s="194"/>
      <c r="H66" s="194"/>
      <c r="I66" s="194"/>
      <c r="J66" s="195"/>
    </row>
    <row r="67" spans="2:10" ht="25.95" customHeight="1">
      <c r="B67" s="190" t="s">
        <v>39</v>
      </c>
      <c r="C67" s="89" t="s">
        <v>5</v>
      </c>
      <c r="D67" s="89" t="s">
        <v>40</v>
      </c>
      <c r="E67" s="196" t="s">
        <v>41</v>
      </c>
      <c r="F67" s="196"/>
      <c r="G67" s="196"/>
      <c r="H67" s="196"/>
      <c r="I67" s="196"/>
      <c r="J67" s="197"/>
    </row>
    <row r="68" spans="2:10" ht="25.95" customHeight="1">
      <c r="B68" s="191"/>
      <c r="C68" s="89" t="s">
        <v>6</v>
      </c>
      <c r="D68" s="89" t="s">
        <v>40</v>
      </c>
      <c r="E68" s="188" t="s">
        <v>42</v>
      </c>
      <c r="F68" s="188"/>
      <c r="G68" s="188"/>
      <c r="H68" s="188"/>
      <c r="I68" s="188"/>
      <c r="J68" s="189"/>
    </row>
    <row r="69" spans="2:10" ht="25.95" customHeight="1">
      <c r="B69" s="191"/>
      <c r="C69" s="89" t="s">
        <v>43</v>
      </c>
      <c r="D69" s="89" t="s">
        <v>40</v>
      </c>
      <c r="E69" s="188" t="s">
        <v>44</v>
      </c>
      <c r="F69" s="188"/>
      <c r="G69" s="188"/>
      <c r="H69" s="188"/>
      <c r="I69" s="188"/>
      <c r="J69" s="189"/>
    </row>
    <row r="70" spans="2:10" ht="25.95" customHeight="1">
      <c r="B70" s="191"/>
      <c r="C70" s="89" t="s">
        <v>45</v>
      </c>
      <c r="D70" s="89" t="s">
        <v>21</v>
      </c>
      <c r="E70" s="188" t="s">
        <v>46</v>
      </c>
      <c r="F70" s="188"/>
      <c r="G70" s="188"/>
      <c r="H70" s="188"/>
      <c r="I70" s="188"/>
      <c r="J70" s="189"/>
    </row>
    <row r="71" spans="2:10" ht="25.95" customHeight="1">
      <c r="B71" s="191"/>
      <c r="C71" s="89" t="s">
        <v>9</v>
      </c>
      <c r="D71" s="89" t="s">
        <v>22</v>
      </c>
      <c r="E71" s="188" t="s">
        <v>47</v>
      </c>
      <c r="F71" s="188"/>
      <c r="G71" s="188"/>
      <c r="H71" s="188"/>
      <c r="I71" s="188"/>
      <c r="J71" s="189"/>
    </row>
    <row r="72" spans="2:10" ht="25.95" customHeight="1">
      <c r="B72" s="191"/>
      <c r="C72" s="89" t="s">
        <v>10</v>
      </c>
      <c r="D72" s="89" t="s">
        <v>23</v>
      </c>
      <c r="E72" s="188" t="s">
        <v>48</v>
      </c>
      <c r="F72" s="188"/>
      <c r="G72" s="188"/>
      <c r="H72" s="188"/>
      <c r="I72" s="188"/>
      <c r="J72" s="189"/>
    </row>
    <row r="73" spans="2:10" ht="25.95" customHeight="1">
      <c r="B73" s="191"/>
      <c r="C73" s="89" t="s">
        <v>11</v>
      </c>
      <c r="D73" s="89" t="s">
        <v>23</v>
      </c>
      <c r="E73" s="188" t="s">
        <v>49</v>
      </c>
      <c r="F73" s="188"/>
      <c r="G73" s="188"/>
      <c r="H73" s="188"/>
      <c r="I73" s="188"/>
      <c r="J73" s="189"/>
    </row>
    <row r="74" spans="2:10" ht="25.95" customHeight="1">
      <c r="B74" s="191"/>
      <c r="C74" s="89" t="s">
        <v>50</v>
      </c>
      <c r="D74" s="89" t="s">
        <v>23</v>
      </c>
      <c r="E74" s="188" t="s">
        <v>51</v>
      </c>
      <c r="F74" s="188"/>
      <c r="G74" s="188"/>
      <c r="H74" s="188"/>
      <c r="I74" s="188"/>
      <c r="J74" s="189"/>
    </row>
    <row r="75" spans="2:10" ht="25.95" customHeight="1">
      <c r="B75" s="191" t="s">
        <v>52</v>
      </c>
      <c r="C75" s="89" t="s">
        <v>53</v>
      </c>
      <c r="D75" s="90" t="s">
        <v>54</v>
      </c>
      <c r="E75" s="188" t="s">
        <v>55</v>
      </c>
      <c r="F75" s="188"/>
      <c r="G75" s="188"/>
      <c r="H75" s="188"/>
      <c r="I75" s="188"/>
      <c r="J75" s="189"/>
    </row>
    <row r="76" spans="2:10" ht="25.95" customHeight="1">
      <c r="B76" s="191"/>
      <c r="C76" s="89" t="s">
        <v>16</v>
      </c>
      <c r="D76" s="89" t="s">
        <v>24</v>
      </c>
      <c r="E76" s="188" t="s">
        <v>56</v>
      </c>
      <c r="F76" s="188"/>
      <c r="G76" s="188"/>
      <c r="H76" s="188"/>
      <c r="I76" s="188"/>
      <c r="J76" s="189"/>
    </row>
    <row r="77" spans="2:10" ht="25.95" customHeight="1">
      <c r="B77" s="191"/>
      <c r="C77" s="89" t="s">
        <v>17</v>
      </c>
      <c r="D77" s="89" t="s">
        <v>25</v>
      </c>
      <c r="E77" s="188" t="s">
        <v>57</v>
      </c>
      <c r="F77" s="188"/>
      <c r="G77" s="188"/>
      <c r="H77" s="188"/>
      <c r="I77" s="188"/>
      <c r="J77" s="189"/>
    </row>
    <row r="78" spans="2:10" ht="25.95" customHeight="1">
      <c r="B78" s="191"/>
      <c r="C78" s="89" t="s">
        <v>18</v>
      </c>
      <c r="D78" s="89" t="s">
        <v>24</v>
      </c>
      <c r="E78" s="188" t="s">
        <v>58</v>
      </c>
      <c r="F78" s="188"/>
      <c r="G78" s="188"/>
      <c r="H78" s="188"/>
      <c r="I78" s="188"/>
      <c r="J78" s="189"/>
    </row>
    <row r="79" spans="2:10" ht="25.95" customHeight="1">
      <c r="B79" s="191"/>
      <c r="C79" s="89" t="s">
        <v>59</v>
      </c>
      <c r="D79" s="89" t="s">
        <v>21</v>
      </c>
      <c r="E79" s="188" t="s">
        <v>60</v>
      </c>
      <c r="F79" s="188"/>
      <c r="G79" s="188"/>
      <c r="H79" s="188"/>
      <c r="I79" s="188"/>
      <c r="J79" s="189"/>
    </row>
    <row r="80" spans="2:10" ht="25.95" customHeight="1" thickBot="1">
      <c r="B80" s="56" t="s">
        <v>61</v>
      </c>
      <c r="C80" s="79" t="s">
        <v>20</v>
      </c>
      <c r="D80" s="79" t="s">
        <v>40</v>
      </c>
      <c r="E80" s="192" t="s">
        <v>62</v>
      </c>
      <c r="F80" s="192"/>
      <c r="G80" s="192"/>
      <c r="H80" s="192"/>
      <c r="I80" s="192"/>
      <c r="J80" s="193"/>
    </row>
  </sheetData>
  <mergeCells count="80">
    <mergeCell ref="E76:J76"/>
    <mergeCell ref="O29:S29"/>
    <mergeCell ref="E78:J78"/>
    <mergeCell ref="E79:J79"/>
    <mergeCell ref="E80:J80"/>
    <mergeCell ref="E66:J66"/>
    <mergeCell ref="J29:N29"/>
    <mergeCell ref="E29:I29"/>
    <mergeCell ref="E67:J67"/>
    <mergeCell ref="E68:J68"/>
    <mergeCell ref="E69:J69"/>
    <mergeCell ref="E70:J70"/>
    <mergeCell ref="E71:J71"/>
    <mergeCell ref="E72:J72"/>
    <mergeCell ref="E73:J73"/>
    <mergeCell ref="E74:J74"/>
    <mergeCell ref="E75:J75"/>
    <mergeCell ref="Y28:Y29"/>
    <mergeCell ref="E77:J77"/>
    <mergeCell ref="AA26:AA29"/>
    <mergeCell ref="B67:B74"/>
    <mergeCell ref="B75:B79"/>
    <mergeCell ref="X28:X29"/>
    <mergeCell ref="L26:L27"/>
    <mergeCell ref="R26:R27"/>
    <mergeCell ref="S26:S27"/>
    <mergeCell ref="N26:N27"/>
    <mergeCell ref="I26:I27"/>
    <mergeCell ref="O26:O27"/>
    <mergeCell ref="P26:P27"/>
    <mergeCell ref="Q26:Q27"/>
    <mergeCell ref="K26:K27"/>
    <mergeCell ref="V28:V29"/>
    <mergeCell ref="W28:W29"/>
    <mergeCell ref="M26:M27"/>
    <mergeCell ref="U26:U29"/>
    <mergeCell ref="V26:V27"/>
    <mergeCell ref="W26:W27"/>
    <mergeCell ref="Y6:Y7"/>
    <mergeCell ref="Y8:Y9"/>
    <mergeCell ref="Y26:Y27"/>
    <mergeCell ref="V6:V7"/>
    <mergeCell ref="AA6:AA9"/>
    <mergeCell ref="X8:X9"/>
    <mergeCell ref="W8:W9"/>
    <mergeCell ref="V8:V9"/>
    <mergeCell ref="X26:X27"/>
    <mergeCell ref="F26:F27"/>
    <mergeCell ref="G26:G27"/>
    <mergeCell ref="H26:H27"/>
    <mergeCell ref="J26:J27"/>
    <mergeCell ref="B26:B29"/>
    <mergeCell ref="C26:C29"/>
    <mergeCell ref="D26:D29"/>
    <mergeCell ref="E26:E27"/>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62"/>
  <sheetViews>
    <sheetView showGridLines="0" zoomScale="60" zoomScaleNormal="60" workbookViewId="0"/>
  </sheetViews>
  <sheetFormatPr defaultColWidth="7.92578125" defaultRowHeight="25.2" customHeight="1"/>
  <cols>
    <col min="1" max="1" width="4.7109375" style="2" customWidth="1"/>
    <col min="2" max="2" width="27.42578125" style="2" customWidth="1"/>
    <col min="3" max="3" width="28.5703125" style="2" customWidth="1"/>
    <col min="4" max="19" width="17.42578125" style="2" customWidth="1"/>
    <col min="20" max="20" width="21.5" style="2" customWidth="1"/>
    <col min="21" max="23" width="17.42578125" style="2" customWidth="1"/>
    <col min="24" max="24" width="105.42578125" style="2" customWidth="1"/>
    <col min="25" max="28" width="17.42578125" style="2" customWidth="1"/>
    <col min="29" max="16384" width="7.92578125" style="2"/>
  </cols>
  <sheetData>
    <row r="2" spans="2:24" ht="25.2" customHeight="1">
      <c r="B2" s="151" t="s">
        <v>0</v>
      </c>
      <c r="C2" s="151"/>
      <c r="D2" s="151"/>
      <c r="E2" s="151"/>
      <c r="F2" s="151"/>
      <c r="G2" s="151"/>
      <c r="H2" s="151"/>
      <c r="I2" s="151"/>
      <c r="J2" s="151"/>
      <c r="K2" s="151"/>
      <c r="L2" s="151"/>
      <c r="M2" s="151"/>
      <c r="N2" s="151"/>
      <c r="O2" s="151"/>
      <c r="P2" s="151"/>
      <c r="Q2" s="151"/>
      <c r="R2" s="151"/>
    </row>
    <row r="3" spans="2:24" ht="25.2" customHeight="1">
      <c r="B3" s="3"/>
      <c r="C3" s="3"/>
      <c r="D3" s="4"/>
      <c r="E3" s="4"/>
      <c r="F3" s="4"/>
      <c r="G3" s="4"/>
      <c r="H3" s="4"/>
      <c r="I3" s="4"/>
      <c r="J3" s="4"/>
      <c r="K3" s="4"/>
      <c r="L3" s="4"/>
      <c r="M3" s="4"/>
      <c r="N3" s="4"/>
      <c r="O3" s="4"/>
      <c r="P3" s="4"/>
      <c r="Q3" s="4"/>
      <c r="R3" s="4"/>
    </row>
    <row r="4" spans="2:24" ht="25.2" customHeight="1">
      <c r="B4" s="1" t="s">
        <v>63</v>
      </c>
      <c r="C4" s="1"/>
      <c r="D4" s="4"/>
      <c r="E4" s="4"/>
      <c r="F4" s="4"/>
      <c r="G4" s="4"/>
      <c r="H4" s="4"/>
      <c r="I4" s="4"/>
      <c r="J4" s="4"/>
      <c r="K4" s="4"/>
      <c r="L4" s="4"/>
      <c r="M4" s="4"/>
      <c r="N4" s="4"/>
      <c r="O4" s="4"/>
      <c r="P4" s="4"/>
      <c r="Q4" s="4"/>
      <c r="R4" s="4"/>
    </row>
    <row r="5" spans="2:24" ht="25.2" customHeight="1" thickBot="1">
      <c r="B5" s="7" t="s">
        <v>2</v>
      </c>
      <c r="C5" s="7"/>
      <c r="D5" s="4"/>
      <c r="E5" s="4"/>
      <c r="F5" s="4"/>
      <c r="G5" s="4"/>
      <c r="H5" s="4"/>
      <c r="I5" s="4"/>
      <c r="J5" s="4"/>
      <c r="K5" s="4"/>
      <c r="L5" s="4"/>
      <c r="M5" s="4"/>
      <c r="N5" s="4"/>
      <c r="O5" s="4"/>
      <c r="P5" s="4"/>
      <c r="Q5" s="4"/>
      <c r="R5" s="4"/>
      <c r="T5" s="7" t="s">
        <v>3</v>
      </c>
      <c r="X5" s="7" t="s">
        <v>4</v>
      </c>
    </row>
    <row r="6" spans="2:24" ht="25.2" customHeight="1">
      <c r="B6" s="160" t="s">
        <v>5</v>
      </c>
      <c r="C6" s="157" t="s">
        <v>6</v>
      </c>
      <c r="D6" s="170" t="s">
        <v>8</v>
      </c>
      <c r="E6" s="152" t="s">
        <v>9</v>
      </c>
      <c r="F6" s="152" t="s">
        <v>10</v>
      </c>
      <c r="G6" s="152" t="s">
        <v>11</v>
      </c>
      <c r="H6" s="165" t="s">
        <v>12</v>
      </c>
      <c r="I6" s="170" t="s">
        <v>64</v>
      </c>
      <c r="J6" s="152" t="s">
        <v>9</v>
      </c>
      <c r="K6" s="152" t="s">
        <v>65</v>
      </c>
      <c r="L6" s="152" t="s">
        <v>11</v>
      </c>
      <c r="M6" s="165" t="s">
        <v>13</v>
      </c>
      <c r="N6" s="199" t="s">
        <v>64</v>
      </c>
      <c r="O6" s="152" t="s">
        <v>9</v>
      </c>
      <c r="P6" s="152" t="s">
        <v>65</v>
      </c>
      <c r="Q6" s="152" t="s">
        <v>11</v>
      </c>
      <c r="R6" s="165" t="s">
        <v>14</v>
      </c>
      <c r="S6" s="17"/>
      <c r="T6" s="203" t="s">
        <v>16</v>
      </c>
      <c r="U6" s="205" t="s">
        <v>17</v>
      </c>
      <c r="V6" s="207" t="s">
        <v>18</v>
      </c>
      <c r="X6" s="181" t="s">
        <v>20</v>
      </c>
    </row>
    <row r="7" spans="2:24" ht="25.2" customHeight="1">
      <c r="B7" s="161"/>
      <c r="C7" s="158"/>
      <c r="D7" s="176"/>
      <c r="E7" s="175"/>
      <c r="F7" s="175"/>
      <c r="G7" s="175"/>
      <c r="H7" s="198"/>
      <c r="I7" s="176"/>
      <c r="J7" s="175"/>
      <c r="K7" s="175"/>
      <c r="L7" s="175"/>
      <c r="M7" s="198"/>
      <c r="N7" s="200"/>
      <c r="O7" s="175"/>
      <c r="P7" s="175"/>
      <c r="Q7" s="175"/>
      <c r="R7" s="198"/>
      <c r="S7" s="17"/>
      <c r="T7" s="204"/>
      <c r="U7" s="206"/>
      <c r="V7" s="208"/>
      <c r="X7" s="182"/>
    </row>
    <row r="8" spans="2:24" ht="25.2" customHeight="1">
      <c r="B8" s="161"/>
      <c r="C8" s="158"/>
      <c r="D8" s="75" t="s">
        <v>21</v>
      </c>
      <c r="E8" s="76" t="s">
        <v>22</v>
      </c>
      <c r="F8" s="76" t="s">
        <v>23</v>
      </c>
      <c r="G8" s="76" t="s">
        <v>23</v>
      </c>
      <c r="H8" s="77" t="s">
        <v>23</v>
      </c>
      <c r="I8" s="75" t="s">
        <v>21</v>
      </c>
      <c r="J8" s="76" t="s">
        <v>22</v>
      </c>
      <c r="K8" s="76" t="s">
        <v>23</v>
      </c>
      <c r="L8" s="76" t="s">
        <v>23</v>
      </c>
      <c r="M8" s="77" t="s">
        <v>23</v>
      </c>
      <c r="N8" s="59" t="s">
        <v>21</v>
      </c>
      <c r="O8" s="76" t="s">
        <v>22</v>
      </c>
      <c r="P8" s="76" t="s">
        <v>23</v>
      </c>
      <c r="Q8" s="76" t="s">
        <v>23</v>
      </c>
      <c r="R8" s="77" t="s">
        <v>23</v>
      </c>
      <c r="S8" s="18"/>
      <c r="T8" s="209" t="s">
        <v>24</v>
      </c>
      <c r="U8" s="210" t="s">
        <v>25</v>
      </c>
      <c r="V8" s="211" t="s">
        <v>24</v>
      </c>
      <c r="X8" s="182"/>
    </row>
    <row r="9" spans="2:24" ht="25.2" customHeight="1">
      <c r="B9" s="162"/>
      <c r="C9" s="159"/>
      <c r="D9" s="172" t="s">
        <v>71</v>
      </c>
      <c r="E9" s="173"/>
      <c r="F9" s="173"/>
      <c r="G9" s="173"/>
      <c r="H9" s="174"/>
      <c r="I9" s="172" t="s">
        <v>72</v>
      </c>
      <c r="J9" s="173"/>
      <c r="K9" s="173"/>
      <c r="L9" s="173"/>
      <c r="M9" s="174"/>
      <c r="N9" s="172" t="s">
        <v>73</v>
      </c>
      <c r="O9" s="173"/>
      <c r="P9" s="173"/>
      <c r="Q9" s="173"/>
      <c r="R9" s="174"/>
      <c r="S9" s="18"/>
      <c r="T9" s="212"/>
      <c r="U9" s="213"/>
      <c r="V9" s="214"/>
      <c r="X9" s="183"/>
    </row>
    <row r="10" spans="2:24" s="105" customFormat="1" ht="25.2" customHeight="1">
      <c r="B10" s="106" t="s">
        <v>74</v>
      </c>
      <c r="C10" s="96" t="s">
        <v>149</v>
      </c>
      <c r="D10" s="113">
        <v>0</v>
      </c>
      <c r="E10" s="110" t="s">
        <v>92</v>
      </c>
      <c r="F10" s="111">
        <v>1483000</v>
      </c>
      <c r="G10" s="111" t="s">
        <v>92</v>
      </c>
      <c r="H10" s="134">
        <f>F10</f>
        <v>1483000</v>
      </c>
      <c r="I10" s="113">
        <v>0</v>
      </c>
      <c r="J10" s="111" t="s">
        <v>92</v>
      </c>
      <c r="K10" s="111">
        <v>1527000</v>
      </c>
      <c r="L10" s="115" t="s">
        <v>92</v>
      </c>
      <c r="M10" s="134">
        <f>K10</f>
        <v>1527000</v>
      </c>
      <c r="N10" s="113">
        <v>0</v>
      </c>
      <c r="O10" s="110" t="s">
        <v>92</v>
      </c>
      <c r="P10" s="111">
        <v>1573000</v>
      </c>
      <c r="Q10" s="111" t="s">
        <v>92</v>
      </c>
      <c r="R10" s="134">
        <f>P10</f>
        <v>1573000</v>
      </c>
      <c r="S10" s="142"/>
      <c r="T10" s="143">
        <v>42095</v>
      </c>
      <c r="U10" s="111" t="s">
        <v>151</v>
      </c>
      <c r="V10" s="144">
        <v>43921</v>
      </c>
      <c r="X10" s="95" t="s">
        <v>152</v>
      </c>
    </row>
    <row r="11" spans="2:24" s="105" customFormat="1" ht="25.2" customHeight="1">
      <c r="B11" s="106" t="s">
        <v>74</v>
      </c>
      <c r="C11" s="96" t="s">
        <v>150</v>
      </c>
      <c r="D11" s="113">
        <v>0</v>
      </c>
      <c r="E11" s="110" t="s">
        <v>92</v>
      </c>
      <c r="F11" s="111">
        <v>117000</v>
      </c>
      <c r="G11" s="111" t="s">
        <v>92</v>
      </c>
      <c r="H11" s="134">
        <f>F11</f>
        <v>117000</v>
      </c>
      <c r="I11" s="113">
        <v>0</v>
      </c>
      <c r="J11" s="111" t="s">
        <v>92</v>
      </c>
      <c r="K11" s="111">
        <v>121000</v>
      </c>
      <c r="L11" s="115" t="s">
        <v>92</v>
      </c>
      <c r="M11" s="134">
        <f>K11</f>
        <v>121000</v>
      </c>
      <c r="N11" s="113">
        <v>0</v>
      </c>
      <c r="O11" s="110" t="s">
        <v>92</v>
      </c>
      <c r="P11" s="111">
        <v>125000</v>
      </c>
      <c r="Q11" s="111" t="s">
        <v>92</v>
      </c>
      <c r="R11" s="134">
        <f>P11</f>
        <v>125000</v>
      </c>
      <c r="S11" s="142"/>
      <c r="T11" s="143">
        <v>42095</v>
      </c>
      <c r="U11" s="111" t="s">
        <v>151</v>
      </c>
      <c r="V11" s="144">
        <v>43921</v>
      </c>
      <c r="X11" s="95" t="s">
        <v>152</v>
      </c>
    </row>
    <row r="12" spans="2:24" s="13" customFormat="1" ht="25.2" customHeight="1">
      <c r="B12" s="32"/>
      <c r="C12" s="39"/>
      <c r="D12" s="80"/>
      <c r="E12" s="81"/>
      <c r="F12" s="82"/>
      <c r="G12" s="82"/>
      <c r="H12" s="83"/>
      <c r="I12" s="80"/>
      <c r="J12" s="82"/>
      <c r="K12" s="82"/>
      <c r="L12" s="84"/>
      <c r="M12" s="83"/>
      <c r="N12" s="85"/>
      <c r="O12" s="81"/>
      <c r="P12" s="82"/>
      <c r="Q12" s="82"/>
      <c r="R12" s="83"/>
      <c r="S12" s="19"/>
      <c r="T12" s="25"/>
      <c r="U12" s="15"/>
      <c r="V12" s="26"/>
      <c r="X12" s="44"/>
    </row>
    <row r="13" spans="2:24" s="20" customFormat="1" ht="25.2" customHeight="1">
      <c r="B13" s="32"/>
      <c r="C13" s="39"/>
      <c r="D13" s="24"/>
      <c r="E13" s="86"/>
      <c r="F13" s="15"/>
      <c r="G13" s="15"/>
      <c r="H13" s="87"/>
      <c r="I13" s="24"/>
      <c r="J13" s="15"/>
      <c r="K13" s="15"/>
      <c r="L13" s="14"/>
      <c r="M13" s="87"/>
      <c r="N13" s="88"/>
      <c r="O13" s="86"/>
      <c r="P13" s="15"/>
      <c r="Q13" s="15"/>
      <c r="R13" s="87"/>
      <c r="S13" s="19"/>
      <c r="T13" s="70"/>
      <c r="U13" s="71"/>
      <c r="V13" s="93"/>
      <c r="X13" s="72"/>
    </row>
    <row r="14" spans="2:24" ht="25.2" customHeight="1">
      <c r="B14" s="33"/>
      <c r="C14" s="40"/>
      <c r="D14" s="58"/>
      <c r="E14" s="9"/>
      <c r="F14" s="8"/>
      <c r="G14" s="8"/>
      <c r="H14" s="34"/>
      <c r="I14" s="58"/>
      <c r="J14" s="8"/>
      <c r="K14" s="8"/>
      <c r="L14" s="8"/>
      <c r="M14" s="34"/>
      <c r="N14" s="9"/>
      <c r="O14" s="9"/>
      <c r="P14" s="8"/>
      <c r="Q14" s="8"/>
      <c r="R14" s="34"/>
      <c r="S14" s="21"/>
      <c r="T14" s="63"/>
      <c r="U14" s="64"/>
      <c r="V14" s="65"/>
      <c r="X14" s="73"/>
    </row>
    <row r="15" spans="2:24" ht="25.2" customHeight="1">
      <c r="B15" s="27" t="s">
        <v>26</v>
      </c>
      <c r="C15" s="16"/>
      <c r="D15" s="52">
        <f>SUM(D10:D13)</f>
        <v>0</v>
      </c>
      <c r="E15" s="11"/>
      <c r="F15" s="12"/>
      <c r="G15" s="12"/>
      <c r="H15" s="51">
        <f>SUM(H10:H13)</f>
        <v>1600000</v>
      </c>
      <c r="I15" s="52">
        <f>SUM(I10:I13)</f>
        <v>0</v>
      </c>
      <c r="J15" s="12"/>
      <c r="K15" s="12"/>
      <c r="M15" s="10">
        <f>SUM(M10:M13)</f>
        <v>1648000</v>
      </c>
      <c r="N15" s="52">
        <f>SUM(N10:N13)</f>
        <v>0</v>
      </c>
      <c r="O15" s="11"/>
      <c r="P15" s="12"/>
      <c r="Q15" s="12"/>
      <c r="R15" s="35">
        <f>SUM(R10:R13)</f>
        <v>1698000</v>
      </c>
      <c r="S15" s="22"/>
      <c r="T15" s="27"/>
      <c r="U15" s="94"/>
      <c r="V15" s="28"/>
      <c r="X15" s="45"/>
    </row>
    <row r="16" spans="2:24" ht="25.2" customHeight="1" thickBot="1">
      <c r="B16" s="29"/>
      <c r="C16" s="30"/>
      <c r="D16" s="50"/>
      <c r="E16" s="37"/>
      <c r="F16" s="36"/>
      <c r="G16" s="36"/>
      <c r="H16" s="38"/>
      <c r="I16" s="50"/>
      <c r="J16" s="36"/>
      <c r="K16" s="36"/>
      <c r="L16" s="36"/>
      <c r="M16" s="38"/>
      <c r="N16" s="37"/>
      <c r="O16" s="37"/>
      <c r="P16" s="36"/>
      <c r="Q16" s="36"/>
      <c r="R16" s="38"/>
      <c r="S16" s="23"/>
      <c r="T16" s="41"/>
      <c r="U16" s="42"/>
      <c r="V16" s="31"/>
      <c r="X16" s="46"/>
    </row>
    <row r="18" spans="2:24" ht="25.2" customHeight="1">
      <c r="B18" s="1" t="s">
        <v>66</v>
      </c>
      <c r="C18" s="1"/>
      <c r="D18" s="4"/>
      <c r="E18" s="4"/>
      <c r="F18" s="4"/>
      <c r="G18" s="4"/>
      <c r="H18" s="4"/>
      <c r="I18" s="4"/>
      <c r="J18" s="4"/>
      <c r="K18" s="4"/>
      <c r="L18" s="4"/>
      <c r="M18" s="4"/>
      <c r="N18" s="4"/>
      <c r="O18" s="4"/>
      <c r="P18" s="4"/>
      <c r="Q18" s="4"/>
      <c r="R18" s="4"/>
    </row>
    <row r="19" spans="2:24" ht="25.2" customHeight="1" thickBot="1">
      <c r="B19" s="7" t="s">
        <v>2</v>
      </c>
      <c r="C19" s="7"/>
      <c r="D19" s="4"/>
      <c r="E19" s="4"/>
      <c r="F19" s="4"/>
      <c r="G19" s="4"/>
      <c r="H19" s="4"/>
      <c r="I19" s="4"/>
      <c r="J19" s="4"/>
      <c r="K19" s="4"/>
      <c r="L19" s="4"/>
      <c r="M19" s="4"/>
      <c r="N19" s="4"/>
      <c r="O19" s="4"/>
      <c r="P19" s="4"/>
      <c r="Q19" s="4"/>
      <c r="R19" s="4"/>
      <c r="S19" s="7"/>
      <c r="T19" s="7" t="s">
        <v>3</v>
      </c>
      <c r="X19" s="7" t="s">
        <v>4</v>
      </c>
    </row>
    <row r="20" spans="2:24" ht="25.2" customHeight="1">
      <c r="B20" s="160" t="s">
        <v>5</v>
      </c>
      <c r="C20" s="154" t="s">
        <v>6</v>
      </c>
      <c r="D20" s="170" t="s">
        <v>29</v>
      </c>
      <c r="E20" s="152" t="s">
        <v>9</v>
      </c>
      <c r="F20" s="152" t="s">
        <v>10</v>
      </c>
      <c r="G20" s="152" t="s">
        <v>11</v>
      </c>
      <c r="H20" s="165" t="s">
        <v>30</v>
      </c>
      <c r="I20" s="199" t="s">
        <v>64</v>
      </c>
      <c r="J20" s="152" t="s">
        <v>9</v>
      </c>
      <c r="K20" s="152" t="s">
        <v>65</v>
      </c>
      <c r="L20" s="152" t="s">
        <v>11</v>
      </c>
      <c r="M20" s="201" t="s">
        <v>31</v>
      </c>
      <c r="N20" s="170" t="s">
        <v>64</v>
      </c>
      <c r="O20" s="152" t="s">
        <v>9</v>
      </c>
      <c r="P20" s="152" t="s">
        <v>65</v>
      </c>
      <c r="Q20" s="152" t="s">
        <v>11</v>
      </c>
      <c r="R20" s="165" t="s">
        <v>32</v>
      </c>
      <c r="T20" s="203" t="s">
        <v>16</v>
      </c>
      <c r="U20" s="205" t="s">
        <v>17</v>
      </c>
      <c r="V20" s="207" t="s">
        <v>18</v>
      </c>
      <c r="X20" s="181" t="s">
        <v>20</v>
      </c>
    </row>
    <row r="21" spans="2:24" ht="25.2" customHeight="1">
      <c r="B21" s="161"/>
      <c r="C21" s="155"/>
      <c r="D21" s="176"/>
      <c r="E21" s="175"/>
      <c r="F21" s="175"/>
      <c r="G21" s="175"/>
      <c r="H21" s="198"/>
      <c r="I21" s="200"/>
      <c r="J21" s="175"/>
      <c r="K21" s="175"/>
      <c r="L21" s="175"/>
      <c r="M21" s="202"/>
      <c r="N21" s="176"/>
      <c r="O21" s="175"/>
      <c r="P21" s="175"/>
      <c r="Q21" s="175"/>
      <c r="R21" s="198"/>
      <c r="T21" s="204"/>
      <c r="U21" s="206"/>
      <c r="V21" s="208"/>
      <c r="X21" s="182"/>
    </row>
    <row r="22" spans="2:24" ht="25.2" customHeight="1">
      <c r="B22" s="161"/>
      <c r="C22" s="155"/>
      <c r="D22" s="75" t="s">
        <v>21</v>
      </c>
      <c r="E22" s="76" t="s">
        <v>22</v>
      </c>
      <c r="F22" s="76" t="s">
        <v>23</v>
      </c>
      <c r="G22" s="76" t="s">
        <v>23</v>
      </c>
      <c r="H22" s="77" t="s">
        <v>23</v>
      </c>
      <c r="I22" s="59" t="s">
        <v>21</v>
      </c>
      <c r="J22" s="76" t="s">
        <v>22</v>
      </c>
      <c r="K22" s="76" t="s">
        <v>23</v>
      </c>
      <c r="L22" s="76" t="s">
        <v>23</v>
      </c>
      <c r="M22" s="60" t="s">
        <v>23</v>
      </c>
      <c r="N22" s="99" t="s">
        <v>21</v>
      </c>
      <c r="O22" s="100" t="s">
        <v>22</v>
      </c>
      <c r="P22" s="100" t="s">
        <v>23</v>
      </c>
      <c r="Q22" s="100" t="s">
        <v>23</v>
      </c>
      <c r="R22" s="101" t="s">
        <v>23</v>
      </c>
      <c r="T22" s="209" t="s">
        <v>24</v>
      </c>
      <c r="U22" s="210" t="s">
        <v>25</v>
      </c>
      <c r="V22" s="211" t="s">
        <v>24</v>
      </c>
      <c r="X22" s="182"/>
    </row>
    <row r="23" spans="2:24" ht="25.2" customHeight="1">
      <c r="B23" s="162"/>
      <c r="C23" s="156"/>
      <c r="D23" s="172" t="s">
        <v>71</v>
      </c>
      <c r="E23" s="173"/>
      <c r="F23" s="173"/>
      <c r="G23" s="173"/>
      <c r="H23" s="174"/>
      <c r="I23" s="172" t="s">
        <v>72</v>
      </c>
      <c r="J23" s="173"/>
      <c r="K23" s="173"/>
      <c r="L23" s="173"/>
      <c r="M23" s="173"/>
      <c r="N23" s="172" t="s">
        <v>73</v>
      </c>
      <c r="O23" s="173"/>
      <c r="P23" s="173"/>
      <c r="Q23" s="173"/>
      <c r="R23" s="174"/>
      <c r="T23" s="209"/>
      <c r="U23" s="210"/>
      <c r="V23" s="211"/>
      <c r="X23" s="183"/>
    </row>
    <row r="24" spans="2:24" s="105" customFormat="1" ht="25.2" customHeight="1">
      <c r="B24" s="106" t="s">
        <v>74</v>
      </c>
      <c r="C24" s="97" t="s">
        <v>153</v>
      </c>
      <c r="D24" s="113">
        <v>0</v>
      </c>
      <c r="E24" s="110" t="s">
        <v>92</v>
      </c>
      <c r="F24" s="111">
        <v>300886</v>
      </c>
      <c r="G24" s="111" t="s">
        <v>92</v>
      </c>
      <c r="H24" s="134">
        <f>F24</f>
        <v>300886</v>
      </c>
      <c r="I24" s="145">
        <v>0</v>
      </c>
      <c r="J24" s="111" t="s">
        <v>92</v>
      </c>
      <c r="K24" s="111">
        <v>320698</v>
      </c>
      <c r="L24" s="115" t="s">
        <v>92</v>
      </c>
      <c r="M24" s="146">
        <f>K24</f>
        <v>320698</v>
      </c>
      <c r="N24" s="147">
        <v>0</v>
      </c>
      <c r="O24" s="110" t="s">
        <v>92</v>
      </c>
      <c r="P24" s="111">
        <v>321000</v>
      </c>
      <c r="Q24" s="111" t="s">
        <v>92</v>
      </c>
      <c r="R24" s="134">
        <f>P24</f>
        <v>321000</v>
      </c>
      <c r="T24" s="143">
        <v>42095</v>
      </c>
      <c r="U24" s="148" t="s">
        <v>151</v>
      </c>
      <c r="V24" s="144">
        <v>43921</v>
      </c>
      <c r="X24" s="104" t="s">
        <v>152</v>
      </c>
    </row>
    <row r="25" spans="2:24" s="105" customFormat="1" ht="25.2" customHeight="1">
      <c r="B25" s="106" t="s">
        <v>116</v>
      </c>
      <c r="C25" s="97" t="s">
        <v>117</v>
      </c>
      <c r="D25" s="113">
        <v>93531</v>
      </c>
      <c r="E25" s="110">
        <v>0.79100000000000004</v>
      </c>
      <c r="F25" s="111">
        <v>6208.88</v>
      </c>
      <c r="G25" s="111" t="s">
        <v>92</v>
      </c>
      <c r="H25" s="134">
        <f>(D25*E25)+F25</f>
        <v>80191.901000000013</v>
      </c>
      <c r="I25" s="145">
        <v>93531</v>
      </c>
      <c r="J25" s="110">
        <v>0.8286</v>
      </c>
      <c r="K25" s="111">
        <v>6506.28</v>
      </c>
      <c r="L25" s="115" t="s">
        <v>92</v>
      </c>
      <c r="M25" s="146">
        <f t="shared" ref="M25:M45" si="0">(I25*J25)+K25</f>
        <v>84006.066600000006</v>
      </c>
      <c r="N25" s="113">
        <v>93531</v>
      </c>
      <c r="O25" s="110">
        <v>0.87</v>
      </c>
      <c r="P25" s="111">
        <v>6829.64</v>
      </c>
      <c r="Q25" s="111" t="s">
        <v>92</v>
      </c>
      <c r="R25" s="134">
        <f t="shared" ref="R25:R45" si="1">(N25*O25)+P25</f>
        <v>88201.61</v>
      </c>
      <c r="T25" s="149" t="s">
        <v>138</v>
      </c>
      <c r="U25" s="148" t="s">
        <v>91</v>
      </c>
      <c r="V25" s="123" t="s">
        <v>92</v>
      </c>
      <c r="X25" s="104" t="s">
        <v>148</v>
      </c>
    </row>
    <row r="26" spans="2:24" s="105" customFormat="1" ht="25.2" customHeight="1">
      <c r="B26" s="106" t="s">
        <v>116</v>
      </c>
      <c r="C26" s="97" t="s">
        <v>118</v>
      </c>
      <c r="D26" s="113">
        <v>18479.777158774374</v>
      </c>
      <c r="E26" s="110">
        <v>0.79100000000000004</v>
      </c>
      <c r="F26" s="111">
        <v>6984.44</v>
      </c>
      <c r="G26" s="111" t="s">
        <v>92</v>
      </c>
      <c r="H26" s="134">
        <f t="shared" ref="H26:H45" si="2">(D26*E26)+F26</f>
        <v>21601.943732590531</v>
      </c>
      <c r="I26" s="145">
        <v>18479.777158774374</v>
      </c>
      <c r="J26" s="110">
        <v>0.8286</v>
      </c>
      <c r="K26" s="111">
        <v>7318.99</v>
      </c>
      <c r="L26" s="115" t="s">
        <v>92</v>
      </c>
      <c r="M26" s="146">
        <f t="shared" si="0"/>
        <v>22631.333353760449</v>
      </c>
      <c r="N26" s="113">
        <v>18479.777158774374</v>
      </c>
      <c r="O26" s="110">
        <v>0.87</v>
      </c>
      <c r="P26" s="111">
        <v>7682.74</v>
      </c>
      <c r="Q26" s="111" t="s">
        <v>92</v>
      </c>
      <c r="R26" s="134">
        <f t="shared" si="1"/>
        <v>23760.146128133703</v>
      </c>
      <c r="T26" s="143">
        <v>41591</v>
      </c>
      <c r="U26" s="148" t="s">
        <v>91</v>
      </c>
      <c r="V26" s="123" t="s">
        <v>92</v>
      </c>
      <c r="X26" s="104"/>
    </row>
    <row r="27" spans="2:24" s="105" customFormat="1" ht="25.2" customHeight="1">
      <c r="B27" s="106" t="s">
        <v>116</v>
      </c>
      <c r="C27" s="97" t="s">
        <v>119</v>
      </c>
      <c r="D27" s="113">
        <v>577289</v>
      </c>
      <c r="E27" s="110">
        <v>0.63329999999999997</v>
      </c>
      <c r="F27" s="111">
        <v>54566</v>
      </c>
      <c r="G27" s="111" t="s">
        <v>92</v>
      </c>
      <c r="H27" s="134">
        <f t="shared" si="2"/>
        <v>420163.1237</v>
      </c>
      <c r="I27" s="145">
        <v>577289</v>
      </c>
      <c r="J27" s="110">
        <v>0.66339999999999999</v>
      </c>
      <c r="K27" s="111">
        <v>57180.52</v>
      </c>
      <c r="L27" s="115" t="s">
        <v>92</v>
      </c>
      <c r="M27" s="146">
        <f t="shared" si="0"/>
        <v>440154.04259999999</v>
      </c>
      <c r="N27" s="113">
        <v>577289</v>
      </c>
      <c r="O27" s="110">
        <v>0.6966</v>
      </c>
      <c r="P27" s="111">
        <v>60023.26</v>
      </c>
      <c r="Q27" s="111" t="s">
        <v>92</v>
      </c>
      <c r="R27" s="134">
        <f t="shared" si="1"/>
        <v>462162.77740000002</v>
      </c>
      <c r="T27" s="143">
        <v>40353</v>
      </c>
      <c r="U27" s="148" t="s">
        <v>91</v>
      </c>
      <c r="V27" s="123" t="s">
        <v>92</v>
      </c>
      <c r="X27" s="104"/>
    </row>
    <row r="28" spans="2:24" s="105" customFormat="1" ht="25.2" customHeight="1">
      <c r="B28" s="106" t="s">
        <v>116</v>
      </c>
      <c r="C28" s="97" t="s">
        <v>120</v>
      </c>
      <c r="D28" s="113">
        <v>29040.376044568242</v>
      </c>
      <c r="E28" s="110">
        <v>0.79100000000000004</v>
      </c>
      <c r="F28" s="111">
        <v>13968.88</v>
      </c>
      <c r="G28" s="111" t="s">
        <v>92</v>
      </c>
      <c r="H28" s="134">
        <f t="shared" si="2"/>
        <v>36939.817451253482</v>
      </c>
      <c r="I28" s="145">
        <v>29040.376044568242</v>
      </c>
      <c r="J28" s="110">
        <v>0.8286</v>
      </c>
      <c r="K28" s="111">
        <v>14637.98</v>
      </c>
      <c r="L28" s="115" t="s">
        <v>92</v>
      </c>
      <c r="M28" s="146">
        <f t="shared" si="0"/>
        <v>38700.835590529241</v>
      </c>
      <c r="N28" s="113">
        <v>29040.376044568242</v>
      </c>
      <c r="O28" s="110">
        <v>0.87</v>
      </c>
      <c r="P28" s="111">
        <v>15365.48</v>
      </c>
      <c r="Q28" s="111" t="s">
        <v>92</v>
      </c>
      <c r="R28" s="134">
        <f t="shared" si="1"/>
        <v>40630.607158774365</v>
      </c>
      <c r="T28" s="143">
        <v>40233</v>
      </c>
      <c r="U28" s="148" t="s">
        <v>91</v>
      </c>
      <c r="V28" s="123" t="s">
        <v>92</v>
      </c>
      <c r="X28" s="104"/>
    </row>
    <row r="29" spans="2:24" s="105" customFormat="1" ht="25.2" customHeight="1">
      <c r="B29" s="106" t="s">
        <v>121</v>
      </c>
      <c r="C29" s="97" t="s">
        <v>154</v>
      </c>
      <c r="D29" s="113">
        <v>142969.73958333334</v>
      </c>
      <c r="E29" s="110">
        <v>0.63329999999999997</v>
      </c>
      <c r="F29" s="111">
        <v>18797.830000000002</v>
      </c>
      <c r="G29" s="111" t="s">
        <v>92</v>
      </c>
      <c r="H29" s="134">
        <f t="shared" si="2"/>
        <v>109340.566078125</v>
      </c>
      <c r="I29" s="145">
        <v>142969.73958333334</v>
      </c>
      <c r="J29" s="110">
        <v>0.66339999999999999</v>
      </c>
      <c r="K29" s="111">
        <v>19699.05</v>
      </c>
      <c r="L29" s="115" t="s">
        <v>92</v>
      </c>
      <c r="M29" s="146">
        <f t="shared" si="0"/>
        <v>114545.17523958335</v>
      </c>
      <c r="N29" s="113">
        <v>142969.73958333334</v>
      </c>
      <c r="O29" s="110">
        <v>0.6966</v>
      </c>
      <c r="P29" s="111">
        <v>20678.95</v>
      </c>
      <c r="Q29" s="111" t="s">
        <v>92</v>
      </c>
      <c r="R29" s="134">
        <f t="shared" si="1"/>
        <v>120271.67059375001</v>
      </c>
      <c r="T29" s="149" t="s">
        <v>157</v>
      </c>
      <c r="U29" s="148" t="s">
        <v>91</v>
      </c>
      <c r="V29" s="123" t="s">
        <v>92</v>
      </c>
      <c r="X29" s="104" t="s">
        <v>148</v>
      </c>
    </row>
    <row r="30" spans="2:24" s="105" customFormat="1" ht="25.2" customHeight="1">
      <c r="B30" s="106" t="s">
        <v>121</v>
      </c>
      <c r="C30" s="97" t="s">
        <v>122</v>
      </c>
      <c r="D30" s="113">
        <v>81895</v>
      </c>
      <c r="E30" s="110">
        <v>0.79100000000000004</v>
      </c>
      <c r="F30" s="111">
        <v>5390.42</v>
      </c>
      <c r="G30" s="111" t="s">
        <v>92</v>
      </c>
      <c r="H30" s="134">
        <f t="shared" si="2"/>
        <v>70169.365000000005</v>
      </c>
      <c r="I30" s="145">
        <v>81895</v>
      </c>
      <c r="J30" s="110">
        <v>0.8286</v>
      </c>
      <c r="K30" s="111">
        <v>5648.62</v>
      </c>
      <c r="L30" s="115" t="s">
        <v>92</v>
      </c>
      <c r="M30" s="146">
        <f t="shared" si="0"/>
        <v>73506.816999999995</v>
      </c>
      <c r="N30" s="113">
        <v>81895</v>
      </c>
      <c r="O30" s="110">
        <v>0.87</v>
      </c>
      <c r="P30" s="111">
        <v>5929.36</v>
      </c>
      <c r="Q30" s="111" t="s">
        <v>92</v>
      </c>
      <c r="R30" s="134">
        <f t="shared" si="1"/>
        <v>77178.009999999995</v>
      </c>
      <c r="T30" s="143">
        <v>40225</v>
      </c>
      <c r="U30" s="148" t="s">
        <v>91</v>
      </c>
      <c r="V30" s="123" t="s">
        <v>92</v>
      </c>
      <c r="X30" s="104"/>
    </row>
    <row r="31" spans="2:24" s="105" customFormat="1" ht="25.2" customHeight="1">
      <c r="B31" s="106" t="s">
        <v>121</v>
      </c>
      <c r="C31" s="97" t="s">
        <v>123</v>
      </c>
      <c r="D31" s="113">
        <v>68381</v>
      </c>
      <c r="E31" s="110">
        <v>0.79100000000000004</v>
      </c>
      <c r="F31" s="111">
        <v>3104.44</v>
      </c>
      <c r="G31" s="111" t="s">
        <v>92</v>
      </c>
      <c r="H31" s="134">
        <f t="shared" si="2"/>
        <v>57193.811000000002</v>
      </c>
      <c r="I31" s="145">
        <v>68381</v>
      </c>
      <c r="J31" s="110">
        <v>0.8286</v>
      </c>
      <c r="K31" s="111">
        <v>3253.14</v>
      </c>
      <c r="L31" s="115" t="s">
        <v>92</v>
      </c>
      <c r="M31" s="146">
        <f t="shared" si="0"/>
        <v>59913.636599999998</v>
      </c>
      <c r="N31" s="113">
        <v>68381</v>
      </c>
      <c r="O31" s="110">
        <v>0.87</v>
      </c>
      <c r="P31" s="111">
        <v>3414.82</v>
      </c>
      <c r="Q31" s="111" t="s">
        <v>92</v>
      </c>
      <c r="R31" s="134">
        <f t="shared" si="1"/>
        <v>62906.29</v>
      </c>
      <c r="T31" s="149" t="s">
        <v>139</v>
      </c>
      <c r="U31" s="148" t="s">
        <v>91</v>
      </c>
      <c r="V31" s="123" t="s">
        <v>92</v>
      </c>
      <c r="X31" s="104" t="s">
        <v>166</v>
      </c>
    </row>
    <row r="32" spans="2:24" s="105" customFormat="1" ht="25.2" customHeight="1">
      <c r="B32" s="106" t="s">
        <v>121</v>
      </c>
      <c r="C32" s="97" t="s">
        <v>124</v>
      </c>
      <c r="D32" s="113">
        <v>177123</v>
      </c>
      <c r="E32" s="110">
        <v>0.63329999999999997</v>
      </c>
      <c r="F32" s="111">
        <v>18797.830000000002</v>
      </c>
      <c r="G32" s="111" t="s">
        <v>92</v>
      </c>
      <c r="H32" s="134">
        <f t="shared" si="2"/>
        <v>130969.8259</v>
      </c>
      <c r="I32" s="145">
        <v>177123</v>
      </c>
      <c r="J32" s="110">
        <v>0.66339999999999999</v>
      </c>
      <c r="K32" s="111">
        <v>19699.05</v>
      </c>
      <c r="L32" s="115" t="s">
        <v>92</v>
      </c>
      <c r="M32" s="146">
        <f t="shared" si="0"/>
        <v>137202.44819999998</v>
      </c>
      <c r="N32" s="113">
        <v>177123</v>
      </c>
      <c r="O32" s="110">
        <v>0.6966</v>
      </c>
      <c r="P32" s="111">
        <v>20678.95</v>
      </c>
      <c r="Q32" s="111" t="s">
        <v>92</v>
      </c>
      <c r="R32" s="134">
        <f t="shared" si="1"/>
        <v>144062.83180000001</v>
      </c>
      <c r="T32" s="143">
        <v>40630</v>
      </c>
      <c r="U32" s="148" t="s">
        <v>91</v>
      </c>
      <c r="V32" s="123" t="s">
        <v>92</v>
      </c>
      <c r="X32" s="104"/>
    </row>
    <row r="33" spans="2:24" s="105" customFormat="1" ht="25.2" customHeight="1">
      <c r="B33" s="106" t="s">
        <v>121</v>
      </c>
      <c r="C33" s="97" t="s">
        <v>125</v>
      </c>
      <c r="D33" s="113">
        <v>63102.058823529413</v>
      </c>
      <c r="E33" s="110">
        <v>0.79100000000000004</v>
      </c>
      <c r="F33" s="111">
        <v>6984.44</v>
      </c>
      <c r="G33" s="111" t="s">
        <v>92</v>
      </c>
      <c r="H33" s="134">
        <f t="shared" si="2"/>
        <v>56898.168529411771</v>
      </c>
      <c r="I33" s="145">
        <v>63102.058823529413</v>
      </c>
      <c r="J33" s="110">
        <v>0.8286</v>
      </c>
      <c r="K33" s="111">
        <v>7318.99</v>
      </c>
      <c r="L33" s="115" t="s">
        <v>92</v>
      </c>
      <c r="M33" s="146">
        <f t="shared" si="0"/>
        <v>59605.355941176473</v>
      </c>
      <c r="N33" s="113">
        <v>63102.058823529413</v>
      </c>
      <c r="O33" s="110">
        <v>0.87</v>
      </c>
      <c r="P33" s="111">
        <v>7682.74</v>
      </c>
      <c r="Q33" s="111" t="s">
        <v>92</v>
      </c>
      <c r="R33" s="134">
        <f t="shared" si="1"/>
        <v>62581.531176470584</v>
      </c>
      <c r="T33" s="143">
        <v>41479</v>
      </c>
      <c r="U33" s="148" t="s">
        <v>91</v>
      </c>
      <c r="V33" s="123" t="s">
        <v>92</v>
      </c>
      <c r="X33" s="104"/>
    </row>
    <row r="34" spans="2:24" s="105" customFormat="1" ht="25.2" customHeight="1">
      <c r="B34" s="106" t="s">
        <v>121</v>
      </c>
      <c r="C34" s="97" t="s">
        <v>126</v>
      </c>
      <c r="D34" s="113">
        <v>68948</v>
      </c>
      <c r="E34" s="110">
        <v>0.79100000000000004</v>
      </c>
      <c r="F34" s="111">
        <v>3031.83</v>
      </c>
      <c r="G34" s="111" t="s">
        <v>92</v>
      </c>
      <c r="H34" s="134">
        <f t="shared" si="2"/>
        <v>57569.698000000004</v>
      </c>
      <c r="I34" s="145">
        <v>68948</v>
      </c>
      <c r="J34" s="110">
        <v>0.8286</v>
      </c>
      <c r="K34" s="111">
        <v>3177.05</v>
      </c>
      <c r="L34" s="115" t="s">
        <v>92</v>
      </c>
      <c r="M34" s="146">
        <f t="shared" si="0"/>
        <v>60307.362800000003</v>
      </c>
      <c r="N34" s="113">
        <v>68948</v>
      </c>
      <c r="O34" s="110">
        <v>0.87</v>
      </c>
      <c r="P34" s="111">
        <v>3334.95</v>
      </c>
      <c r="Q34" s="111" t="s">
        <v>92</v>
      </c>
      <c r="R34" s="134">
        <f t="shared" si="1"/>
        <v>63319.71</v>
      </c>
      <c r="T34" s="149" t="s">
        <v>140</v>
      </c>
      <c r="U34" s="148" t="s">
        <v>91</v>
      </c>
      <c r="V34" s="123" t="s">
        <v>92</v>
      </c>
      <c r="X34" s="104" t="s">
        <v>148</v>
      </c>
    </row>
    <row r="35" spans="2:24" s="105" customFormat="1" ht="25.2" customHeight="1">
      <c r="B35" s="106" t="s">
        <v>121</v>
      </c>
      <c r="C35" s="97" t="s">
        <v>129</v>
      </c>
      <c r="D35" s="113">
        <v>57524</v>
      </c>
      <c r="E35" s="110">
        <v>0.79100000000000004</v>
      </c>
      <c r="F35" s="111">
        <v>3104.44</v>
      </c>
      <c r="G35" s="111" t="s">
        <v>92</v>
      </c>
      <c r="H35" s="134">
        <f t="shared" si="2"/>
        <v>48605.924000000006</v>
      </c>
      <c r="I35" s="145">
        <v>57524</v>
      </c>
      <c r="J35" s="110">
        <v>0.8286</v>
      </c>
      <c r="K35" s="111">
        <v>3253.14</v>
      </c>
      <c r="L35" s="115" t="s">
        <v>92</v>
      </c>
      <c r="M35" s="146">
        <f t="shared" si="0"/>
        <v>50917.526400000002</v>
      </c>
      <c r="N35" s="113">
        <v>57524</v>
      </c>
      <c r="O35" s="110">
        <v>0.87</v>
      </c>
      <c r="P35" s="111">
        <v>3414.82</v>
      </c>
      <c r="Q35" s="111" t="s">
        <v>92</v>
      </c>
      <c r="R35" s="134">
        <f t="shared" si="1"/>
        <v>53460.7</v>
      </c>
      <c r="T35" s="143">
        <v>41003</v>
      </c>
      <c r="U35" s="148" t="s">
        <v>91</v>
      </c>
      <c r="V35" s="123" t="s">
        <v>92</v>
      </c>
      <c r="X35" s="104"/>
    </row>
    <row r="36" spans="2:24" s="105" customFormat="1" ht="25.2" customHeight="1">
      <c r="B36" s="106" t="s">
        <v>121</v>
      </c>
      <c r="C36" s="97" t="s">
        <v>130</v>
      </c>
      <c r="D36" s="113">
        <v>36519.084967320261</v>
      </c>
      <c r="E36" s="110">
        <v>0.79100000000000004</v>
      </c>
      <c r="F36" s="111">
        <v>3104.44</v>
      </c>
      <c r="G36" s="111" t="s">
        <v>92</v>
      </c>
      <c r="H36" s="134">
        <f t="shared" si="2"/>
        <v>31991.036209150327</v>
      </c>
      <c r="I36" s="145">
        <v>36519.084967320261</v>
      </c>
      <c r="J36" s="110">
        <v>0.8286</v>
      </c>
      <c r="K36" s="111">
        <v>3253.14</v>
      </c>
      <c r="L36" s="115" t="s">
        <v>92</v>
      </c>
      <c r="M36" s="146">
        <f t="shared" si="0"/>
        <v>33512.853803921571</v>
      </c>
      <c r="N36" s="113">
        <v>36519.084967320261</v>
      </c>
      <c r="O36" s="110">
        <v>0.87</v>
      </c>
      <c r="P36" s="111">
        <v>3414.82</v>
      </c>
      <c r="Q36" s="111" t="s">
        <v>92</v>
      </c>
      <c r="R36" s="134">
        <f t="shared" si="1"/>
        <v>35186.423921568632</v>
      </c>
      <c r="T36" s="143">
        <v>40686</v>
      </c>
      <c r="U36" s="148" t="s">
        <v>91</v>
      </c>
      <c r="V36" s="123" t="s">
        <v>92</v>
      </c>
      <c r="X36" s="104"/>
    </row>
    <row r="37" spans="2:24" s="105" customFormat="1" ht="33" customHeight="1">
      <c r="B37" s="106" t="s">
        <v>121</v>
      </c>
      <c r="C37" s="97" t="s">
        <v>131</v>
      </c>
      <c r="D37" s="113">
        <v>88683.071895424844</v>
      </c>
      <c r="E37" s="110">
        <v>0.79100000000000004</v>
      </c>
      <c r="F37" s="111">
        <v>1347.6</v>
      </c>
      <c r="G37" s="111" t="s">
        <v>92</v>
      </c>
      <c r="H37" s="134">
        <f t="shared" si="2"/>
        <v>71495.909869281066</v>
      </c>
      <c r="I37" s="145">
        <v>88683.071895424844</v>
      </c>
      <c r="J37" s="110">
        <v>0.8286</v>
      </c>
      <c r="K37" s="111">
        <v>1412.15</v>
      </c>
      <c r="L37" s="115" t="s">
        <v>92</v>
      </c>
      <c r="M37" s="146">
        <f t="shared" si="0"/>
        <v>74894.943372549023</v>
      </c>
      <c r="N37" s="113">
        <v>88683.071895424844</v>
      </c>
      <c r="O37" s="110">
        <v>0.87</v>
      </c>
      <c r="P37" s="111">
        <v>1482.33</v>
      </c>
      <c r="Q37" s="111" t="s">
        <v>92</v>
      </c>
      <c r="R37" s="134">
        <f t="shared" si="1"/>
        <v>78636.602549019619</v>
      </c>
      <c r="T37" s="143">
        <v>41045</v>
      </c>
      <c r="U37" s="148" t="s">
        <v>91</v>
      </c>
      <c r="V37" s="123" t="s">
        <v>92</v>
      </c>
      <c r="X37" s="104" t="s">
        <v>170</v>
      </c>
    </row>
    <row r="38" spans="2:24" s="105" customFormat="1" ht="25.2" customHeight="1">
      <c r="B38" s="106" t="s">
        <v>121</v>
      </c>
      <c r="C38" s="97" t="s">
        <v>155</v>
      </c>
      <c r="D38" s="113">
        <v>39143.134146341465</v>
      </c>
      <c r="E38" s="110">
        <v>0.79100000000000004</v>
      </c>
      <c r="F38" s="111">
        <v>1745.83</v>
      </c>
      <c r="G38" s="111" t="s">
        <v>92</v>
      </c>
      <c r="H38" s="134">
        <f t="shared" si="2"/>
        <v>32708.049109756103</v>
      </c>
      <c r="I38" s="145">
        <v>39143.134146341465</v>
      </c>
      <c r="J38" s="110">
        <v>0.8286</v>
      </c>
      <c r="K38" s="111">
        <v>1829.46</v>
      </c>
      <c r="L38" s="115" t="s">
        <v>92</v>
      </c>
      <c r="M38" s="146">
        <f t="shared" si="0"/>
        <v>34263.460953658541</v>
      </c>
      <c r="N38" s="113">
        <v>39143.134146341465</v>
      </c>
      <c r="O38" s="110">
        <v>0.87</v>
      </c>
      <c r="P38" s="111">
        <v>1920.39</v>
      </c>
      <c r="Q38" s="111" t="s">
        <v>92</v>
      </c>
      <c r="R38" s="134">
        <f t="shared" si="1"/>
        <v>35974.916707317076</v>
      </c>
      <c r="T38" s="143">
        <v>40298</v>
      </c>
      <c r="U38" s="148" t="s">
        <v>91</v>
      </c>
      <c r="V38" s="123" t="s">
        <v>92</v>
      </c>
      <c r="X38" s="104"/>
    </row>
    <row r="39" spans="2:24" s="105" customFormat="1" ht="25.2" customHeight="1">
      <c r="B39" s="106" t="s">
        <v>121</v>
      </c>
      <c r="C39" s="97" t="s">
        <v>132</v>
      </c>
      <c r="D39" s="113">
        <v>206833.33333333337</v>
      </c>
      <c r="E39" s="110">
        <v>0.63329999999999997</v>
      </c>
      <c r="F39" s="111">
        <v>21156.42</v>
      </c>
      <c r="G39" s="111" t="s">
        <v>92</v>
      </c>
      <c r="H39" s="134">
        <f t="shared" si="2"/>
        <v>152143.97000000003</v>
      </c>
      <c r="I39" s="145">
        <v>206833.33333333337</v>
      </c>
      <c r="J39" s="110">
        <v>0.66339999999999999</v>
      </c>
      <c r="K39" s="111">
        <v>22170.62</v>
      </c>
      <c r="L39" s="115" t="s">
        <v>92</v>
      </c>
      <c r="M39" s="146">
        <f t="shared" si="0"/>
        <v>159383.85333333336</v>
      </c>
      <c r="N39" s="113">
        <v>206833.33333333337</v>
      </c>
      <c r="O39" s="110">
        <v>0.6966</v>
      </c>
      <c r="P39" s="111">
        <v>23273.360000000001</v>
      </c>
      <c r="Q39" s="111" t="s">
        <v>92</v>
      </c>
      <c r="R39" s="134">
        <f t="shared" si="1"/>
        <v>167353.46000000002</v>
      </c>
      <c r="T39" s="143">
        <v>40009</v>
      </c>
      <c r="U39" s="148" t="s">
        <v>91</v>
      </c>
      <c r="V39" s="123" t="s">
        <v>92</v>
      </c>
      <c r="X39" s="104"/>
    </row>
    <row r="40" spans="2:24" s="105" customFormat="1" ht="25.2" customHeight="1">
      <c r="B40" s="106" t="s">
        <v>116</v>
      </c>
      <c r="C40" s="97" t="s">
        <v>156</v>
      </c>
      <c r="D40" s="113">
        <v>42999.206549118389</v>
      </c>
      <c r="E40" s="110">
        <v>0.79100000000000004</v>
      </c>
      <c r="F40" s="111">
        <v>1745.83</v>
      </c>
      <c r="G40" s="111" t="s">
        <v>92</v>
      </c>
      <c r="H40" s="134">
        <f t="shared" si="2"/>
        <v>35758.202380352646</v>
      </c>
      <c r="I40" s="145">
        <v>42999.206549118389</v>
      </c>
      <c r="J40" s="110">
        <v>0.8286</v>
      </c>
      <c r="K40" s="111">
        <v>1829.46</v>
      </c>
      <c r="L40" s="115" t="s">
        <v>92</v>
      </c>
      <c r="M40" s="146">
        <f t="shared" si="0"/>
        <v>37458.602546599497</v>
      </c>
      <c r="N40" s="113">
        <v>42999.206549118389</v>
      </c>
      <c r="O40" s="110">
        <v>0.87</v>
      </c>
      <c r="P40" s="111">
        <v>1920.39</v>
      </c>
      <c r="Q40" s="111" t="s">
        <v>92</v>
      </c>
      <c r="R40" s="134">
        <f t="shared" si="1"/>
        <v>39329.699697732998</v>
      </c>
      <c r="T40" s="143">
        <v>42221</v>
      </c>
      <c r="U40" s="148" t="s">
        <v>91</v>
      </c>
      <c r="V40" s="123" t="s">
        <v>92</v>
      </c>
      <c r="X40" s="104"/>
    </row>
    <row r="41" spans="2:24" s="105" customFormat="1" ht="25.2" customHeight="1">
      <c r="B41" s="106" t="s">
        <v>121</v>
      </c>
      <c r="C41" s="97" t="s">
        <v>133</v>
      </c>
      <c r="D41" s="113">
        <v>0</v>
      </c>
      <c r="E41" s="110"/>
      <c r="F41" s="111"/>
      <c r="G41" s="111" t="s">
        <v>92</v>
      </c>
      <c r="H41" s="134">
        <f t="shared" si="2"/>
        <v>0</v>
      </c>
      <c r="I41" s="145">
        <v>8790.038148148149</v>
      </c>
      <c r="J41" s="110">
        <v>0.8286</v>
      </c>
      <c r="K41" s="111">
        <v>10165.219999999999</v>
      </c>
      <c r="L41" s="115" t="s">
        <v>92</v>
      </c>
      <c r="M41" s="146">
        <f t="shared" si="0"/>
        <v>17448.645609555555</v>
      </c>
      <c r="N41" s="113">
        <v>8814.1204444444447</v>
      </c>
      <c r="O41" s="110">
        <v>0.87</v>
      </c>
      <c r="P41" s="111">
        <v>10670.44</v>
      </c>
      <c r="Q41" s="111" t="s">
        <v>92</v>
      </c>
      <c r="R41" s="134">
        <f t="shared" si="1"/>
        <v>18338.724786666666</v>
      </c>
      <c r="T41" s="143">
        <v>43052</v>
      </c>
      <c r="U41" s="148" t="s">
        <v>91</v>
      </c>
      <c r="V41" s="123" t="s">
        <v>92</v>
      </c>
      <c r="X41" s="104" t="s">
        <v>165</v>
      </c>
    </row>
    <row r="42" spans="2:24" s="105" customFormat="1" ht="25.2" customHeight="1">
      <c r="B42" s="106" t="s">
        <v>121</v>
      </c>
      <c r="C42" s="97" t="s">
        <v>134</v>
      </c>
      <c r="D42" s="113">
        <v>0</v>
      </c>
      <c r="E42" s="110"/>
      <c r="F42" s="111"/>
      <c r="G42" s="111" t="s">
        <v>92</v>
      </c>
      <c r="H42" s="134">
        <f t="shared" si="2"/>
        <v>0</v>
      </c>
      <c r="I42" s="145">
        <v>15206.022553191488</v>
      </c>
      <c r="J42" s="110">
        <v>0.8286</v>
      </c>
      <c r="K42" s="111">
        <v>2541.3049999999998</v>
      </c>
      <c r="L42" s="115" t="s">
        <v>92</v>
      </c>
      <c r="M42" s="146">
        <f t="shared" si="0"/>
        <v>15141.015287574466</v>
      </c>
      <c r="N42" s="113">
        <v>30579.144255319148</v>
      </c>
      <c r="O42" s="110">
        <v>0.87</v>
      </c>
      <c r="P42" s="111">
        <v>5335.22</v>
      </c>
      <c r="Q42" s="111" t="s">
        <v>92</v>
      </c>
      <c r="R42" s="134">
        <f t="shared" si="1"/>
        <v>31939.07550212766</v>
      </c>
      <c r="T42" s="143">
        <v>43052</v>
      </c>
      <c r="U42" s="148" t="s">
        <v>91</v>
      </c>
      <c r="V42" s="123" t="s">
        <v>92</v>
      </c>
      <c r="X42" s="104" t="s">
        <v>165</v>
      </c>
    </row>
    <row r="43" spans="2:24" s="105" customFormat="1" ht="25.2" customHeight="1">
      <c r="B43" s="106" t="s">
        <v>163</v>
      </c>
      <c r="C43" s="97" t="s">
        <v>162</v>
      </c>
      <c r="D43" s="113">
        <v>0</v>
      </c>
      <c r="E43" s="110"/>
      <c r="F43" s="111"/>
      <c r="G43" s="111" t="s">
        <v>92</v>
      </c>
      <c r="H43" s="134">
        <f t="shared" ref="H43:H44" si="3">(D43*E43)+F43</f>
        <v>0</v>
      </c>
      <c r="I43" s="145">
        <v>0</v>
      </c>
      <c r="J43" s="111"/>
      <c r="K43" s="111"/>
      <c r="L43" s="115" t="s">
        <v>92</v>
      </c>
      <c r="M43" s="146">
        <f t="shared" ref="M43:M44" si="4">(I43*J43)+K43</f>
        <v>0</v>
      </c>
      <c r="N43" s="113">
        <v>0</v>
      </c>
      <c r="O43" s="110"/>
      <c r="P43" s="111"/>
      <c r="Q43" s="111" t="s">
        <v>92</v>
      </c>
      <c r="R43" s="134">
        <f t="shared" si="1"/>
        <v>0</v>
      </c>
      <c r="T43" s="143">
        <v>43301</v>
      </c>
      <c r="U43" s="148" t="s">
        <v>91</v>
      </c>
      <c r="V43" s="123" t="s">
        <v>92</v>
      </c>
      <c r="X43" s="107" t="s">
        <v>167</v>
      </c>
    </row>
    <row r="44" spans="2:24" s="105" customFormat="1" ht="25.2" customHeight="1">
      <c r="B44" s="106" t="s">
        <v>121</v>
      </c>
      <c r="C44" s="97" t="s">
        <v>160</v>
      </c>
      <c r="D44" s="113">
        <v>0</v>
      </c>
      <c r="E44" s="110"/>
      <c r="F44" s="111"/>
      <c r="G44" s="111" t="s">
        <v>92</v>
      </c>
      <c r="H44" s="134">
        <f t="shared" si="3"/>
        <v>0</v>
      </c>
      <c r="I44" s="145">
        <v>0</v>
      </c>
      <c r="J44" s="111"/>
      <c r="K44" s="111"/>
      <c r="L44" s="115" t="s">
        <v>92</v>
      </c>
      <c r="M44" s="146">
        <f t="shared" si="4"/>
        <v>0</v>
      </c>
      <c r="N44" s="113">
        <v>0</v>
      </c>
      <c r="O44" s="110"/>
      <c r="P44" s="111"/>
      <c r="Q44" s="111" t="s">
        <v>92</v>
      </c>
      <c r="R44" s="134">
        <f t="shared" si="1"/>
        <v>0</v>
      </c>
      <c r="T44" s="143">
        <v>43235</v>
      </c>
      <c r="U44" s="148" t="s">
        <v>91</v>
      </c>
      <c r="V44" s="123" t="s">
        <v>92</v>
      </c>
      <c r="X44" s="107" t="s">
        <v>167</v>
      </c>
    </row>
    <row r="45" spans="2:24" s="105" customFormat="1" ht="25.2" customHeight="1">
      <c r="B45" s="106" t="s">
        <v>121</v>
      </c>
      <c r="C45" s="97" t="s">
        <v>161</v>
      </c>
      <c r="D45" s="113">
        <v>0</v>
      </c>
      <c r="E45" s="110"/>
      <c r="F45" s="111"/>
      <c r="G45" s="111" t="s">
        <v>92</v>
      </c>
      <c r="H45" s="134">
        <f t="shared" si="2"/>
        <v>0</v>
      </c>
      <c r="I45" s="145">
        <v>0</v>
      </c>
      <c r="J45" s="111"/>
      <c r="K45" s="111"/>
      <c r="L45" s="115" t="s">
        <v>92</v>
      </c>
      <c r="M45" s="146">
        <f t="shared" si="0"/>
        <v>0</v>
      </c>
      <c r="N45" s="113">
        <v>0</v>
      </c>
      <c r="O45" s="110"/>
      <c r="P45" s="111"/>
      <c r="Q45" s="111" t="s">
        <v>92</v>
      </c>
      <c r="R45" s="134">
        <f t="shared" si="1"/>
        <v>0</v>
      </c>
      <c r="T45" s="143">
        <v>43266</v>
      </c>
      <c r="U45" s="150" t="s">
        <v>91</v>
      </c>
      <c r="V45" s="133" t="s">
        <v>92</v>
      </c>
      <c r="X45" s="107" t="s">
        <v>167</v>
      </c>
    </row>
    <row r="46" spans="2:24" ht="25.2" customHeight="1">
      <c r="B46" s="33"/>
      <c r="C46" s="57"/>
      <c r="D46" s="58"/>
      <c r="E46" s="9"/>
      <c r="F46" s="8"/>
      <c r="G46" s="8"/>
      <c r="H46" s="34"/>
      <c r="I46" s="8"/>
      <c r="J46" s="8"/>
      <c r="K46" s="8"/>
      <c r="L46" s="8"/>
      <c r="M46" s="8"/>
      <c r="N46" s="61"/>
      <c r="O46" s="9"/>
      <c r="P46" s="8"/>
      <c r="Q46" s="8"/>
      <c r="R46" s="34"/>
      <c r="T46" s="63"/>
      <c r="U46" s="64"/>
      <c r="V46" s="65"/>
      <c r="X46" s="73"/>
    </row>
    <row r="47" spans="2:24" ht="25.2" customHeight="1">
      <c r="B47" s="27" t="s">
        <v>26</v>
      </c>
      <c r="C47" s="28"/>
      <c r="D47" s="52">
        <f>SUM(D24:D45)</f>
        <v>1792460.7825017436</v>
      </c>
      <c r="E47" s="11"/>
      <c r="F47" s="12"/>
      <c r="G47" s="12"/>
      <c r="H47" s="51">
        <f>SUM(H24:H45)</f>
        <v>1714627.3119599211</v>
      </c>
      <c r="I47" s="52">
        <f>SUM(I24:I45)</f>
        <v>1816456.8432030834</v>
      </c>
      <c r="J47" s="12"/>
      <c r="K47" s="12"/>
      <c r="M47" s="10">
        <f>SUM(M24:M45)</f>
        <v>1834291.9752322412</v>
      </c>
      <c r="N47" s="52">
        <f>SUM(N24:N45)</f>
        <v>1831854.0472015073</v>
      </c>
      <c r="O47" s="102"/>
      <c r="P47" s="103"/>
      <c r="Q47" s="103"/>
      <c r="R47" s="35">
        <f>SUM(R24:R45)</f>
        <v>1926294.7874215613</v>
      </c>
      <c r="T47" s="27"/>
      <c r="U47" s="16"/>
      <c r="V47" s="28"/>
      <c r="X47" s="45"/>
    </row>
    <row r="48" spans="2:24" ht="25.2" customHeight="1" thickBot="1">
      <c r="B48" s="29"/>
      <c r="C48" s="31"/>
      <c r="D48" s="50"/>
      <c r="E48" s="37"/>
      <c r="F48" s="36"/>
      <c r="G48" s="36"/>
      <c r="H48" s="38"/>
      <c r="I48" s="36"/>
      <c r="J48" s="36"/>
      <c r="K48" s="36"/>
      <c r="L48" s="36"/>
      <c r="M48" s="36"/>
      <c r="N48" s="62"/>
      <c r="O48" s="37"/>
      <c r="P48" s="36"/>
      <c r="Q48" s="36"/>
      <c r="R48" s="38"/>
      <c r="T48" s="41"/>
      <c r="U48" s="42"/>
      <c r="V48" s="43"/>
      <c r="X48" s="46"/>
    </row>
    <row r="50" spans="2:10" ht="25.2" customHeight="1" thickBot="1">
      <c r="B50" s="74" t="s">
        <v>34</v>
      </c>
    </row>
    <row r="51" spans="2:10" ht="25.2" customHeight="1">
      <c r="B51" s="91" t="s">
        <v>35</v>
      </c>
      <c r="C51" s="92" t="s">
        <v>36</v>
      </c>
      <c r="D51" s="92" t="s">
        <v>37</v>
      </c>
      <c r="E51" s="215" t="s">
        <v>38</v>
      </c>
      <c r="F51" s="215"/>
      <c r="G51" s="215"/>
      <c r="H51" s="215"/>
      <c r="I51" s="215"/>
      <c r="J51" s="216"/>
    </row>
    <row r="52" spans="2:10" ht="25.2" customHeight="1">
      <c r="B52" s="191" t="s">
        <v>39</v>
      </c>
      <c r="C52" s="89" t="s">
        <v>5</v>
      </c>
      <c r="D52" s="89" t="s">
        <v>40</v>
      </c>
      <c r="E52" s="188" t="s">
        <v>67</v>
      </c>
      <c r="F52" s="188"/>
      <c r="G52" s="188"/>
      <c r="H52" s="188"/>
      <c r="I52" s="188"/>
      <c r="J52" s="189"/>
    </row>
    <row r="53" spans="2:10" ht="25.2" customHeight="1">
      <c r="B53" s="191"/>
      <c r="C53" s="89" t="s">
        <v>6</v>
      </c>
      <c r="D53" s="89" t="s">
        <v>40</v>
      </c>
      <c r="E53" s="188" t="s">
        <v>68</v>
      </c>
      <c r="F53" s="188"/>
      <c r="G53" s="188"/>
      <c r="H53" s="188"/>
      <c r="I53" s="188"/>
      <c r="J53" s="189"/>
    </row>
    <row r="54" spans="2:10" ht="25.2" customHeight="1">
      <c r="B54" s="191"/>
      <c r="C54" s="89" t="s">
        <v>45</v>
      </c>
      <c r="D54" s="89" t="s">
        <v>21</v>
      </c>
      <c r="E54" s="188" t="s">
        <v>69</v>
      </c>
      <c r="F54" s="188"/>
      <c r="G54" s="188"/>
      <c r="H54" s="188"/>
      <c r="I54" s="188"/>
      <c r="J54" s="189"/>
    </row>
    <row r="55" spans="2:10" ht="25.2" customHeight="1">
      <c r="B55" s="191"/>
      <c r="C55" s="89" t="s">
        <v>9</v>
      </c>
      <c r="D55" s="89" t="s">
        <v>22</v>
      </c>
      <c r="E55" s="188" t="s">
        <v>47</v>
      </c>
      <c r="F55" s="188"/>
      <c r="G55" s="188"/>
      <c r="H55" s="188"/>
      <c r="I55" s="188"/>
      <c r="J55" s="189"/>
    </row>
    <row r="56" spans="2:10" ht="25.2" customHeight="1">
      <c r="B56" s="191"/>
      <c r="C56" s="89" t="s">
        <v>10</v>
      </c>
      <c r="D56" s="89" t="s">
        <v>23</v>
      </c>
      <c r="E56" s="188" t="s">
        <v>48</v>
      </c>
      <c r="F56" s="188"/>
      <c r="G56" s="188"/>
      <c r="H56" s="188"/>
      <c r="I56" s="188"/>
      <c r="J56" s="189"/>
    </row>
    <row r="57" spans="2:10" ht="25.2" customHeight="1">
      <c r="B57" s="191"/>
      <c r="C57" s="89" t="s">
        <v>11</v>
      </c>
      <c r="D57" s="89" t="s">
        <v>23</v>
      </c>
      <c r="E57" s="188" t="s">
        <v>49</v>
      </c>
      <c r="F57" s="188"/>
      <c r="G57" s="188"/>
      <c r="H57" s="188"/>
      <c r="I57" s="188"/>
      <c r="J57" s="189"/>
    </row>
    <row r="58" spans="2:10" ht="25.2" customHeight="1">
      <c r="B58" s="191"/>
      <c r="C58" s="89" t="s">
        <v>50</v>
      </c>
      <c r="D58" s="89" t="s">
        <v>23</v>
      </c>
      <c r="E58" s="188" t="s">
        <v>70</v>
      </c>
      <c r="F58" s="188"/>
      <c r="G58" s="188"/>
      <c r="H58" s="188"/>
      <c r="I58" s="188"/>
      <c r="J58" s="189"/>
    </row>
    <row r="59" spans="2:10" ht="25.2" customHeight="1">
      <c r="B59" s="191" t="s">
        <v>52</v>
      </c>
      <c r="C59" s="89" t="s">
        <v>16</v>
      </c>
      <c r="D59" s="89" t="s">
        <v>24</v>
      </c>
      <c r="E59" s="188" t="s">
        <v>56</v>
      </c>
      <c r="F59" s="188"/>
      <c r="G59" s="188"/>
      <c r="H59" s="188"/>
      <c r="I59" s="188"/>
      <c r="J59" s="189"/>
    </row>
    <row r="60" spans="2:10" ht="25.2" customHeight="1">
      <c r="B60" s="191"/>
      <c r="C60" s="89" t="s">
        <v>17</v>
      </c>
      <c r="D60" s="89" t="s">
        <v>25</v>
      </c>
      <c r="E60" s="188" t="s">
        <v>57</v>
      </c>
      <c r="F60" s="188"/>
      <c r="G60" s="188"/>
      <c r="H60" s="188"/>
      <c r="I60" s="188"/>
      <c r="J60" s="189"/>
    </row>
    <row r="61" spans="2:10" ht="25.2" customHeight="1">
      <c r="B61" s="191"/>
      <c r="C61" s="89" t="s">
        <v>18</v>
      </c>
      <c r="D61" s="89" t="s">
        <v>24</v>
      </c>
      <c r="E61" s="188" t="s">
        <v>58</v>
      </c>
      <c r="F61" s="188"/>
      <c r="G61" s="188"/>
      <c r="H61" s="188"/>
      <c r="I61" s="188"/>
      <c r="J61" s="189"/>
    </row>
    <row r="62" spans="2:10" ht="25.2" customHeight="1" thickBot="1">
      <c r="B62" s="56" t="s">
        <v>61</v>
      </c>
      <c r="C62" s="79" t="s">
        <v>20</v>
      </c>
      <c r="D62" s="79" t="s">
        <v>40</v>
      </c>
      <c r="E62" s="192" t="s">
        <v>62</v>
      </c>
      <c r="F62" s="192"/>
      <c r="G62" s="192"/>
      <c r="H62" s="192"/>
      <c r="I62" s="192"/>
      <c r="J62" s="193"/>
    </row>
  </sheetData>
  <mergeCells count="69">
    <mergeCell ref="E51:J51"/>
    <mergeCell ref="E59:J59"/>
    <mergeCell ref="E60:J60"/>
    <mergeCell ref="E61:J61"/>
    <mergeCell ref="E62:J62"/>
    <mergeCell ref="B59:B61"/>
    <mergeCell ref="B52:B58"/>
    <mergeCell ref="E54:J54"/>
    <mergeCell ref="E55:J55"/>
    <mergeCell ref="E56:J56"/>
    <mergeCell ref="E57:J57"/>
    <mergeCell ref="E58:J58"/>
    <mergeCell ref="E52:J52"/>
    <mergeCell ref="E53:J53"/>
    <mergeCell ref="X6:X9"/>
    <mergeCell ref="U6:U7"/>
    <mergeCell ref="T8:T9"/>
    <mergeCell ref="U8:U9"/>
    <mergeCell ref="V8:V9"/>
    <mergeCell ref="V6:V7"/>
    <mergeCell ref="T6:T7"/>
    <mergeCell ref="X20:X23"/>
    <mergeCell ref="T20:T21"/>
    <mergeCell ref="U20:U21"/>
    <mergeCell ref="V20:V21"/>
    <mergeCell ref="T22:T23"/>
    <mergeCell ref="U22:U23"/>
    <mergeCell ref="V22:V23"/>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I9:M9"/>
    <mergeCell ref="I6:I7"/>
    <mergeCell ref="J6:J7"/>
    <mergeCell ref="K6:K7"/>
    <mergeCell ref="C20:C23"/>
    <mergeCell ref="D20:D21"/>
    <mergeCell ref="E20:E21"/>
    <mergeCell ref="F20:F21"/>
    <mergeCell ref="K20:K21"/>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31E1EDD3700C44AAEBB513F8ED9CC77" ma:contentTypeVersion="46" ma:contentTypeDescription="" ma:contentTypeScope="" ma:versionID="473cce17935b1cb62711b8e1ea1c792a">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89d3494fb4b7ae1d6ad9edaaa8f3d534"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0e5cfab-624c-4e44-8ff4-7cd112c8ab77" ContentTypeId="0x010100573134B1BDBFC74F8C2DBF70E4CDEAD401" PreviousValue="false"/>
</file>

<file path=customXml/item4.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Follow-up xmlns="7041854e-4853-44f9-9e63-23b7acad5461">false</Follow-up>
    <Asset xmlns="7041854e-4853-44f9-9e63-23b7acad5461">false</Asset>
    <RelatedItems xmlns="http://schemas.microsoft.com/sharepoint/v3" xsi:nil="true"/>
  </documentManagement>
</p:properties>
</file>

<file path=customXml/itemProps1.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2.xml><?xml version="1.0" encoding="utf-8"?>
<ds:datastoreItem xmlns:ds="http://schemas.openxmlformats.org/officeDocument/2006/customXml" ds:itemID="{EE0D06AF-3E48-4A1A-B21A-06CAEE5BE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4.xml><?xml version="1.0" encoding="utf-8"?>
<ds:datastoreItem xmlns:ds="http://schemas.openxmlformats.org/officeDocument/2006/customXml" ds:itemID="{2B8E1069-428B-4FB4-ABF0-1C4E4C4618DA}">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Okyere</dc:creator>
  <cp:lastModifiedBy>Stanislav Petrov</cp:lastModifiedBy>
  <cp:revision/>
  <cp:lastPrinted>2019-02-21T15:25:07Z</cp:lastPrinted>
  <dcterms:created xsi:type="dcterms:W3CDTF">2015-10-14T16:49:04Z</dcterms:created>
  <dcterms:modified xsi:type="dcterms:W3CDTF">2019-03-04T11:47:22Z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0x010100573134B1BDBFC74F8C2DBF70E4CDEAD40100931E1EDD3700C44AAEBB513F8ED9CC77</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ies>
</file>