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4160" windowHeight="6450"/>
  </bookViews>
  <sheets>
    <sheet name="Cover" sheetId="29" r:id="rId1"/>
    <sheet name="F_Inputs" sheetId="23" r:id="rId2"/>
    <sheet name="WN_water softening" sheetId="6" r:id="rId3"/>
    <sheet name="WN_Mains Replacement" sheetId="26" r:id="rId4"/>
    <sheet name="WN_electricity usage" sheetId="27" r:id="rId5"/>
    <sheet name="WR_electricity usage" sheetId="28" r:id="rId6"/>
    <sheet name="Summary" sheetId="19" r:id="rId7"/>
  </sheets>
  <calcPr calcId="152511"/>
</workbook>
</file>

<file path=xl/calcChain.xml><?xml version="1.0" encoding="utf-8"?>
<calcChain xmlns="http://schemas.openxmlformats.org/spreadsheetml/2006/main">
  <c r="C25" i="26" l="1"/>
  <c r="C12" i="26"/>
  <c r="C35" i="6" l="1"/>
  <c r="C34" i="6"/>
  <c r="C33" i="6"/>
  <c r="C32" i="6"/>
  <c r="C31" i="6"/>
  <c r="C30" i="6"/>
  <c r="C12" i="6"/>
  <c r="C16" i="6" s="1"/>
  <c r="C26" i="26" l="1"/>
  <c r="C26" i="27"/>
  <c r="C16" i="27"/>
  <c r="C16" i="28"/>
  <c r="F8" i="19" l="1"/>
  <c r="N8" i="19"/>
  <c r="M8" i="19"/>
  <c r="L8" i="19"/>
  <c r="K8" i="19"/>
  <c r="J8" i="19"/>
  <c r="I8" i="19"/>
  <c r="G8" i="19"/>
  <c r="D8" i="19"/>
  <c r="C8" i="19"/>
  <c r="B8" i="19"/>
  <c r="C12" i="28"/>
  <c r="C25" i="28"/>
  <c r="C26" i="28" l="1"/>
  <c r="E8" i="19"/>
  <c r="C17" i="28"/>
  <c r="G7" i="19"/>
  <c r="C21" i="28" l="1"/>
  <c r="H8" i="19"/>
  <c r="N7" i="19" l="1"/>
  <c r="L7" i="19"/>
  <c r="M7" i="19"/>
  <c r="K7" i="19"/>
  <c r="I7" i="19"/>
  <c r="J7" i="19"/>
  <c r="F7" i="19"/>
  <c r="D7" i="19"/>
  <c r="C7" i="19"/>
  <c r="B7" i="19"/>
  <c r="M6" i="19"/>
  <c r="K6" i="19"/>
  <c r="I6" i="19"/>
  <c r="L6" i="19"/>
  <c r="N6" i="19"/>
  <c r="J6" i="19"/>
  <c r="G6" i="19"/>
  <c r="F6" i="19"/>
  <c r="D6" i="19"/>
  <c r="C6" i="19"/>
  <c r="B6" i="19"/>
  <c r="C12" i="27" l="1"/>
  <c r="C25" i="27"/>
  <c r="C17" i="27"/>
  <c r="H7" i="19" s="1"/>
  <c r="C21" i="27"/>
  <c r="E6" i="19" l="1"/>
  <c r="E7" i="19"/>
  <c r="C17" i="26"/>
  <c r="C21" i="26" l="1"/>
  <c r="H6" i="19"/>
  <c r="N5" i="19"/>
  <c r="M5" i="19"/>
  <c r="L5" i="19"/>
  <c r="K5" i="19"/>
  <c r="J5" i="19"/>
  <c r="I5" i="19"/>
  <c r="G5" i="19"/>
  <c r="D5" i="19"/>
  <c r="C5" i="19"/>
  <c r="B5" i="19"/>
  <c r="C25" i="6" l="1"/>
  <c r="C23" i="19" l="1"/>
  <c r="C22" i="19"/>
  <c r="C19" i="19"/>
  <c r="C21" i="19"/>
  <c r="E5" i="19" l="1"/>
  <c r="C26" i="6" l="1"/>
  <c r="F5" i="19" l="1"/>
  <c r="C20" i="19" s="1"/>
  <c r="C17" i="6" l="1"/>
  <c r="H5" i="19" l="1"/>
  <c r="C21" i="6"/>
  <c r="E19" i="19" s="1"/>
</calcChain>
</file>

<file path=xl/sharedStrings.xml><?xml version="1.0" encoding="utf-8"?>
<sst xmlns="http://schemas.openxmlformats.org/spreadsheetml/2006/main" count="1910" uniqueCount="478">
  <si>
    <t>Cover sheet</t>
  </si>
  <si>
    <t>Company</t>
  </si>
  <si>
    <t>2020-21</t>
  </si>
  <si>
    <t>2021-22</t>
  </si>
  <si>
    <t>2022-23</t>
  </si>
  <si>
    <t>2023-24</t>
  </si>
  <si>
    <t>2024-25</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</si>
  <si>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</si>
  <si>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</si>
  <si>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</si>
  <si>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</si>
  <si>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</si>
  <si>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</si>
  <si>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</si>
  <si>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</si>
  <si>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</si>
  <si>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</si>
  <si>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</si>
  <si>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</si>
  <si>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</si>
  <si>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</si>
  <si>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</si>
  <si>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</si>
  <si>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</si>
  <si>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</si>
  <si>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</si>
  <si>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</si>
  <si>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</si>
  <si>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</si>
  <si>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</si>
  <si>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</si>
  <si>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</si>
  <si>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</si>
  <si>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</si>
  <si>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Price Review 2019</t>
  </si>
  <si>
    <t>£m</t>
  </si>
  <si>
    <t>Capital expenditure - Totex - Sludge treatment</t>
  </si>
  <si>
    <t>WWS1021SDT</t>
  </si>
  <si>
    <t>SES</t>
  </si>
  <si>
    <t>Expenditure  - Total business retail costs, less services to developers and miscellaneous costs</t>
  </si>
  <si>
    <t>R40010</t>
  </si>
  <si>
    <t>Capital expeniture on assets principally used by retail - Total</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</si>
  <si>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</si>
  <si>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</si>
  <si>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</si>
  <si>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</si>
  <si>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</si>
  <si>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</si>
  <si>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</si>
  <si>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</si>
  <si>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</si>
  <si>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</si>
  <si>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</si>
  <si>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</si>
  <si>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</si>
  <si>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</si>
  <si>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</si>
  <si>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</si>
  <si>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</si>
  <si>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</si>
  <si>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</si>
  <si>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</si>
  <si>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</si>
  <si>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</si>
  <si>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</si>
  <si>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</si>
  <si>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</si>
  <si>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</si>
  <si>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</si>
  <si>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</si>
  <si>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</si>
  <si>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</si>
  <si>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</si>
  <si>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</si>
  <si>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</si>
  <si>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</si>
  <si>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</si>
  <si>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</si>
  <si>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</si>
  <si>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</si>
  <si>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</si>
  <si>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</si>
  <si>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</si>
  <si>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</si>
  <si>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</si>
  <si>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</si>
  <si>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</si>
  <si>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</si>
  <si>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</si>
  <si>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</si>
  <si>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</si>
  <si>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</si>
  <si>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</si>
  <si>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</si>
  <si>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</si>
  <si>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</si>
  <si>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</si>
  <si>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</si>
  <si>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</si>
  <si>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</si>
  <si>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</si>
  <si>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</si>
  <si>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</si>
  <si>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</si>
  <si>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</si>
  <si>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</si>
  <si>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</si>
  <si>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</si>
  <si>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</si>
  <si>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</si>
  <si>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</si>
  <si>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</si>
  <si>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</si>
  <si>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</si>
  <si>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</si>
  <si>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</si>
  <si>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</si>
  <si>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</si>
  <si>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</si>
  <si>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</si>
  <si>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</si>
  <si>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</si>
  <si>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</si>
  <si>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</si>
  <si>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</si>
  <si>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</si>
  <si>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</si>
  <si>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</si>
  <si>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</si>
  <si>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</si>
  <si>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</si>
  <si>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</si>
  <si>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</si>
  <si>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</si>
  <si>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</si>
  <si>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</si>
  <si>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</si>
  <si>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</si>
  <si>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</si>
  <si>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</si>
  <si>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</si>
  <si>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</si>
  <si>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</si>
  <si>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</si>
  <si>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</si>
  <si>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</si>
  <si>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</si>
  <si>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</si>
  <si>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</si>
  <si>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</si>
  <si>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</si>
  <si>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</si>
  <si>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</si>
  <si>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</si>
  <si>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</si>
  <si>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</si>
  <si>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</si>
  <si>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</si>
  <si>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</si>
  <si>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</si>
  <si>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</si>
  <si>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</si>
  <si>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</si>
  <si>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</si>
  <si>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</si>
  <si>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</si>
  <si>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</si>
  <si>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</si>
  <si>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</si>
  <si>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</si>
  <si>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</si>
  <si>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</si>
  <si>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</si>
  <si>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</si>
  <si>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</si>
  <si>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</si>
  <si>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</si>
  <si>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</si>
  <si>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</si>
  <si>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</si>
  <si>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</si>
  <si>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</si>
  <si>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</si>
  <si>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</si>
  <si>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</si>
  <si>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</si>
  <si>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</si>
  <si>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</si>
  <si>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</si>
  <si>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</si>
  <si>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</si>
  <si>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</si>
  <si>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</si>
  <si>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</si>
  <si>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</si>
  <si>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</si>
  <si>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</si>
  <si>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</si>
  <si>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</si>
  <si>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</si>
  <si>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</si>
  <si>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</si>
  <si>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</si>
  <si>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</si>
  <si>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</si>
  <si>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</si>
  <si>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</si>
  <si>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</si>
  <si>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</si>
  <si>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</si>
  <si>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</si>
  <si>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</si>
  <si>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</si>
  <si>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</si>
  <si>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WWN803002</t>
  </si>
  <si>
    <t>WWN803001</t>
  </si>
  <si>
    <t>WWN802004</t>
  </si>
  <si>
    <t>WWN802003</t>
  </si>
  <si>
    <t>WWN802002</t>
  </si>
  <si>
    <t>WWN802001</t>
  </si>
  <si>
    <t>WWN801004</t>
  </si>
  <si>
    <t>WWN801003</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</si>
  <si>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</si>
  <si>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</si>
  <si>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</si>
  <si>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</si>
  <si>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</si>
  <si>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</si>
  <si>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</si>
  <si>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</si>
  <si>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</si>
  <si>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</si>
  <si>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</si>
  <si>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</si>
  <si>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</si>
  <si>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</si>
  <si>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</si>
  <si>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</si>
  <si>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</si>
  <si>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</si>
  <si>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</si>
  <si>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</si>
  <si>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</si>
  <si>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</si>
  <si>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</si>
  <si>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</si>
  <si>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</si>
  <si>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</si>
  <si>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</si>
  <si>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</si>
  <si>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WN602002</t>
  </si>
  <si>
    <t>WN602001</t>
  </si>
  <si>
    <t>WN601004</t>
  </si>
  <si>
    <t>WN601003</t>
  </si>
  <si>
    <t>Company specific statutory requirement</t>
  </si>
  <si>
    <t>WN601002</t>
  </si>
  <si>
    <t>Softening</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</si>
  <si>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</si>
  <si>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</si>
  <si>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</si>
  <si>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</si>
  <si>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</si>
  <si>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</si>
  <si>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</si>
  <si>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</si>
  <si>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</si>
  <si>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</si>
  <si>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</si>
  <si>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</si>
  <si>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</si>
  <si>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</si>
  <si>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</si>
  <si>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</si>
  <si>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</si>
  <si>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</si>
  <si>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</si>
  <si>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</si>
  <si>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</si>
  <si>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</si>
  <si>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</si>
  <si>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WR803002</t>
  </si>
  <si>
    <t>WR803001</t>
  </si>
  <si>
    <t>WR802004</t>
  </si>
  <si>
    <t>WR802003</t>
  </si>
  <si>
    <t>WR802002</t>
  </si>
  <si>
    <t>WR802001</t>
  </si>
  <si>
    <t>WR801004</t>
  </si>
  <si>
    <t>WR801003</t>
  </si>
  <si>
    <t>WR801002</t>
  </si>
  <si>
    <t>WR801001</t>
  </si>
  <si>
    <t>Latest</t>
  </si>
  <si>
    <t>2019-20</t>
  </si>
  <si>
    <t>2018-19</t>
  </si>
  <si>
    <t>2017-18</t>
  </si>
  <si>
    <t>2016-17</t>
  </si>
  <si>
    <t>2015-16</t>
  </si>
  <si>
    <t>2014-15</t>
  </si>
  <si>
    <t>2013-14</t>
  </si>
  <si>
    <t>2012-13</t>
  </si>
  <si>
    <t>2011-12</t>
  </si>
  <si>
    <t>2010-11</t>
  </si>
  <si>
    <t>Description_input</t>
  </si>
  <si>
    <t>Model</t>
  </si>
  <si>
    <t>Unit</t>
  </si>
  <si>
    <t>Item description</t>
  </si>
  <si>
    <t>Reference</t>
  </si>
  <si>
    <t>Acronym</t>
  </si>
  <si>
    <t>Pass</t>
  </si>
  <si>
    <t>Partial pass</t>
  </si>
  <si>
    <t>Water network plus</t>
  </si>
  <si>
    <t xml:space="preserve"> PR19 A4.1 section 2.1</t>
  </si>
  <si>
    <t xml:space="preserve"> PR19 A4.1 sections 2.1, 2.4 and 2.5.</t>
  </si>
  <si>
    <t xml:space="preserve"> PR19 A4.1 section 2.4</t>
  </si>
  <si>
    <t xml:space="preserve"> PR19 A4.1 section 2.6</t>
  </si>
  <si>
    <t>Partial accept</t>
  </si>
  <si>
    <t>SES-WN601001</t>
  </si>
  <si>
    <t>N/A</t>
  </si>
  <si>
    <t>Value of claim</t>
  </si>
  <si>
    <t>Allowed adjustment (£m)</t>
  </si>
  <si>
    <t>Assessment result</t>
  </si>
  <si>
    <t>Water softening</t>
  </si>
  <si>
    <t>Ofwat allowance</t>
  </si>
  <si>
    <t>Overall assessment</t>
  </si>
  <si>
    <t>Description</t>
  </si>
  <si>
    <t>Yes</t>
  </si>
  <si>
    <t>The company provides sufficient evidence supporting the key reasons for the claim,  which are: 
(a) It has a statutory obligation to partially soften water; 
(b) This obligation is unique among English and Welsh companies;
(c) Softening requires additional treatment stages and therefore increases maintenance and operational costs. 
The company references a PR14 study to show that no other company undertakes softening on the same scale. The company additionally refers to the 'all company' data that was submitted as part of the PR19 modelling development 'Cost Assessment for PR19 – a consultation on econometric cost modelling' in which it remains the only company submitting costs relating to statutory softening.</t>
  </si>
  <si>
    <t xml:space="preserve">The inclusion of historical softening costs in a base costs modelling scenario suggests £2.16m is appropriate to cover costs beyond those allowed for in our base maintenance. </t>
  </si>
  <si>
    <t>SES claims that 90% of its groundwater supply is treated at treatment complexity GW4, with the remaining 10% treated as GW3 complexity. We do not find clear explanation for this allocation in the plan narrative. 
In the absence of explanation for the treatment complexity allocation, we base the need for adjustment on scenario modelling of base maintenance allowances both including and excluding the company's historical softening costs, using the base models we developed for water.
The inclusion of historical softening costs in a base costs modelling scenario suggests that £2.16m is appropriate to cover costs beyond those allowed for in our base maintenance allowance.</t>
  </si>
  <si>
    <t>The evidence provided clearly identifies the costs associated with softening and explains the basis of these costs at a high level. 
Operating costs appear to be calculated using actual data but it is unclear how future efficiencies have been included. The company claims large capital costs are estimated and benchmarked using framework consultants, but further evidence of this is required. The company specifies using 'FMECA' modelling for general maintenance, but we find insufficient evidence that this is calibrated/compared with actual spend.  Historical opex costs are not clearly reported in the breakdown of components for comparison. We would expect to see a £/Ml/d assessment across different sources to demonstrate the most efficient combination is operated within system constraints.
Technical cost assurance is referenced, but limited detail provided at this stage. No evidence is found for discussion of costs with the customer challenge group.</t>
  </si>
  <si>
    <t xml:space="preserve">The company proposes a mechanism to return any opex savings resulting from site outages relating to softening to the local community through investment in "one or more local causes", on grounds that the opex per customer is too insignificant to warrant direct return through price adjustment. Supporting local causes is positive but more detail is needed around this commitment. Furthermore, these costs look to be based purely on opex and should cover some aspect of increased customer cost relating to increased hardness impact on washing/soap (£29 per annum) and home softening units (£70 per annum), if these are to be used as part of the cost benefit justification for the claim.
We also expect customers to be protected with regards to efficient operation of the system and the company could further highlight how this would link to any efficiency or water quality commitments for PR19.  </t>
  </si>
  <si>
    <t>Base (£m)</t>
  </si>
  <si>
    <t xml:space="preserve"> PR19 A4.1 section 2.2
BP Data Table WN1.
</t>
  </si>
  <si>
    <t>Summary sheet - SES Water</t>
  </si>
  <si>
    <t>Summary for aggregator</t>
  </si>
  <si>
    <t>Water resources</t>
  </si>
  <si>
    <t>Bioresources</t>
  </si>
  <si>
    <t>Wastewater network plus</t>
  </si>
  <si>
    <t>Residential retail</t>
  </si>
  <si>
    <t>£m, 2017-18 prices</t>
  </si>
  <si>
    <t>Check</t>
  </si>
  <si>
    <t>Enhancement line 1</t>
  </si>
  <si>
    <t>Enhancement line 2</t>
  </si>
  <si>
    <t>Enhancement line 3</t>
  </si>
  <si>
    <t>Base</t>
  </si>
  <si>
    <t>Allocation</t>
  </si>
  <si>
    <t>Space for new claims 5</t>
  </si>
  <si>
    <t>Link to claim</t>
  </si>
  <si>
    <t xml:space="preserve">Value  </t>
  </si>
  <si>
    <t>Allowance</t>
  </si>
  <si>
    <t>Assessment</t>
  </si>
  <si>
    <t>Line 1</t>
  </si>
  <si>
    <t>Line 2</t>
  </si>
  <si>
    <t>Line 3</t>
  </si>
  <si>
    <t>Space for new claims 6</t>
  </si>
  <si>
    <t>Space for new claims 7</t>
  </si>
  <si>
    <t>Space for new claims 8</t>
  </si>
  <si>
    <t>Space for new claims 9</t>
  </si>
  <si>
    <t>Space for new claims 10</t>
  </si>
  <si>
    <t>Space for new claims 11</t>
  </si>
  <si>
    <t>Space for new claims 12</t>
  </si>
  <si>
    <t xml:space="preserve">SES Water has a statutory obligation to partially soften water from the historical acts of parliament that created the initial companies in its area in the 1800s and these have been retained in subsequent licence updates. The company is unique in this regard among English and Welsh companies.  The company claims for the additional costs to maintain and operate the treatment processes associated with softening. </t>
  </si>
  <si>
    <t>Apportionment check</t>
  </si>
  <si>
    <t>FM_CAC_SES</t>
  </si>
  <si>
    <t>IAP ASSESSMENT RESULT</t>
  </si>
  <si>
    <t>PR19 Run 7: Slow Track DD</t>
  </si>
  <si>
    <t>Wholesale electricity usage</t>
  </si>
  <si>
    <t>Regional operating circumstances</t>
  </si>
  <si>
    <t>Mains Replacement</t>
  </si>
  <si>
    <t>Material new costs</t>
  </si>
  <si>
    <t>SES-WN603001</t>
  </si>
  <si>
    <t>SES-WN602001</t>
  </si>
  <si>
    <t>See IAP assessment</t>
  </si>
  <si>
    <t>The claim is split between capital and operational costs</t>
  </si>
  <si>
    <t>Opex</t>
  </si>
  <si>
    <t>Capex</t>
  </si>
  <si>
    <t>Totex</t>
  </si>
  <si>
    <t>£m in 2017/18 prices from Appendix - Cost data - A4.1 Cost adjustment claim for softening (3 September submission)</t>
  </si>
  <si>
    <t>A.CE2 Cost adjustment claim for softening – update and further information, P2-4</t>
  </si>
  <si>
    <t>2004-05</t>
  </si>
  <si>
    <t>2005-06</t>
  </si>
  <si>
    <t>2006-07</t>
  </si>
  <si>
    <t>2007-08</t>
  </si>
  <si>
    <t>2008-09</t>
  </si>
  <si>
    <t>2009-10</t>
  </si>
  <si>
    <t>Totex £m (from Wn6 - April 2018)</t>
  </si>
  <si>
    <t>Capex £m (calculated from above)</t>
  </si>
  <si>
    <t>Opex £m (2017-18 from WS5 - April 2018, 2011-2017 as submitted for the development of PR19 econometric models in Ofwat stata master wholesale water)</t>
  </si>
  <si>
    <t>1. A.CE2 Cost adjustment claim for softening – update and further information, P6, P12
2. A.CE2 Cost adjustment claim for softening – update and further information, P7 , Appendix 3.</t>
  </si>
  <si>
    <t>A.CE2 Cost adjustment claim for softening – update and further information, P12, P44</t>
  </si>
  <si>
    <t>Mains replacement</t>
  </si>
  <si>
    <t>Peer review (initials, date)</t>
  </si>
  <si>
    <t>DW</t>
  </si>
  <si>
    <t>Reject</t>
  </si>
  <si>
    <t>See comments above</t>
  </si>
  <si>
    <t>Fail</t>
  </si>
  <si>
    <t>Electricity usage</t>
  </si>
  <si>
    <t>Remaining 'regular' totex</t>
  </si>
  <si>
    <t>Allowance 'Godstone maintenance'</t>
  </si>
  <si>
    <t>Total allowance</t>
  </si>
  <si>
    <t>Allowance 'regular' totex</t>
  </si>
  <si>
    <t>From company efficiency challenge spreadsheet</t>
  </si>
  <si>
    <t>Historic opex cost per annum</t>
  </si>
  <si>
    <t>Proposed opex cost per annum</t>
  </si>
  <si>
    <t>CC</t>
  </si>
  <si>
    <t>Not assessed because claim fails at need for adjustment stage</t>
  </si>
  <si>
    <t xml:space="preserve">£m </t>
  </si>
  <si>
    <t>Total</t>
  </si>
  <si>
    <t>Godstone maintenance request</t>
  </si>
  <si>
    <t>Company efficiency challenge</t>
  </si>
  <si>
    <t>£m (From A.CE4 Cost adjustment claim for mains replacement, Appendix 2, Schedule no. 2C, p24)</t>
  </si>
  <si>
    <t>SES-WR801001</t>
  </si>
  <si>
    <t>See the supply demand feeder model for further details of the leakage assessment</t>
  </si>
  <si>
    <t>DN 31/5/19</t>
  </si>
  <si>
    <t>DN 31/05/2019</t>
  </si>
  <si>
    <t>This is an ex post modelling claim adjustment for electricity consumption as the base models do not directly take into account electricity costs for wholesale water. SES's claim explains that its high average pumping head leads to higher energy costs beyond what the base models views as efficient because average pumping head is not a variable included within the econometric models. There is an equivalent claim for water resources.</t>
  </si>
  <si>
    <t>This is an ex post modelling claim adjustment for electricity consumption as the base models do not directly take into account electricity costs for wholesale water. SES's claim explains that its high average pumping head leads to higher energy costs beyond what the base models views as efficient because average pumping head is not a variable included within the econometric models. There is an equivalent claim for water network plus.</t>
  </si>
  <si>
    <t>SES claims that it is efficient but that its energy consumption is higher because it has high average pumping head (around 142m for water network plus and 40m for water resources). This is because it abstracts more than 85% of its water from groundwater sources in greensand and chalk aquifers located deep below ground. 
Our analysis of water companies for the period 2011/12 to 2016/17, shows that SES has the highest energy consumption (normalised by distribution input) in both water network plus and water resources. For AMP7, we see that SES is intending to reduce its energy consumption significantly to the industry median in water network plus and to around the upper quartile for water resources. However, we do not see significant changes in the average pumping head for SES in AMP7 compared to 2011/12 to 2016/17, suggesting SES is able to make efficiency gains within its control for electricity consumption in AMP7. We avoid using endogenous variables within econometric models.
Furthermore, in water network plus, SES's average pumping head is only fourth highest for the period 2020/21 to 2024/25, and third highest in water resources. This suggests that SES's average pumping head is not significantly different to the industry average as they position just above the interquartile range.
Based on the above, we reject SES's cost adjustment claim for electricity consumption in both water network plus and water resources because the base modelled allowance reflects efficient costs.</t>
  </si>
  <si>
    <t>The company submits this cost adjustment claim which was not included at IAP, in order to provide further justification for the mains replacement component of its leakage reduction proposals. The claim is for £13.1m and SES Water submits it to demonstrate why its leakage reduction unit costs are significantly above the industry median. The company considers that this investment is necessary in order to deliver long term, affordable and sustainable leakage reductions.</t>
  </si>
  <si>
    <t>The company provides evidence to support its classification of treatment works complexity and demonstrates that removal of softening from the process would not result in a decrease in complexity as reported in the business plan tables. No implicit allowance has been identified for the draft determination but we will continue to refine our modelling approach in this area for final determination.</t>
  </si>
  <si>
    <t>The cost adjustment claim has been partially accepted because we recognise that the softening costs are not wholly included in the implicit allowance. We consider it appropriate to apply the company level efficiency challenge to the requested amount because the activities associated with this claim are equivalent to those associated with base operation and maintenance. We have applied further challenge to the proposed process replacement expenditure for Godstone water treatment works because insufficient evidence has been provided to demonstrate this is the best value option.</t>
  </si>
  <si>
    <t>The company states that the delivery of resilience improvements to system connectivity and the use of models developed by consultants will enable future optimisation of sources and reduction in costs for the 2020-25 period. The company includes an 8% efficiency in the business plan to account for this but does not describe how this figure was determined.
SES Water provides some additional description of the 'FMECA' (failure mode, effect and criticality analysis) modelling process and has compared the forecast costs to historic data. We observe that the company states that the PR19 forecast figures for annual operational maintenance and capital maintenance represent a significant decrease on the figures at PR14 (with the exclusion of Godstones accelator replacement).  The company does not provide a comparison with historic costs for other elements such as chemical usage, power usage and manpower.
The company includes £/Ml softening costs for the softening sites and explains the reason for the continuation of the higher cost process at Cheam. The company does not indicate how the asset replacement work at Godstone will alter the expected costs for the site. The relationship between these unit costs, forecast usage of sources and the opex element of the cost adjustment claim will be beneficial in reconciling the total requested with the costs observed and in defining the company's proposed efficiency challenge.</t>
  </si>
  <si>
    <t>As at IAP. No change in our assessment.</t>
  </si>
  <si>
    <t>1. Robust options appraisal process - The company provides evidence that maintaining the existing pellet reactor and ion-exchange processes are the best options for four of the existing softening sites.  The company states a comparison between its historic and modelled operational costs indicates that the PR19 modelled approach results in a significant reduction in the comparable operational maintenance and capital maintenance costs included in PR14. However, the derivation of these per annum costs and the relationship to the requested costs are unclear. The company provides further detail regarding the Godstone asset replacement including a breakdown of scope costs. However the company does not sufficiently demonstrate that the proposed option included for accellator replacement that is included in the softening expenditure is the best value solution as no alternative solutions are presented in summary form. We conclude from the evidence that the option is selected to enable flexibility in the future strategic options for the Godstone works but it is unclear why the strategy for Godstone cannot be confirmed prior to the investment to ensure an optimal solution is selected.
2. Costs and benefits considered - SES Water provides further evidence of the derivation of the customer benefits including the assumptions made in the calculations. The company references the customer challenge group (customer scrutiny panel) and minutes of the meetings where softening is discussed are available on the company website. The customer scrutiny panel raises no issues with the cost adjustment claim within the CSP Report to Ofwat regarding the SES Water 2020-25 Business Plan.
3. Optimum solution chosen - The company explains the reason for the continuation of the dosing arrangement at Woodmansterne water treatment works and describes the basis of its power consumption calculations. SES Water provides further evidence of its approach to optimisation of the softening processes in 2020-25 and this is recorded in 'Robustness and efficiency of costs below'.
For the specific asset replacement at Godstone the company only provides cost details for a single option and the estimate includes 20% risk and 45% overheads add-on which are not sufficiently justified. The company provides insufficient evidence of adequate optioneering and demonstration of efficient costs. Therefore a 20% challenge for insufficient evidence of optioneering is applied in addition to the company level efficiency challenge.  See supporting calculations below.</t>
  </si>
  <si>
    <t>No further information has been provided regarding the mechanism for customer protection however the company has provided evidence that this mechanism has been discussed with the customer scrutiny panel. We are intervening to set an appropriate performance commitment associated with this cost adjustment claim and the ongoing softening activity within the draft determination (see SES.OC.C3 in 'SES Water - delivering outcomes for customers actions and interventions').</t>
  </si>
  <si>
    <t>A.CE2 Cost adjustment claim for softening – update and further information, P13</t>
  </si>
  <si>
    <t>We reject this cost adjustment claim because we consider that the company should be able to fund achieving upper quartile leakage performance in both normalised measures of leakage through its base cost allowance. SES Water's forecast 2024-25 leakage target does not represent upper quartile leakage performance in both normalised measures. SES Water's request for leakage enhancement expenditure is therefore assessed consistently with other companies within the supply demand balance feeder model and no allowance is made. We do not consider that the company presents evidence that it has unique circumstances to justify taking a different approach to assessing its leakage reduction allowance and related performance commitment to that of the rest of the industry.</t>
  </si>
  <si>
    <t>SES Water has a statutory duty to maintain a supply demand balance and forecasts to remain in surplus in the 2020-25 period.  The company is forecasting to maintain a surplus in the period 2020-25 but provides evidence to demonstrate that its customers support reduction of leakage beyond current levels.</t>
  </si>
  <si>
    <t>A.CE4 Cost adjustment claim for mains replacement, P5</t>
  </si>
  <si>
    <t>We do not consider there is a need to make an adjustment because the company should be able to fund achieving upper quartile performance in leakage reduction in both normalised measures through its base cost allowance. SES Water's forecast 2024-25 leakage target does not represent upper quartile leakage performance in both normalised measures. Therefore, we assess the company's request for leakage enhancement expenditure consistently with other companies within the supply-demand balance feeder model and no allowance is made. We do not consider that the company presents evidence that it has unique circumstances that would justify taking a different approach to assessing its leakage reduction allowance and related performance commitment to that of the rest of the industry.  The claim focuses upon an enhancement unit cost for leakage reduction without considering the implicit allowance included within the base cost allowance. The company acknowledges that the selection of options to reduce leakage is under management control and that its preferred portfolio provides additional longer-term benefits to resilience and service improvement. We consider that some, if not all, of this service improvement will relate to performance areas where we already fund the company to achieve upper quartile level performance through the base allowance and therefore an adjustment would not be required.</t>
  </si>
  <si>
    <t>Not assessed because materiality is not significant enough to require further consideration in this area.</t>
  </si>
  <si>
    <t>We reject this claim based on the absence of need for adjustment. While in the historic period SES has the highest energy consumption (normalised by distribution input), for the period 2020 to 2025 the company is intending to reduce energy consumption significantly. We do not observe a similar change for average pumping head compared to the levels of the historical period, suggesting that SES is able to make efficiency gains in the period 2020 to 2025.</t>
  </si>
  <si>
    <t>SES claims that it is efficient but that its energy consumption is higher because it has high average pumping head (around 142m for water network plus and 40m for water resources). This is because it abstracts more than 85% of its water from groundwater sources in greensand and chalk aquifers located deep below ground. 
Our analysis of water companies for the period 2011/12 to 2016/17, shows that SES has the highest energy consumption (normalised by distribution input) in both water network plus and water resources. For the period 2020 to 2025, we see that SES is intending to reduce its energy consumption significantly to the industry median in water network plus and to around the upper quartile for water resources. However, we do not see significant changes in the average pumping head for SES in the period 2020 to 2025 compared to 2011/12 to 2016/17, suggesting SES are able to make efficiency gains within its control for electricity consumption in the period 2020 to 2025. We do not include energy consumption in our econometric models because we avoid using endogenous variables.
Furthermore, in water network plus, SES's average pumping head is only fourth highest for the period 2020/21 to 2024/25, and third highest in water resources. This suggests that SES's average pumping head is not significantly different to the industry average as it positions just above the interquartile range.
Based on the above, we reject SES's cost adjustment claim for electricity consumption in both water network plus and water resources because the base modelled allowance reflects efficient costs.</t>
  </si>
  <si>
    <t>PR19 Business Plan Resubmission, Cost adjustment claim for wholesale electricity usage, 1 April 2019</t>
  </si>
  <si>
    <t>Summary at DD</t>
  </si>
  <si>
    <t>Wholesale Water Enhancement feeder model: Supply demand balance</t>
  </si>
  <si>
    <t>A.CE4 Cost adjustment claim for mains replacement, P11</t>
  </si>
  <si>
    <t>AL</t>
  </si>
  <si>
    <t>Accept</t>
  </si>
  <si>
    <t>Relevent assessment from draft determination is included below</t>
  </si>
  <si>
    <t>Proposed opex costs are aligned with historically observed expenditure. However because the activities included in this claim are equivalent to base activities we consider it appropriate to apply the company level efficiency challenge to the 'regular' totex because we would expect similar scope for efficiencies as in the rest of the company's activities.</t>
  </si>
  <si>
    <t>SES softening expenditure data</t>
  </si>
  <si>
    <t>In its draft determination representation the company accepts the allowance we made at draft determination and therefore no change is made to this model and the allowance is unchanged from the draft determination (Proforma, RP1, SS.DD.CA7).</t>
  </si>
  <si>
    <t>A.CE4 Cost adjustment claim for mains replacement</t>
  </si>
  <si>
    <t xml:space="preserve">A.CE4 Cost adjustment claim for mains replacement
</t>
  </si>
  <si>
    <t>Further discussion and calculations</t>
  </si>
  <si>
    <t>Leakage rate efficiency challenge determined from analysis of this claim, %</t>
  </si>
  <si>
    <t>We consider the company provides sufficient evidence to demonstrate the costs associated with this adjustment are predominately outside of management control. Where the costs do fall under management control, the company has outlined the actions it has taken to minimise them, for example by practicing load shifting so that large amounts of energy are consumed at the cheapest point of the day and avoiding transmission and distribution charges by using on-site renewable generation.</t>
  </si>
  <si>
    <t>We consider the company provides sufficient and convincing evidence to demonstrate the robustness and efficiency of its submitted cost claim. SES Water provides a detailed description of the bottom-up methodology it used to calculate the portion of its energy costs that are considered efficient and which therefore qualifies to be funded by customers. It also builds in a 1% per year improvement in energy efficiency and a 2% per year improvement in electricity unit costs into its cost base.
SES Water commissioned NERA Economic Consulting to produce a report which provides a detailed and replicable benchmarking exercise of the company's energy costs, thereby demonstrating the robustness and efficiency of its cost claim.</t>
  </si>
  <si>
    <t>The company has a number of financial outcome delivery incentives that are dependent on the full use of the claimed expenditure. Of these incentives, three carry penalty only outcomes, so customers are adequately protected from the risk of the expenditure not being realised.</t>
  </si>
  <si>
    <t>See 'WN_electricity usage'</t>
  </si>
  <si>
    <t>The company has not raised substantive issues in its representation and we retain our draft determination assessment regarding this gate.</t>
  </si>
  <si>
    <t>SH 18/10/2019</t>
  </si>
  <si>
    <t>DN 06/12/2019</t>
  </si>
  <si>
    <t>SH 18/11/2019</t>
  </si>
  <si>
    <t>We do not make an adjustment within this claim, instead we evaluate the claim to determine a leakage efficiency challenge (see cell G16) which we then use to determine the leakage reduction allowance in our Wholesale Water Enhancement feeder model: Supply demand balance model.</t>
  </si>
  <si>
    <t>The company has not raised substantive issues in its representation and we retain our draft determination assessment regarding this gate</t>
  </si>
  <si>
    <t xml:space="preserve">The company states that costs are based on its cost models derived from historic data. The company references that it has an option to re-tender the contract for the delivery of mains replacement in 2021 but does not indicate how this has influenced its determination of future costs.  The company states it is introducing a new condition-based assessment of mains that will enable improved targeting of assets for replacement but does not indicate how this has influenced the proposed cost.
The company considers that the added long-term, 'beyond period' benefits from mains replacement should be considered additional to the 2020-25 benefits and the costs relating to these considered separately. The company considers the long-term costs of active leakage control (ALC) to be equivalent to the mains replacement costs.
We consider application of an overall efficiency challenge incorporating these considerations in the further discussion section below.
</t>
  </si>
  <si>
    <t xml:space="preserve">SES Water has a statutory obligation to partially soften water from the historic acts of parliament that created the initial companies in its area in the 1800s and these have been retained in subsequent licence updates. The company is unique in this regard among English and Welsh companies.  The company claims for the additional costs to maintain and operate the treatment processes associated with softening. </t>
  </si>
  <si>
    <t>Assessment at initial assessment of plans</t>
  </si>
  <si>
    <t xml:space="preserve">The adjustment is based on the results from scenario modelling  using our base model to assess the impact of including historic softening related expenditure. See the 'Need for adjustment' box for more details.
</t>
  </si>
  <si>
    <t xml:space="preserve">SES demonstrates a need to invest in softening and provides evidence in the areas of challenge. However, the company has no consideration of softening being accounted for in the implicit allowance for treatment complexity, provides limited evidence to support the proposal that a like-for-like process replacement at Godstone provides best value for customers and provides insufficient evidence of how it has optimised operational costs. </t>
  </si>
  <si>
    <t>IAP scoring</t>
  </si>
  <si>
    <t>Assessment of overall quality for IAP scoring</t>
  </si>
  <si>
    <r>
      <t xml:space="preserve">1. </t>
    </r>
    <r>
      <rPr>
        <u/>
        <sz val="10"/>
        <color theme="1"/>
        <rFont val="Gill Sans MT"/>
        <family val="2"/>
      </rPr>
      <t>Robust options appraisal process</t>
    </r>
    <r>
      <rPr>
        <sz val="10"/>
        <color theme="1"/>
        <rFont val="Gill Sans MT"/>
        <family val="2"/>
      </rPr>
      <t xml:space="preserve"> - There is sufficient evidence that discussions with the DWI to set an optimum target level have taken place and the company has adopted a higher level than the statutory target. Generally it appears that the company has retained the same processes that existed prior to privatisation: three different processes across five sites. We find insufficient evidence that maintaining this existing process philosophy is more cost effective than investing in alternative treatment and blending options. The company claims that it has made changes to the process for estimating maintenance costs, to use modelled rather than historical costs. We would expect to see the comparison between approaches to understand the impact. Asset replacement at Godstone appears like-for-like without evidence of other options considered. 
 2. </t>
    </r>
    <r>
      <rPr>
        <u/>
        <sz val="10"/>
        <color theme="1"/>
        <rFont val="Gill Sans MT"/>
        <family val="2"/>
      </rPr>
      <t>Cost and benefits considered</t>
    </r>
    <r>
      <rPr>
        <sz val="10"/>
        <color theme="1"/>
        <rFont val="Gill Sans MT"/>
        <family val="2"/>
      </rPr>
      <t xml:space="preserve">. The company claims a £29 per annum benefit on customer bills via softening, based on a theoretical estimate of reduced washing costs, but we observe no empirical evidence to support this claim. A £70 per annum saving for customers with home water softeners is mentioned but this requires further clarification in terms of numbers/proportion of customers this is estimated to impact. The company makes reference to 50% of customers indicating hardness was an important issue in PR19 research and, in a separate engagement activity, that 50% are satisfied with softness of water and 13% expressing dissatisfaction. We find no evidence for discussion of customer engagement with the Customer Challenge Group (CCG). We would expect ongoing customer engagement activity relating to softening to be presented in the final business plan.
3. </t>
    </r>
    <r>
      <rPr>
        <u/>
        <sz val="10"/>
        <color theme="1"/>
        <rFont val="Gill Sans MT"/>
        <family val="2"/>
      </rPr>
      <t>Optimum solution chosen</t>
    </r>
    <r>
      <rPr>
        <sz val="10"/>
        <color theme="1"/>
        <rFont val="Gill Sans MT"/>
        <family val="2"/>
      </rPr>
      <t xml:space="preserve"> - The company claims that adhoc operational optimisation takes place through blending, but with limited detail on specific blending regimes or calculations. "</t>
    </r>
    <r>
      <rPr>
        <i/>
        <sz val="10"/>
        <color theme="1"/>
        <rFont val="Gill Sans MT"/>
        <family val="2"/>
      </rPr>
      <t>Any variance in raw water hardness from different sources is considered to net off over the duration of AMP7</t>
    </r>
    <r>
      <rPr>
        <sz val="10"/>
        <color theme="1"/>
        <rFont val="Gill Sans MT"/>
        <family val="2"/>
      </rPr>
      <t xml:space="preserve">". This suggests there could be further scope for optimal systems performance. There is also an assumption that the Woodmansterne WTW will continue to 'high-dose' after delivery of the capital programme (P9), which does not appear to be an optimal solution. The chemical savings described at Cheam WTW appear to be a good example of optimisation, though we would expect the company to describe how these contribute to cost build up. Power costs are based on daily utilisation: we do not find evidence for how this is derived, or if it is optimised. </t>
    </r>
  </si>
  <si>
    <t>Not applicable</t>
  </si>
  <si>
    <t>The company submits this cost adjustment claim in order to provide supporting evidence and further justification for the mains replacement component of its leakage reduction proposals. The claim is for £13.1 million and SES Water submits it to demonstrate why its leakage reduction unit costs (assessed within the supply-demand balance assessment) are significantly above the industry median. The company considers that this investment is necessary in order to deliver long term, affordable and sustainable leakage reductions.</t>
  </si>
  <si>
    <t>We partially accept the claim because we revise our assessment approach from the draft determination and we now make a leakage reduction enhancement allowance where companies forecast performance beyond the 2024-25 upper quartile geometric mean of both normalised leakage measures (leakage per property per day and leakage per kilometre of main per day). As this is achieved by SES Water, we allow funding under enhancement, for the leakage reduction delivered beyond the forecast upper quartile threshold. In order to make this allowance we evaluate this cost adjustment claim to determine an efficient unit cost for leakage reduction. As a result we apply a 10% efficiency challenge to the company's unit rate because we consider that the company provides insufficient evidence to demonstrate that the costs it proposes for its mains replacement programme are efficient, that the benefits expected from mains replacement (Ml/d/km) are justified and it does not clearly demonstrate why the split of mains replacement and active leakage control selected represents the best value option.</t>
  </si>
  <si>
    <t xml:space="preserve">We have revised our assessment approach from the draft determination and we now make an enhancement allowance for leakage reduction where companies forecast performance beyond the 2024-25 upper quartile geometric mean of both normalised leakage measures (leakage per property per day and leakage per kilometre of main per day). As this is achieved by SES Water, we allow funding under enhancement, for the proportion of the leakage reduction it will deliver that is beyond the forecast upper quartile threshold, approximately 55% of its proposed total leakage reduction.
Therefore, we consider the company has presented a valid need and it is necessary for us to assess the proposed unit rate for leakage reduction through the following gates in order to determine if it represents an efficient and justified rate for leakage reduction.
For further detail of the 2020-25 leakage enhancement component assessment see the 'Wholesale Water Enhancement feeder model: Supply demand balance', tab 'leakage enhancement assessment'.
</t>
  </si>
  <si>
    <t>The costs incurred are within management control because they are dependent upon the leakage reduction strategy that the company has adopted. The key to the assessment is to determine if the strategy selected represents an efficient and justified rate for leakage reduction. Therefore, this gate has been identified as not applicable.</t>
  </si>
  <si>
    <t xml:space="preserve">The company identifies that it has derived a leakage benefit per metre of mains replaced, based upon using its own historic data to create burst models and leakage per burst models. 
As the company identifies in its claim, mains replacement can provide a number of benefits, increased resilience, reduction in the number of bursts, reduction in customer contacts and reduced risk of supply interruptions. The company has selected mains replacement to achieve its leakage targets and targets for other performance metrics, therefore we consider that the company will be gaining additional benefits from mains replacement driven by leakage reduction and attributing the full cost to leakage enhancement does not appear appropriate. It is not clear how the company has accounted for the additional mains replacement in its proposed performance targets and we consider there is risk of overlap with the incentives from the performance commitments.    
The company is already proposing replacement of 113 km of mains and we would expect leakage benefit to be gained from this activity however the company considers this contributes to maintaining current levels of leakage rather than enhancing their position. The company states that it is returning to the rates that it achieved in AMP3 (2000-05) and AMP4 (2005-10) however review of the leakage reduction indicates a marginal increase in leakage in both periods and therefore it is difficult to validate significant benefits from the mains replacement that was undertaken. We also find no evidence that the company compares its proposed leakage reduction benefit rate from mains replacement, (Ml/d/km), with that achieved in the wider industry in order to validate its proposed benefits. 
It is also unclear how the decision to achieve 5% reduction through mains replacement was taken and why a different active leakage control (ALC) mains replacement split does not offer best value. It appears that the company considers that at this point mains replacement is equivalent to active leakage control (ALC) but offers more benefits. We consider application of an overall efficiency challenge incorporating these considerations in the further discussion and calculations section below.
</t>
  </si>
  <si>
    <t xml:space="preserve">The company identifies that customers are protected through the leakage performance commitment. We agree that this holds for the 15% reduction but not for the method and additional costs of delivering this reduction. We intervene to ensure that the underperformance payment reflects any enhancement allowance made for leakage reduction. We expect the company to demonstrate the levels of mains replacement it has undertaken for leakage reduction and to quantify the benefits of this approach to inform future water resources and business planning activities. </t>
  </si>
  <si>
    <t>A.CE1 Cost adjustment claim for wholesale electricity usage</t>
  </si>
  <si>
    <t>A.CE1 Cost adjustment claim for wholesale electricity usage
A.DD.CE1 Treatment of SES Water's Electricity Costs in the Cost Assessment, NERA report</t>
  </si>
  <si>
    <t>This is an ex post modelling claim adjustment for electricity consumption as the base models do not directly take into account electricity costs for wholesale water. SES Water's claim explains that its high average pumping head leads to higher energy costs beyond what the base models views as efficient because average pumping head is not a variable included within the econometric models. There is an equivalent claim for water resources (SES-WR801001).</t>
  </si>
  <si>
    <t>Value of claim for 2020-25 (£m)</t>
  </si>
  <si>
    <t>The company claims that because it abstracts more than 85% of the its supplied water from groundwater sources in greensand and chalk aquifers located deep below ground, it experiences high levels of electricity costs in wholesale water that are not accounted for in our econometric models. The company argues this results in an exceptionally high level of average pumping head, being second highest in the industry and 29% above industry average. Although this does not make SES Water unique in itself, the company provides sufficient evidence to demonstrate that its energy costs are not adequately accounted for within our econometric models. While having higher than upper quartile average pumping head, the company has the lowest number of booster pumping stations per lengths of main, which is the variable used in our treated water distribution and wholesale water econometric models to account for energy costs. The booster pumping stations variable is not included in our water resources plus models, so it also does not capture the need for pumping related to water resources where SES Water's high energy costs originate. We consider SES Water provides sufficient and convincing evidence to demonstrate the need for adjustment.</t>
  </si>
  <si>
    <t>Even though the company provides sufficient evidence to demonstrate that the level of electricity consumption is broadly outside management control, it has taken steps to ensure it finds the best option for customers. For example, SES Water conducted options analysis of various supply and demand options as part of the Water Resource Management Planning process and has taken steps to ensure that 100% of its electricity requirement is purchased from renewable sources.</t>
  </si>
  <si>
    <t>DN 26/06/2019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</si>
</sst>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Red]\-#,##0.0;\-"/>
    <numFmt numFmtId="166" formatCode="#,##0_);\(#,##0\);&quot;-  &quot;;&quot; &quot;@&quot; &quot;"/>
    <numFmt numFmtId="167" formatCode="#,##0.000"/>
    <numFmt numFmtId="168" formatCode="0.000"/>
    <numFmt numFmtId="169" formatCode="_(* #,##0.0_);_(* \(#,##0.0\);_(* &quot;-&quot;??_);_(@_)"/>
    <numFmt numFmtId="170" formatCode="_(* #,##0.000_);_(* \(#,##0.000\);_(* &quot;-&quot;??_);_(@_)"/>
    <numFmt numFmtId="171" formatCode="_-* #,##0.000_-;\-* #,##0.000_-;_-* &quot;-&quot;???_-;_-@_-"/>
    <numFmt numFmtId="172" formatCode="0.0%"/>
  </numFmts>
  <fonts count="3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b/>
      <i/>
      <sz val="10"/>
      <color theme="1"/>
      <name val="Gill Sans MT"/>
      <family val="2"/>
    </font>
    <font>
      <sz val="9.5"/>
      <color theme="6" tint="-0.249977111117893"/>
      <name val="Arial"/>
      <family val="2"/>
    </font>
    <font>
      <sz val="10"/>
      <color theme="6" tint="-0.249977111117893"/>
      <name val="Gill Sans MT"/>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3"/>
      <name val="Calibri"/>
      <family val="2"/>
      <scheme val="minor"/>
    </font>
    <font>
      <sz val="12"/>
      <color theme="3"/>
      <name val="Calibri"/>
      <family val="2"/>
      <scheme val="minor"/>
    </font>
    <font>
      <sz val="10"/>
      <color rgb="FFC00000"/>
      <name val="Gill Sans MT"/>
      <family val="2"/>
    </font>
    <font>
      <sz val="10"/>
      <color rgb="FFFF0000"/>
      <name val="Gill Sans MT"/>
      <family val="2"/>
    </font>
    <font>
      <sz val="10"/>
      <color rgb="FF0078C9"/>
      <name val="Franklin Gothic Demi"/>
      <family val="2"/>
    </font>
    <font>
      <sz val="9"/>
      <name val="Arial"/>
      <family val="2"/>
    </font>
    <font>
      <sz val="10"/>
      <color rgb="FF000000"/>
      <name val="Arial"/>
      <family val="2"/>
    </font>
    <font>
      <b/>
      <sz val="9"/>
      <name val="Arial"/>
      <family val="2"/>
    </font>
    <font>
      <b/>
      <sz val="10"/>
      <color rgb="FF000000"/>
      <name val="Arial"/>
      <family val="2"/>
    </font>
    <font>
      <u/>
      <sz val="10"/>
      <color theme="1"/>
      <name val="Gill Sans MT"/>
      <family val="2"/>
    </font>
    <font>
      <i/>
      <sz val="10"/>
      <color theme="1"/>
      <name val="Gill Sans MT"/>
      <family val="2"/>
    </font>
    <font>
      <b/>
      <sz val="10"/>
      <color rgb="FFFF0000"/>
      <name val="Gill Sans MT"/>
      <family val="2"/>
    </font>
  </fonts>
  <fills count="7">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style="thin">
        <color indexed="64"/>
      </left>
      <right style="thin">
        <color indexed="64"/>
      </right>
      <top style="thin">
        <color indexed="64"/>
      </top>
      <bottom/>
      <diagonal/>
    </border>
    <border>
      <left style="medium">
        <color rgb="FF857362"/>
      </left>
      <right style="medium">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top style="medium">
        <color rgb="FF857362"/>
      </top>
      <bottom style="medium">
        <color rgb="FF857362"/>
      </bottom>
      <diagonal/>
    </border>
    <border>
      <left style="thin">
        <color indexed="64"/>
      </left>
      <right style="thin">
        <color indexed="64"/>
      </right>
      <top/>
      <bottom style="thin">
        <color indexed="64"/>
      </bottom>
      <diagonal/>
    </border>
  </borders>
  <cellStyleXfs count="23">
    <xf numFmtId="0" fontId="0" fillId="0" borderId="0"/>
    <xf numFmtId="164" fontId="5" fillId="0" borderId="0" applyFont="0" applyFill="0" applyBorder="0" applyAlignment="0" applyProtection="0"/>
    <xf numFmtId="0" fontId="7" fillId="0" borderId="0"/>
    <xf numFmtId="0" fontId="9" fillId="0" borderId="0"/>
    <xf numFmtId="0" fontId="5" fillId="0" borderId="0"/>
    <xf numFmtId="0" fontId="9" fillId="0" borderId="0"/>
    <xf numFmtId="0" fontId="9" fillId="0" borderId="0"/>
    <xf numFmtId="0" fontId="7" fillId="0" borderId="0"/>
    <xf numFmtId="164" fontId="9" fillId="0" borderId="0" applyFont="0" applyFill="0" applyBorder="0" applyAlignment="0" applyProtection="0"/>
    <xf numFmtId="0" fontId="9" fillId="0" borderId="0">
      <alignment vertical="center"/>
    </xf>
    <xf numFmtId="0" fontId="14" fillId="0" borderId="5" applyNumberFormat="0" applyFill="0" applyAlignment="0" applyProtection="0"/>
    <xf numFmtId="0" fontId="15" fillId="0" borderId="0" applyNumberFormat="0" applyFill="0" applyBorder="0" applyProtection="0">
      <alignment vertical="top"/>
    </xf>
    <xf numFmtId="165" fontId="9" fillId="0" borderId="6" applyAlignment="0">
      <alignment vertical="center"/>
    </xf>
    <xf numFmtId="0" fontId="16"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166" fontId="3" fillId="0" borderId="0" applyFont="0" applyFill="0" applyBorder="0" applyProtection="0">
      <alignment vertical="top"/>
    </xf>
    <xf numFmtId="0" fontId="2" fillId="0" borderId="0"/>
    <xf numFmtId="0" fontId="1" fillId="0" borderId="0"/>
    <xf numFmtId="0" fontId="9" fillId="0" borderId="0"/>
    <xf numFmtId="0" fontId="9" fillId="0" borderId="0"/>
  </cellStyleXfs>
  <cellXfs count="168">
    <xf numFmtId="0" fontId="0" fillId="0" borderId="0" xfId="0"/>
    <xf numFmtId="0" fontId="6" fillId="0" borderId="0" xfId="0" applyFont="1"/>
    <xf numFmtId="0" fontId="11" fillId="0" borderId="0" xfId="5" applyFont="1"/>
    <xf numFmtId="0" fontId="11" fillId="0" borderId="0" xfId="0" applyFont="1"/>
    <xf numFmtId="0" fontId="10" fillId="0" borderId="0" xfId="0" applyFont="1"/>
    <xf numFmtId="0" fontId="6" fillId="0" borderId="1" xfId="0" applyFont="1" applyBorder="1"/>
    <xf numFmtId="0" fontId="11" fillId="0" borderId="0" xfId="6" applyFont="1"/>
    <xf numFmtId="0" fontId="8" fillId="0" borderId="0" xfId="7" applyFont="1"/>
    <xf numFmtId="0" fontId="13" fillId="2" borderId="2" xfId="4" applyFont="1" applyFill="1" applyBorder="1"/>
    <xf numFmtId="0" fontId="12" fillId="2" borderId="3" xfId="5" applyFont="1" applyFill="1" applyBorder="1"/>
    <xf numFmtId="0" fontId="11" fillId="2" borderId="4" xfId="5" applyFont="1" applyFill="1" applyBorder="1"/>
    <xf numFmtId="0" fontId="13" fillId="2" borderId="0" xfId="4" applyFont="1" applyFill="1" applyAlignment="1">
      <alignment vertical="center"/>
    </xf>
    <xf numFmtId="0" fontId="8" fillId="0" borderId="0" xfId="0" applyFont="1"/>
    <xf numFmtId="0" fontId="17" fillId="0" borderId="0" xfId="0" applyFont="1" applyAlignment="1">
      <alignment horizontal="left" indent="1"/>
    </xf>
    <xf numFmtId="0" fontId="6" fillId="0" borderId="1" xfId="0" applyFont="1" applyBorder="1" applyAlignment="1">
      <alignment vertical="top"/>
    </xf>
    <xf numFmtId="0" fontId="6" fillId="0" borderId="1" xfId="0" applyFont="1" applyBorder="1" applyAlignment="1">
      <alignment horizontal="left" wrapText="1"/>
    </xf>
    <xf numFmtId="0" fontId="6" fillId="0" borderId="0" xfId="0" applyFont="1" applyAlignment="1">
      <alignment horizontal="left" wrapText="1"/>
    </xf>
    <xf numFmtId="0" fontId="0" fillId="3" borderId="0" xfId="0" applyFill="1" applyAlignment="1">
      <alignment horizontal="right"/>
    </xf>
    <xf numFmtId="14" fontId="18" fillId="0" borderId="0" xfId="0" applyNumberFormat="1" applyFont="1" applyAlignment="1" applyProtection="1">
      <alignment horizontal="left"/>
      <protection locked="0"/>
    </xf>
    <xf numFmtId="0" fontId="6" fillId="3" borderId="1" xfId="0" applyFont="1" applyFill="1" applyBorder="1" applyAlignment="1">
      <alignment horizontal="left"/>
    </xf>
    <xf numFmtId="0" fontId="13" fillId="0" borderId="0" xfId="4" applyFont="1" applyAlignment="1">
      <alignment vertical="center"/>
    </xf>
    <xf numFmtId="0" fontId="19" fillId="0" borderId="1" xfId="0" applyFont="1" applyBorder="1" applyAlignment="1" applyProtection="1">
      <alignment horizontal="left"/>
      <protection locked="0"/>
    </xf>
    <xf numFmtId="14" fontId="19" fillId="0" borderId="1" xfId="0" applyNumberFormat="1" applyFont="1" applyBorder="1" applyAlignment="1" applyProtection="1">
      <alignment horizontal="left"/>
      <protection locked="0"/>
    </xf>
    <xf numFmtId="0" fontId="6" fillId="0" borderId="1" xfId="0" applyFont="1" applyBorder="1" applyAlignment="1">
      <alignment wrapText="1"/>
    </xf>
    <xf numFmtId="0" fontId="6" fillId="0" borderId="1" xfId="0" applyFont="1" applyFill="1" applyBorder="1"/>
    <xf numFmtId="0" fontId="6" fillId="0" borderId="7" xfId="0" applyFont="1" applyFill="1" applyBorder="1"/>
    <xf numFmtId="0" fontId="20" fillId="0" borderId="0" xfId="0" applyFont="1"/>
    <xf numFmtId="0" fontId="23" fillId="0" borderId="0" xfId="0" applyFont="1"/>
    <xf numFmtId="164" fontId="20" fillId="0" borderId="1" xfId="1" applyFont="1" applyBorder="1"/>
    <xf numFmtId="0" fontId="23" fillId="0" borderId="1" xfId="0" applyFont="1" applyBorder="1"/>
    <xf numFmtId="0" fontId="20" fillId="0" borderId="0" xfId="0" applyFont="1" applyFill="1"/>
    <xf numFmtId="0" fontId="24" fillId="4" borderId="0" xfId="4" applyFont="1" applyFill="1" applyAlignment="1">
      <alignment vertical="center"/>
    </xf>
    <xf numFmtId="0" fontId="20" fillId="4" borderId="0" xfId="0" applyFont="1" applyFill="1"/>
    <xf numFmtId="0" fontId="21" fillId="4" borderId="0" xfId="4" applyFont="1" applyFill="1"/>
    <xf numFmtId="0" fontId="21" fillId="0" borderId="0" xfId="4" applyFont="1" applyFill="1"/>
    <xf numFmtId="0" fontId="25" fillId="4" borderId="0" xfId="0" applyFont="1" applyFill="1"/>
    <xf numFmtId="0" fontId="6" fillId="3" borderId="1" xfId="0" applyFont="1" applyFill="1" applyBorder="1" applyAlignment="1">
      <alignment vertical="top"/>
    </xf>
    <xf numFmtId="0" fontId="6" fillId="3" borderId="1" xfId="0" applyFont="1" applyFill="1" applyBorder="1" applyAlignment="1">
      <alignment vertical="top" wrapText="1"/>
    </xf>
    <xf numFmtId="0" fontId="6" fillId="3" borderId="0" xfId="0" applyFont="1" applyFill="1"/>
    <xf numFmtId="0" fontId="11" fillId="3" borderId="1" xfId="0" applyFont="1" applyFill="1" applyBorder="1"/>
    <xf numFmtId="164" fontId="6" fillId="3" borderId="1" xfId="1" applyFont="1" applyFill="1" applyBorder="1"/>
    <xf numFmtId="10" fontId="6" fillId="3" borderId="1" xfId="16" applyNumberFormat="1" applyFont="1" applyFill="1" applyBorder="1"/>
    <xf numFmtId="0" fontId="11" fillId="3" borderId="1" xfId="0" applyFont="1" applyFill="1" applyBorder="1" applyAlignment="1">
      <alignment vertical="top" wrapText="1"/>
    </xf>
    <xf numFmtId="0" fontId="26" fillId="3" borderId="1" xfId="0" applyFont="1" applyFill="1" applyBorder="1" applyAlignment="1">
      <alignment vertical="top" wrapText="1"/>
    </xf>
    <xf numFmtId="168" fontId="6" fillId="3" borderId="0" xfId="0" applyNumberFormat="1" applyFont="1" applyFill="1"/>
    <xf numFmtId="0" fontId="26" fillId="3" borderId="0" xfId="0" applyFont="1" applyFill="1" applyAlignment="1">
      <alignment wrapText="1"/>
    </xf>
    <xf numFmtId="0" fontId="6" fillId="0" borderId="0" xfId="0" applyFont="1" applyFill="1" applyBorder="1"/>
    <xf numFmtId="0" fontId="22" fillId="0" borderId="0" xfId="0" applyFont="1"/>
    <xf numFmtId="0" fontId="6" fillId="0" borderId="0" xfId="0" applyFont="1" applyFill="1" applyBorder="1" applyAlignment="1">
      <alignment horizontal="right"/>
    </xf>
    <xf numFmtId="0" fontId="22" fillId="0" borderId="2" xfId="0" applyFont="1" applyBorder="1" applyAlignment="1">
      <alignment horizontal="centerContinuous"/>
    </xf>
    <xf numFmtId="0" fontId="21" fillId="0" borderId="4" xfId="0" applyFont="1" applyBorder="1" applyAlignment="1">
      <alignment horizontal="centerContinuous"/>
    </xf>
    <xf numFmtId="0" fontId="22" fillId="0" borderId="1" xfId="0" applyFont="1" applyBorder="1" applyAlignment="1">
      <alignment horizontal="left" wrapText="1"/>
    </xf>
    <xf numFmtId="0" fontId="21" fillId="0" borderId="1" xfId="0" applyFont="1" applyBorder="1" applyAlignment="1">
      <alignment horizontal="left" wrapText="1"/>
    </xf>
    <xf numFmtId="0" fontId="21" fillId="0" borderId="1" xfId="0" applyFont="1" applyFill="1" applyBorder="1" applyAlignment="1">
      <alignment horizontal="left" wrapText="1"/>
    </xf>
    <xf numFmtId="0" fontId="23" fillId="0" borderId="1" xfId="0" applyFont="1" applyBorder="1" applyAlignment="1">
      <alignment horizontal="left" wrapText="1"/>
    </xf>
    <xf numFmtId="164" fontId="20" fillId="0" borderId="1" xfId="1" applyFont="1" applyBorder="1" applyAlignment="1">
      <alignment horizontal="left"/>
    </xf>
    <xf numFmtId="0" fontId="23" fillId="0" borderId="1" xfId="0" applyFont="1" applyBorder="1" applyAlignment="1">
      <alignment horizontal="left"/>
    </xf>
    <xf numFmtId="164" fontId="20" fillId="0" borderId="1" xfId="1" applyFont="1" applyFill="1" applyBorder="1" applyAlignment="1">
      <alignment horizontal="left" wrapText="1"/>
    </xf>
    <xf numFmtId="164" fontId="20" fillId="0" borderId="1" xfId="1" applyFont="1" applyFill="1" applyBorder="1" applyAlignment="1">
      <alignment horizontal="left"/>
    </xf>
    <xf numFmtId="0" fontId="23" fillId="0" borderId="1" xfId="0" applyFont="1" applyBorder="1" applyAlignment="1">
      <alignment wrapText="1"/>
    </xf>
    <xf numFmtId="164" fontId="20" fillId="0" borderId="1" xfId="1" applyFont="1" applyBorder="1" applyAlignment="1">
      <alignment wrapText="1"/>
    </xf>
    <xf numFmtId="169" fontId="23" fillId="0" borderId="1" xfId="1" applyNumberFormat="1" applyFont="1" applyBorder="1" applyAlignment="1">
      <alignment wrapText="1"/>
    </xf>
    <xf numFmtId="0" fontId="20" fillId="0" borderId="1" xfId="0" applyFont="1" applyBorder="1"/>
    <xf numFmtId="0" fontId="21" fillId="0" borderId="0" xfId="0" applyFont="1"/>
    <xf numFmtId="167" fontId="0" fillId="0" borderId="0" xfId="0" applyNumberFormat="1"/>
    <xf numFmtId="0" fontId="6" fillId="0" borderId="0" xfId="0" applyFont="1" applyBorder="1" applyAlignment="1">
      <alignment vertical="top"/>
    </xf>
    <xf numFmtId="0" fontId="13" fillId="5" borderId="0" xfId="0" applyFont="1" applyFill="1"/>
    <xf numFmtId="0" fontId="6" fillId="5" borderId="0" xfId="0" applyFont="1" applyFill="1"/>
    <xf numFmtId="0" fontId="27" fillId="5" borderId="1" xfId="0" applyFont="1" applyFill="1" applyBorder="1" applyAlignment="1">
      <alignment vertical="top"/>
    </xf>
    <xf numFmtId="0" fontId="27" fillId="5" borderId="1" xfId="0" applyFont="1" applyFill="1" applyBorder="1"/>
    <xf numFmtId="0" fontId="27" fillId="5" borderId="0" xfId="0" applyFont="1" applyFill="1"/>
    <xf numFmtId="0" fontId="10" fillId="5" borderId="0" xfId="0" applyFont="1" applyFill="1"/>
    <xf numFmtId="0" fontId="27" fillId="5" borderId="1" xfId="0" applyFont="1" applyFill="1" applyBorder="1" applyAlignment="1">
      <alignment vertical="top" wrapText="1"/>
    </xf>
    <xf numFmtId="164" fontId="27" fillId="5" borderId="1" xfId="1" applyFont="1" applyFill="1" applyBorder="1"/>
    <xf numFmtId="0" fontId="27" fillId="5" borderId="7" xfId="0" applyFont="1" applyFill="1" applyBorder="1"/>
    <xf numFmtId="0" fontId="27" fillId="5" borderId="0" xfId="0" applyFont="1" applyFill="1" applyBorder="1" applyAlignment="1">
      <alignment horizontal="right"/>
    </xf>
    <xf numFmtId="0" fontId="27" fillId="5" borderId="0" xfId="0" applyFont="1" applyFill="1" applyBorder="1"/>
    <xf numFmtId="2" fontId="27" fillId="5" borderId="1" xfId="0" applyNumberFormat="1" applyFont="1" applyFill="1" applyBorder="1"/>
    <xf numFmtId="0" fontId="27" fillId="5" borderId="1" xfId="0" applyFont="1" applyFill="1" applyBorder="1" applyAlignment="1">
      <alignment wrapText="1"/>
    </xf>
    <xf numFmtId="9" fontId="27" fillId="5" borderId="1" xfId="16" applyFont="1" applyFill="1" applyBorder="1"/>
    <xf numFmtId="0" fontId="11" fillId="3" borderId="1" xfId="0" applyFont="1" applyFill="1" applyBorder="1" applyAlignment="1">
      <alignment vertical="top"/>
    </xf>
    <xf numFmtId="170" fontId="6" fillId="0" borderId="1" xfId="1" applyNumberFormat="1" applyFont="1" applyBorder="1"/>
    <xf numFmtId="170" fontId="6" fillId="3" borderId="1" xfId="1" applyNumberFormat="1" applyFont="1" applyFill="1" applyBorder="1"/>
    <xf numFmtId="171" fontId="6" fillId="0" borderId="1" xfId="1" applyNumberFormat="1" applyFont="1" applyBorder="1"/>
    <xf numFmtId="171" fontId="6" fillId="3" borderId="1" xfId="1" applyNumberFormat="1" applyFont="1" applyFill="1" applyBorder="1"/>
    <xf numFmtId="171" fontId="6" fillId="0" borderId="7" xfId="0" applyNumberFormat="1" applyFont="1" applyFill="1" applyBorder="1"/>
    <xf numFmtId="171" fontId="6" fillId="0" borderId="1" xfId="0" applyNumberFormat="1" applyFont="1" applyFill="1" applyBorder="1"/>
    <xf numFmtId="0" fontId="8" fillId="6" borderId="0" xfId="0" applyFont="1" applyFill="1"/>
    <xf numFmtId="0" fontId="13" fillId="6" borderId="0" xfId="4" applyFont="1" applyFill="1" applyAlignment="1">
      <alignment vertical="center"/>
    </xf>
    <xf numFmtId="0" fontId="6" fillId="6" borderId="0" xfId="0" applyFont="1" applyFill="1"/>
    <xf numFmtId="0" fontId="6" fillId="6" borderId="1" xfId="0" applyFont="1" applyFill="1" applyBorder="1" applyAlignment="1">
      <alignment horizontal="left"/>
    </xf>
    <xf numFmtId="0" fontId="19" fillId="6" borderId="1" xfId="0" applyFont="1" applyFill="1" applyBorder="1" applyAlignment="1" applyProtection="1">
      <alignment horizontal="left"/>
      <protection locked="0"/>
    </xf>
    <xf numFmtId="14" fontId="19" fillId="6" borderId="1" xfId="0" applyNumberFormat="1" applyFont="1" applyFill="1" applyBorder="1" applyAlignment="1" applyProtection="1">
      <alignment horizontal="left"/>
      <protection locked="0"/>
    </xf>
    <xf numFmtId="0" fontId="0" fillId="6" borderId="0" xfId="0" applyFill="1" applyAlignment="1">
      <alignment horizontal="right"/>
    </xf>
    <xf numFmtId="14" fontId="18" fillId="6" borderId="0" xfId="0" applyNumberFormat="1" applyFont="1" applyFill="1" applyAlignment="1" applyProtection="1">
      <alignment horizontal="left"/>
      <protection locked="0"/>
    </xf>
    <xf numFmtId="0" fontId="6" fillId="6" borderId="1" xfId="0" applyFont="1" applyFill="1" applyBorder="1" applyAlignment="1">
      <alignment vertical="top"/>
    </xf>
    <xf numFmtId="0" fontId="6" fillId="6" borderId="1" xfId="0" applyFont="1" applyFill="1" applyBorder="1" applyAlignment="1">
      <alignment vertical="top" wrapText="1"/>
    </xf>
    <xf numFmtId="0" fontId="6" fillId="6" borderId="1" xfId="0" applyFont="1" applyFill="1" applyBorder="1" applyAlignment="1">
      <alignment horizontal="left" wrapText="1"/>
    </xf>
    <xf numFmtId="0" fontId="6" fillId="6" borderId="0" xfId="0" applyFont="1" applyFill="1" applyAlignment="1">
      <alignment horizontal="left" wrapText="1"/>
    </xf>
    <xf numFmtId="0" fontId="6" fillId="6" borderId="1" xfId="0" applyFont="1" applyFill="1" applyBorder="1"/>
    <xf numFmtId="170" fontId="6" fillId="6" borderId="1" xfId="1" applyNumberFormat="1" applyFont="1" applyFill="1" applyBorder="1"/>
    <xf numFmtId="0" fontId="6" fillId="6" borderId="7" xfId="0" applyFont="1" applyFill="1" applyBorder="1"/>
    <xf numFmtId="0" fontId="6" fillId="6" borderId="0" xfId="0" applyFont="1" applyFill="1" applyBorder="1" applyAlignment="1">
      <alignment horizontal="right"/>
    </xf>
    <xf numFmtId="0" fontId="6" fillId="6" borderId="0" xfId="0" applyFont="1" applyFill="1" applyBorder="1"/>
    <xf numFmtId="0" fontId="6" fillId="6" borderId="0" xfId="0" applyFont="1" applyFill="1" applyBorder="1" applyAlignment="1">
      <alignment vertical="top"/>
    </xf>
    <xf numFmtId="0" fontId="11" fillId="6" borderId="1" xfId="0" applyFont="1" applyFill="1" applyBorder="1"/>
    <xf numFmtId="0" fontId="6" fillId="6" borderId="1" xfId="0" applyFont="1" applyFill="1" applyBorder="1" applyAlignment="1">
      <alignment wrapText="1"/>
    </xf>
    <xf numFmtId="10" fontId="6" fillId="6" borderId="1" xfId="16" applyNumberFormat="1" applyFont="1" applyFill="1" applyBorder="1"/>
    <xf numFmtId="164" fontId="6" fillId="6" borderId="1" xfId="1" applyFont="1" applyFill="1" applyBorder="1"/>
    <xf numFmtId="0" fontId="17" fillId="6" borderId="0" xfId="0" applyFont="1" applyFill="1" applyAlignment="1">
      <alignment horizontal="left" indent="1"/>
    </xf>
    <xf numFmtId="0" fontId="11" fillId="6" borderId="1" xfId="0" applyFont="1" applyFill="1" applyBorder="1" applyAlignment="1">
      <alignment vertical="top" wrapText="1"/>
    </xf>
    <xf numFmtId="0" fontId="26" fillId="6" borderId="1" xfId="0" applyFont="1" applyFill="1" applyBorder="1" applyAlignment="1">
      <alignment vertical="top" wrapText="1"/>
    </xf>
    <xf numFmtId="0" fontId="10" fillId="6" borderId="0" xfId="0" applyFont="1" applyFill="1"/>
    <xf numFmtId="171" fontId="6" fillId="6" borderId="1" xfId="1" applyNumberFormat="1" applyFont="1" applyFill="1" applyBorder="1"/>
    <xf numFmtId="171" fontId="6" fillId="6" borderId="1" xfId="0" applyNumberFormat="1" applyFont="1" applyFill="1" applyBorder="1"/>
    <xf numFmtId="171" fontId="6" fillId="6" borderId="7" xfId="0" applyNumberFormat="1" applyFont="1" applyFill="1" applyBorder="1"/>
    <xf numFmtId="0" fontId="11" fillId="6" borderId="1" xfId="0" applyFont="1" applyFill="1" applyBorder="1" applyAlignment="1">
      <alignment vertical="top"/>
    </xf>
    <xf numFmtId="9" fontId="6" fillId="0" borderId="0" xfId="16" applyFont="1"/>
    <xf numFmtId="171" fontId="6" fillId="0" borderId="0" xfId="0" applyNumberFormat="1" applyFont="1"/>
    <xf numFmtId="170" fontId="23" fillId="0" borderId="1" xfId="1" applyNumberFormat="1" applyFont="1" applyBorder="1" applyAlignment="1">
      <alignment horizontal="left" wrapText="1"/>
    </xf>
    <xf numFmtId="170" fontId="23" fillId="0" borderId="1" xfId="1" applyNumberFormat="1" applyFont="1" applyBorder="1" applyAlignment="1">
      <alignment wrapText="1"/>
    </xf>
    <xf numFmtId="170" fontId="20" fillId="0" borderId="1" xfId="1" applyNumberFormat="1" applyFont="1" applyBorder="1" applyAlignment="1">
      <alignment horizontal="left" wrapText="1"/>
    </xf>
    <xf numFmtId="170" fontId="20" fillId="0" borderId="1" xfId="1" applyNumberFormat="1" applyFont="1" applyFill="1" applyBorder="1" applyAlignment="1">
      <alignment horizontal="left" wrapText="1"/>
    </xf>
    <xf numFmtId="170" fontId="20" fillId="0" borderId="1" xfId="1" applyNumberFormat="1" applyFont="1" applyBorder="1"/>
    <xf numFmtId="0" fontId="6" fillId="0" borderId="4" xfId="0" applyFont="1" applyBorder="1" applyAlignment="1">
      <alignment vertical="top"/>
    </xf>
    <xf numFmtId="0" fontId="6" fillId="0" borderId="13" xfId="0" applyFont="1" applyBorder="1"/>
    <xf numFmtId="0" fontId="0" fillId="5" borderId="0" xfId="0" applyFill="1" applyAlignment="1">
      <alignment vertical="center" wrapText="1"/>
    </xf>
    <xf numFmtId="168" fontId="6" fillId="5" borderId="0" xfId="0" applyNumberFormat="1" applyFont="1" applyFill="1"/>
    <xf numFmtId="0" fontId="0" fillId="5" borderId="0" xfId="0" applyFill="1"/>
    <xf numFmtId="168" fontId="0" fillId="5" borderId="0" xfId="0" applyNumberFormat="1" applyFill="1"/>
    <xf numFmtId="10" fontId="0" fillId="5" borderId="0" xfId="16" applyNumberFormat="1" applyFont="1" applyFill="1"/>
    <xf numFmtId="0" fontId="28" fillId="5" borderId="1" xfId="7" applyFont="1" applyFill="1" applyBorder="1" applyAlignment="1" applyProtection="1">
      <alignment horizontal="center"/>
    </xf>
    <xf numFmtId="0" fontId="28" fillId="5" borderId="8" xfId="7" applyFont="1" applyFill="1" applyBorder="1" applyAlignment="1" applyProtection="1">
      <alignment horizontal="center" vertical="center"/>
    </xf>
    <xf numFmtId="0" fontId="28" fillId="5" borderId="9" xfId="7" applyFont="1" applyFill="1" applyBorder="1" applyAlignment="1" applyProtection="1">
      <alignment horizontal="center" vertical="center"/>
    </xf>
    <xf numFmtId="0" fontId="28" fillId="5" borderId="10" xfId="7" applyFont="1" applyFill="1" applyBorder="1" applyAlignment="1" applyProtection="1">
      <alignment horizontal="center" vertical="center"/>
    </xf>
    <xf numFmtId="0" fontId="28" fillId="5" borderId="11" xfId="7" applyFont="1" applyFill="1" applyBorder="1" applyAlignment="1" applyProtection="1">
      <alignment horizontal="center" vertical="center"/>
    </xf>
    <xf numFmtId="0" fontId="28" fillId="5" borderId="12" xfId="7" applyFont="1" applyFill="1" applyBorder="1" applyAlignment="1" applyProtection="1">
      <alignment horizontal="center" vertical="center"/>
    </xf>
    <xf numFmtId="0" fontId="28" fillId="5" borderId="1" xfId="21" applyFont="1" applyFill="1" applyBorder="1" applyAlignment="1" applyProtection="1">
      <alignment horizontal="center" wrapText="1"/>
    </xf>
    <xf numFmtId="0" fontId="8" fillId="5" borderId="0" xfId="0" applyFont="1" applyFill="1"/>
    <xf numFmtId="168" fontId="31" fillId="5" borderId="1" xfId="22" applyNumberFormat="1" applyFont="1" applyFill="1" applyBorder="1" applyAlignment="1" applyProtection="1">
      <alignment horizontal="center"/>
      <protection locked="0"/>
    </xf>
    <xf numFmtId="168" fontId="29" fillId="5" borderId="8" xfId="22" applyNumberFormat="1" applyFont="1" applyFill="1" applyBorder="1" applyAlignment="1" applyProtection="1">
      <alignment vertical="center"/>
      <protection locked="0"/>
    </xf>
    <xf numFmtId="168" fontId="29" fillId="5" borderId="9" xfId="22" applyNumberFormat="1" applyFont="1" applyFill="1" applyBorder="1" applyAlignment="1" applyProtection="1">
      <alignment vertical="center"/>
      <protection locked="0"/>
    </xf>
    <xf numFmtId="168" fontId="29" fillId="5" borderId="10" xfId="22" applyNumberFormat="1" applyFont="1" applyFill="1" applyBorder="1" applyAlignment="1" applyProtection="1">
      <alignment vertical="center"/>
      <protection locked="0"/>
    </xf>
    <xf numFmtId="168" fontId="29" fillId="5" borderId="11" xfId="22" applyNumberFormat="1" applyFont="1" applyFill="1" applyBorder="1" applyAlignment="1" applyProtection="1">
      <alignment vertical="center"/>
      <protection locked="0"/>
    </xf>
    <xf numFmtId="168" fontId="29" fillId="5" borderId="12" xfId="22" applyNumberFormat="1" applyFont="1" applyFill="1" applyBorder="1" applyAlignment="1" applyProtection="1">
      <alignment vertical="center"/>
      <protection locked="0"/>
    </xf>
    <xf numFmtId="168" fontId="29" fillId="5" borderId="1" xfId="22" applyNumberFormat="1" applyFont="1" applyFill="1" applyBorder="1" applyAlignment="1" applyProtection="1">
      <alignment horizontal="center"/>
      <protection locked="0"/>
    </xf>
    <xf numFmtId="168" fontId="8" fillId="5" borderId="0" xfId="0" applyNumberFormat="1" applyFont="1" applyFill="1"/>
    <xf numFmtId="0" fontId="32" fillId="5" borderId="1" xfId="0" applyFont="1" applyFill="1" applyBorder="1" applyAlignment="1">
      <alignment horizontal="center" wrapText="1"/>
    </xf>
    <xf numFmtId="0" fontId="30" fillId="5" borderId="1" xfId="0" applyFont="1" applyFill="1" applyBorder="1" applyAlignment="1">
      <alignment horizontal="center" wrapText="1"/>
    </xf>
    <xf numFmtId="0" fontId="6" fillId="5" borderId="1" xfId="0" applyFont="1" applyFill="1" applyBorder="1" applyAlignment="1">
      <alignment horizontal="center"/>
    </xf>
    <xf numFmtId="168" fontId="6" fillId="5" borderId="1" xfId="0" applyNumberFormat="1" applyFont="1" applyFill="1" applyBorder="1" applyAlignment="1">
      <alignment horizontal="center"/>
    </xf>
    <xf numFmtId="0" fontId="6" fillId="0" borderId="1" xfId="0" applyFont="1" applyFill="1" applyBorder="1" applyAlignment="1">
      <alignment vertical="top" wrapText="1"/>
    </xf>
    <xf numFmtId="0" fontId="6" fillId="5" borderId="1" xfId="0" applyFont="1" applyFill="1" applyBorder="1"/>
    <xf numFmtId="0" fontId="6" fillId="5" borderId="13" xfId="0" applyFont="1" applyFill="1" applyBorder="1"/>
    <xf numFmtId="0" fontId="27" fillId="5" borderId="0" xfId="0" applyFont="1" applyFill="1" applyAlignment="1">
      <alignment wrapText="1"/>
    </xf>
    <xf numFmtId="10" fontId="27" fillId="5" borderId="1" xfId="16" applyNumberFormat="1" applyFont="1" applyFill="1" applyBorder="1"/>
    <xf numFmtId="0" fontId="35" fillId="5" borderId="0" xfId="0" applyFont="1" applyFill="1"/>
    <xf numFmtId="0" fontId="6" fillId="0" borderId="1" xfId="0" applyFont="1" applyBorder="1" applyAlignment="1">
      <alignment vertical="top" wrapText="1"/>
    </xf>
    <xf numFmtId="172" fontId="6" fillId="0" borderId="1" xfId="16" applyNumberFormat="1" applyFont="1" applyBorder="1" applyAlignment="1">
      <alignment horizontal="center" vertical="top"/>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6" borderId="2"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0" borderId="1" xfId="0" applyFont="1" applyFill="1" applyBorder="1" applyAlignment="1">
      <alignment horizontal="left" vertical="top" wrapText="1"/>
    </xf>
  </cellXfs>
  <cellStyles count="23">
    <cellStyle name="Calculation 2" xfId="12"/>
    <cellStyle name="Comma" xfId="1" builtinId="3"/>
    <cellStyle name="Comma 2" xfId="8"/>
    <cellStyle name="Comma 2 2" xfId="15"/>
    <cellStyle name="Heading 1 2" xfId="10"/>
    <cellStyle name="Heading 4 2" xfId="13"/>
    <cellStyle name="Normal" xfId="0" builtinId="0"/>
    <cellStyle name="Normal 2" xfId="5"/>
    <cellStyle name="Normal 2 2" xfId="21"/>
    <cellStyle name="Normal 2 2 2" xfId="4"/>
    <cellStyle name="Normal 20" xfId="18"/>
    <cellStyle name="Normal 3" xfId="7"/>
    <cellStyle name="Normal 3 2" xfId="3"/>
    <cellStyle name="Normal 4" xfId="6"/>
    <cellStyle name="Normal 4 2 2" xfId="22"/>
    <cellStyle name="Normal 5" xfId="2"/>
    <cellStyle name="Normal 6" xfId="9"/>
    <cellStyle name="Normal 7" xfId="17"/>
    <cellStyle name="Normal 8" xfId="19"/>
    <cellStyle name="Normal 9" xfId="20"/>
    <cellStyle name="Note 2" xfId="11"/>
    <cellStyle name="Percent" xfId="16" builtinId="5"/>
    <cellStyle name="Percent 2" xfId="14"/>
  </cellStyles>
  <dxfs count="34">
    <dxf>
      <font>
        <color rgb="FF9C0006"/>
      </font>
      <fill>
        <patternFill>
          <bgColor rgb="FFFFC7CE"/>
        </patternFill>
      </fill>
    </dxf>
    <dxf>
      <font>
        <color rgb="FF006100"/>
      </font>
      <fill>
        <patternFill>
          <bgColor rgb="FFC6EFCE"/>
        </patternFill>
      </fill>
    </dxf>
    <dxf>
      <fill>
        <patternFill>
          <bgColor theme="4"/>
        </patternFill>
      </fill>
    </dxf>
    <dxf>
      <fill>
        <patternFill>
          <bgColor theme="7"/>
        </patternFill>
      </fill>
    </dxf>
    <dxf>
      <fill>
        <patternFill>
          <bgColor theme="6"/>
        </patternFill>
      </fill>
    </dxf>
    <dxf>
      <fill>
        <patternFill>
          <bgColor theme="9"/>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56</xdr:row>
      <xdr:rowOff>42332</xdr:rowOff>
    </xdr:from>
    <xdr:to>
      <xdr:col>19</xdr:col>
      <xdr:colOff>64994</xdr:colOff>
      <xdr:row>58</xdr:row>
      <xdr:rowOff>154692</xdr:rowOff>
    </xdr:to>
    <xdr:sp macro="" textlink="">
      <xdr:nvSpPr>
        <xdr:cNvPr id="4" name="TextBox 5"/>
        <xdr:cNvSpPr txBox="1"/>
      </xdr:nvSpPr>
      <xdr:spPr>
        <a:xfrm>
          <a:off x="104775" y="10719857"/>
          <a:ext cx="11428319" cy="493360"/>
        </a:xfrm>
        <a:prstGeom prst="rect">
          <a:avLst/>
        </a:prstGeom>
        <a:noFill/>
        <a:ln>
          <a:solidFill>
            <a:schemeClr val="tx1"/>
          </a:solidFill>
          <a:prstDash val="sysDot"/>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t>The diagram above is a simplified process model to indicate the relationship between the various feeder models and data sources we use to assess wholesale and retail expenditure cost efficiency models.  We provide a detailed process map in ‘PR19 price setting models map - slow track draft determinations’</a:t>
          </a:r>
          <a:r>
            <a:rPr lang="en-GB" sz="1200" b="1"/>
            <a:t>. </a:t>
          </a:r>
        </a:p>
        <a:p>
          <a:endParaRPr lang="en-GB"/>
        </a:p>
      </xdr:txBody>
    </xdr:sp>
    <xdr:clientData/>
  </xdr:twoCellAnchor>
  <xdr:twoCellAnchor>
    <xdr:from>
      <xdr:col>1</xdr:col>
      <xdr:colOff>0</xdr:colOff>
      <xdr:row>60</xdr:row>
      <xdr:rowOff>47977</xdr:rowOff>
    </xdr:from>
    <xdr:to>
      <xdr:col>5</xdr:col>
      <xdr:colOff>178026</xdr:colOff>
      <xdr:row>61</xdr:row>
      <xdr:rowOff>140352</xdr:rowOff>
    </xdr:to>
    <xdr:sp macro="" textlink="">
      <xdr:nvSpPr>
        <xdr:cNvPr id="5" name="Rectangle 4"/>
        <xdr:cNvSpPr/>
      </xdr:nvSpPr>
      <xdr:spPr>
        <a:xfrm>
          <a:off x="104775" y="11487502"/>
          <a:ext cx="2654526" cy="282875"/>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xdr:from>
      <xdr:col>1</xdr:col>
      <xdr:colOff>0</xdr:colOff>
      <xdr:row>63</xdr:row>
      <xdr:rowOff>52210</xdr:rowOff>
    </xdr:from>
    <xdr:to>
      <xdr:col>9</xdr:col>
      <xdr:colOff>183004</xdr:colOff>
      <xdr:row>71</xdr:row>
      <xdr:rowOff>194468</xdr:rowOff>
    </xdr:to>
    <xdr:sp macro="" textlink="">
      <xdr:nvSpPr>
        <xdr:cNvPr id="6" name="Content Placeholder 2"/>
        <xdr:cNvSpPr txBox="1">
          <a:spLocks/>
        </xdr:cNvSpPr>
      </xdr:nvSpPr>
      <xdr:spPr>
        <a:xfrm>
          <a:off x="104775" y="12063235"/>
          <a:ext cx="4735954" cy="1666258"/>
        </a:xfrm>
        <a:prstGeom prst="rect">
          <a:avLst/>
        </a:prstGeom>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twoCellAnchor>
    <xdr:from>
      <xdr:col>1</xdr:col>
      <xdr:colOff>0</xdr:colOff>
      <xdr:row>2</xdr:row>
      <xdr:rowOff>0</xdr:rowOff>
    </xdr:from>
    <xdr:to>
      <xdr:col>14</xdr:col>
      <xdr:colOff>558988</xdr:colOff>
      <xdr:row>25</xdr:row>
      <xdr:rowOff>7783</xdr:rowOff>
    </xdr:to>
    <xdr:sp macro="" textlink="">
      <xdr:nvSpPr>
        <xdr:cNvPr id="7" name="TextBox 6">
          <a:extLst>
            <a:ext uri="{FF2B5EF4-FFF2-40B4-BE49-F238E27FC236}">
              <a16:creationId xmlns:a16="http://schemas.microsoft.com/office/drawing/2014/main" xmlns="" id="{00000000-0008-0000-0000-000002000000}"/>
            </a:ext>
          </a:extLst>
        </xdr:cNvPr>
        <xdr:cNvSpPr txBox="1"/>
      </xdr:nvSpPr>
      <xdr:spPr>
        <a:xfrm>
          <a:off x="107950" y="381000"/>
          <a:ext cx="9207688" cy="4681383"/>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ysClr val="windowText" lastClr="000000"/>
              </a:solidFill>
              <a:effectLst/>
              <a:latin typeface="+mn-lt"/>
              <a:ea typeface="+mn-ea"/>
              <a:cs typeface="+mn-cs"/>
            </a:rPr>
            <a:t>Cost adjustment claims feeder model</a:t>
          </a:r>
          <a:endParaRPr lang="en-GB" sz="1100" b="1" i="0" u="sng" baseline="0">
            <a:solidFill>
              <a:sysClr val="windowText" lastClr="000000"/>
            </a:solidFill>
            <a:effectLst/>
            <a:latin typeface="+mn-lt"/>
            <a:ea typeface="+mn-ea"/>
            <a:cs typeface="+mn-cs"/>
          </a:endParaRPr>
        </a:p>
        <a:p>
          <a:endParaRPr lang="en-GB" sz="1000">
            <a:solidFill>
              <a:sysClr val="windowText" lastClr="000000"/>
            </a:solidFill>
            <a:effectLst/>
          </a:endParaRPr>
        </a:p>
        <a:p>
          <a:r>
            <a:rPr lang="en-GB" sz="1100" b="1" baseline="0">
              <a:solidFill>
                <a:sysClr val="windowText" lastClr="000000"/>
              </a:solidFill>
              <a:effectLst/>
              <a:latin typeface="+mn-lt"/>
              <a:ea typeface="+mn-ea"/>
              <a:cs typeface="+mn-cs"/>
            </a:rPr>
            <a:t>Objective</a:t>
          </a:r>
          <a:endParaRPr lang="en-GB" sz="1000">
            <a:solidFill>
              <a:sysClr val="windowText" lastClr="000000"/>
            </a:solidFill>
            <a:effectLst/>
          </a:endParaRPr>
        </a:p>
        <a:p>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This workbook contains all the company's cost adjustment claims, our assessment of the claims and our adjustment decisions. An overview of the approach is included in the document '</a:t>
          </a:r>
          <a:r>
            <a:rPr lang="en-GB" sz="1100" b="0" i="0">
              <a:solidFill>
                <a:sysClr val="windowText" lastClr="000000"/>
              </a:solidFill>
              <a:effectLst/>
              <a:latin typeface="+mn-lt"/>
              <a:ea typeface="+mn-ea"/>
              <a:cs typeface="+mn-cs"/>
            </a:rPr>
            <a:t>Securing cost efficiency technical</a:t>
          </a:r>
          <a:r>
            <a:rPr lang="en-GB" sz="1100" b="0" i="0" baseline="0">
              <a:solidFill>
                <a:sysClr val="windowText" lastClr="000000"/>
              </a:solidFill>
              <a:effectLst/>
              <a:latin typeface="+mn-lt"/>
              <a:ea typeface="+mn-ea"/>
              <a:cs typeface="+mn-cs"/>
            </a:rPr>
            <a:t> appendix</a:t>
          </a:r>
          <a:r>
            <a:rPr lang="en-US" sz="1100" b="0" i="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a:t>
          </a:r>
        </a:p>
        <a:p>
          <a:endParaRPr lang="en-GB" sz="1100" baseline="0">
            <a:solidFill>
              <a:sysClr val="windowText" lastClr="000000"/>
            </a:solidFill>
            <a:effectLst/>
            <a:latin typeface="+mn-lt"/>
            <a:ea typeface="+mn-ea"/>
            <a:cs typeface="+mn-cs"/>
          </a:endParaRPr>
        </a:p>
        <a:p>
          <a:r>
            <a:rPr lang="en-GB" sz="1100" b="1" baseline="0">
              <a:solidFill>
                <a:sysClr val="windowText" lastClr="000000"/>
              </a:solidFill>
              <a:effectLst/>
              <a:latin typeface="+mn-lt"/>
              <a:ea typeface="+mn-ea"/>
              <a:cs typeface="+mn-cs"/>
            </a:rPr>
            <a:t>Guide to the model</a:t>
          </a:r>
        </a:p>
        <a:p>
          <a:endParaRPr lang="en-GB" sz="1100"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F_inputs tab</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baseline="0">
            <a:solidFill>
              <a:sysClr val="windowText" lastClr="000000"/>
            </a:solidFill>
            <a:effectLst/>
            <a:latin typeface="+mn-lt"/>
            <a:ea typeface="+mn-ea"/>
            <a:cs typeface="+mn-cs"/>
          </a:endParaRPr>
        </a:p>
        <a:p>
          <a:r>
            <a:rPr lang="en-GB" sz="1100" u="sng">
              <a:solidFill>
                <a:sysClr val="windowText" lastClr="000000"/>
              </a:solidFill>
              <a:effectLst/>
              <a:latin typeface="+mn-lt"/>
              <a:ea typeface="+mn-ea"/>
              <a:cs typeface="+mn-cs"/>
            </a:rPr>
            <a:t>XX-yyy</a:t>
          </a:r>
          <a:r>
            <a:rPr lang="en-GB" sz="1100" u="sng" baseline="0">
              <a:solidFill>
                <a:sysClr val="windowText" lastClr="000000"/>
              </a:solidFill>
              <a:effectLst/>
              <a:latin typeface="+mn-lt"/>
              <a:ea typeface="+mn-ea"/>
              <a:cs typeface="+mn-cs"/>
            </a:rPr>
            <a:t> (individual claim)</a:t>
          </a:r>
          <a:r>
            <a:rPr lang="en-GB" sz="1100" u="sng">
              <a:solidFill>
                <a:sysClr val="windowText" lastClr="000000"/>
              </a:solidFill>
              <a:effectLst/>
              <a:latin typeface="+mn-lt"/>
              <a:ea typeface="+mn-ea"/>
              <a:cs typeface="+mn-cs"/>
            </a:rPr>
            <a:t> tabs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Each tab named XX_yyy</a:t>
          </a:r>
          <a:r>
            <a:rPr lang="en-GB" sz="1100" baseline="0">
              <a:solidFill>
                <a:sysClr val="windowText" lastClr="000000"/>
              </a:solidFill>
              <a:effectLst/>
              <a:latin typeface="+mn-lt"/>
              <a:ea typeface="+mn-ea"/>
              <a:cs typeface="+mn-cs"/>
            </a:rPr>
            <a:t> is the assessment of one claim where XX denotes the price control the claim relates to and yyy is a short description of the claim</a:t>
          </a:r>
          <a:r>
            <a:rPr lang="en-GB" sz="1100">
              <a:solidFill>
                <a:sysClr val="windowText" lastClr="000000"/>
              </a:solidFill>
              <a:effectLst/>
              <a:latin typeface="+mn-lt"/>
              <a:ea typeface="+mn-ea"/>
              <a:cs typeface="+mn-cs"/>
            </a:rPr>
            <a:t>, includes a brief summary of the claim, our assessment of the claim,</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our adjustment allowance for the claim and identifies</a:t>
          </a:r>
          <a:r>
            <a:rPr lang="en-GB" sz="1100" baseline="0">
              <a:solidFill>
                <a:sysClr val="windowText" lastClr="000000"/>
              </a:solidFill>
              <a:effectLst/>
              <a:latin typeface="+mn-lt"/>
              <a:ea typeface="+mn-ea"/>
              <a:cs typeface="+mn-cs"/>
            </a:rPr>
            <a:t> where the adjustment allowance is incorporated into base and enhancement cost modelling</a:t>
          </a:r>
          <a:r>
            <a:rPr lang="en-GB" sz="1100">
              <a:solidFill>
                <a:sysClr val="windowText" lastClr="000000"/>
              </a:solidFill>
              <a:effectLst/>
              <a:latin typeface="+mn-lt"/>
              <a:ea typeface="+mn-ea"/>
              <a:cs typeface="+mn-cs"/>
            </a:rPr>
            <a:t>. </a:t>
          </a:r>
        </a:p>
        <a:p>
          <a:endParaRPr lang="en-GB" sz="1100" u="sng"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Summary tab</a:t>
          </a:r>
        </a:p>
        <a:p>
          <a:r>
            <a:rPr lang="en-GB" sz="1100" u="none" baseline="0">
              <a:solidFill>
                <a:sysClr val="windowText" lastClr="000000"/>
              </a:solidFill>
              <a:effectLst/>
              <a:latin typeface="+mn-lt"/>
              <a:ea typeface="+mn-ea"/>
              <a:cs typeface="+mn-cs"/>
            </a:rPr>
            <a:t>It includes a summary of all our adjustments, including the overall assessment result, our adjustment allowance and where the adjustment allowance is incorporated into base and enhancement costs. Adjustments to base allowances feed in to the final allowance sheet of models FM_WW4, FM_WWW4 and FM_RR4 as appropriate.  Adjustments related to enhancement costs feed in to the appropriate enhancement feeder models and are included in within the appropriate company's deep dive assessment sheet. The overall enhancement allowance then feeds through to FM_WW4 and FM_WWW4 through the enhancement aggregator.</a:t>
          </a:r>
          <a:endParaRPr lang="en-GB" sz="1100" baseline="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290420</xdr:colOff>
      <xdr:row>23</xdr:row>
      <xdr:rowOff>12025</xdr:rowOff>
    </xdr:from>
    <xdr:ext cx="4898690" cy="264560"/>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4100420" y="6884313"/>
          <a:ext cx="4898690" cy="26456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000" b="1">
              <a:latin typeface="Gill Sans MT" panose="020B0502020104020203" pitchFamily="34" charset="0"/>
            </a:rPr>
            <a:t>Implicit allowance </a:t>
          </a:r>
          <a:r>
            <a:rPr lang="en-GB" sz="1100" b="0">
              <a:solidFill>
                <a:schemeClr val="dk1"/>
              </a:solidFill>
              <a:effectLst/>
              <a:latin typeface="+mn-lt"/>
              <a:ea typeface="+mn-ea"/>
              <a:cs typeface="+mn-cs"/>
            </a:rPr>
            <a:t>- No implicit allowance is identified</a:t>
          </a:r>
          <a:endParaRPr lang="en-GB" sz="1000">
            <a:effectLst/>
          </a:endParaRPr>
        </a:p>
      </xdr:txBody>
    </xdr:sp>
    <xdr:clientData/>
  </xdr:oneCellAnchor>
  <xdr:oneCellAnchor>
    <xdr:from>
      <xdr:col>16</xdr:col>
      <xdr:colOff>449019</xdr:colOff>
      <xdr:row>25</xdr:row>
      <xdr:rowOff>40940</xdr:rowOff>
    </xdr:from>
    <xdr:ext cx="4898690" cy="929935"/>
    <xdr:sp macro="" textlink="">
      <xdr:nvSpPr>
        <xdr:cNvPr id="4" name="TextBox 3">
          <a:extLst>
            <a:ext uri="{FF2B5EF4-FFF2-40B4-BE49-F238E27FC236}">
              <a16:creationId xmlns="" xmlns:a16="http://schemas.microsoft.com/office/drawing/2014/main" id="{00000000-0008-0000-0400-000002000000}"/>
            </a:ext>
          </a:extLst>
        </xdr:cNvPr>
        <xdr:cNvSpPr txBox="1"/>
      </xdr:nvSpPr>
      <xdr:spPr>
        <a:xfrm>
          <a:off x="28897019" y="8952107"/>
          <a:ext cx="4898690" cy="92993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000" b="1">
              <a:latin typeface="Gill Sans MT" panose="020B0502020104020203" pitchFamily="34" charset="0"/>
            </a:rPr>
            <a:t>Implicit allowance</a:t>
          </a:r>
        </a:p>
        <a:p>
          <a:r>
            <a:rPr lang="en-GB" sz="1100">
              <a:solidFill>
                <a:schemeClr val="dk1"/>
              </a:solidFill>
              <a:effectLst/>
              <a:latin typeface="+mn-lt"/>
              <a:ea typeface="+mn-ea"/>
              <a:cs typeface="+mn-cs"/>
            </a:rPr>
            <a:t>We do not calculate an implicit allowance for this claim. Rather, we employ</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scenario modelling to determine</a:t>
          </a:r>
          <a:r>
            <a:rPr lang="en-GB" sz="1100" baseline="0">
              <a:solidFill>
                <a:schemeClr val="dk1"/>
              </a:solidFill>
              <a:effectLst/>
              <a:latin typeface="+mn-lt"/>
              <a:ea typeface="+mn-ea"/>
              <a:cs typeface="+mn-cs"/>
            </a:rPr>
            <a:t> the adjustment appropriate to cover costs beyond those allowed in our base maintenance. See the 'Need for adjustment' box for more details.</a:t>
          </a:r>
          <a:endParaRPr lang="en-GB">
            <a:effectLst/>
          </a:endParaRPr>
        </a:p>
      </xdr:txBody>
    </xdr:sp>
    <xdr:clientData/>
  </xdr:oneCellAnchor>
  <xdr:oneCellAnchor>
    <xdr:from>
      <xdr:col>10</xdr:col>
      <xdr:colOff>138546</xdr:colOff>
      <xdr:row>21</xdr:row>
      <xdr:rowOff>0</xdr:rowOff>
    </xdr:from>
    <xdr:ext cx="4898690" cy="264560"/>
    <xdr:sp macro="" textlink="">
      <xdr:nvSpPr>
        <xdr:cNvPr id="5" name="TextBox 4">
          <a:extLst>
            <a:ext uri="{FF2B5EF4-FFF2-40B4-BE49-F238E27FC236}">
              <a16:creationId xmlns="" xmlns:a16="http://schemas.microsoft.com/office/drawing/2014/main" id="{00000000-0008-0000-0400-000002000000}"/>
            </a:ext>
          </a:extLst>
        </xdr:cNvPr>
        <xdr:cNvSpPr txBox="1"/>
      </xdr:nvSpPr>
      <xdr:spPr>
        <a:xfrm>
          <a:off x="16573501" y="6693478"/>
          <a:ext cx="4898690" cy="26456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000" b="1">
              <a:latin typeface="Gill Sans MT" panose="020B0502020104020203" pitchFamily="34" charset="0"/>
            </a:rPr>
            <a:t>Implicit allowance </a:t>
          </a:r>
          <a:r>
            <a:rPr lang="en-GB" sz="1100" b="0">
              <a:solidFill>
                <a:schemeClr val="dk1"/>
              </a:solidFill>
              <a:effectLst/>
              <a:latin typeface="+mn-lt"/>
              <a:ea typeface="+mn-ea"/>
              <a:cs typeface="+mn-cs"/>
            </a:rPr>
            <a:t>- No implicit allowance is identified</a:t>
          </a:r>
          <a:endParaRPr lang="en-GB" sz="1000">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306626</xdr:colOff>
      <xdr:row>25</xdr:row>
      <xdr:rowOff>352666</xdr:rowOff>
    </xdr:from>
    <xdr:ext cx="4898690" cy="413255"/>
    <xdr:sp macro="" textlink="">
      <xdr:nvSpPr>
        <xdr:cNvPr id="4" name="TextBox 3">
          <a:extLst>
            <a:ext uri="{FF2B5EF4-FFF2-40B4-BE49-F238E27FC236}">
              <a16:creationId xmlns="" xmlns:a16="http://schemas.microsoft.com/office/drawing/2014/main" id="{00000000-0008-0000-0400-000002000000}"/>
            </a:ext>
          </a:extLst>
        </xdr:cNvPr>
        <xdr:cNvSpPr txBox="1"/>
      </xdr:nvSpPr>
      <xdr:spPr>
        <a:xfrm>
          <a:off x="13468444" y="7020166"/>
          <a:ext cx="4898690" cy="41325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000" b="1">
              <a:latin typeface="Gill Sans MT" panose="020B0502020104020203" pitchFamily="34" charset="0"/>
            </a:rPr>
            <a:t>Implicit allowance</a:t>
          </a:r>
        </a:p>
        <a:p>
          <a:r>
            <a:rPr lang="en-GB" sz="1100">
              <a:solidFill>
                <a:schemeClr val="dk1"/>
              </a:solidFill>
              <a:effectLst/>
              <a:latin typeface="+mn-lt"/>
              <a:ea typeface="+mn-ea"/>
              <a:cs typeface="+mn-cs"/>
            </a:rPr>
            <a:t>n/a</a:t>
          </a:r>
          <a:endParaRPr lang="en-GB" sz="1000">
            <a:latin typeface="Gill Sans MT" panose="020B0502020104020203" pitchFamily="34" charset="0"/>
          </a:endParaRPr>
        </a:p>
      </xdr:txBody>
    </xdr:sp>
    <xdr:clientData/>
  </xdr:oneCellAnchor>
  <xdr:oneCellAnchor>
    <xdr:from>
      <xdr:col>14</xdr:col>
      <xdr:colOff>833436</xdr:colOff>
      <xdr:row>14</xdr:row>
      <xdr:rowOff>281421</xdr:rowOff>
    </xdr:from>
    <xdr:ext cx="4612609" cy="405432"/>
    <xdr:sp macro="" textlink="">
      <xdr:nvSpPr>
        <xdr:cNvPr id="5" name="TextBox 4"/>
        <xdr:cNvSpPr txBox="1"/>
      </xdr:nvSpPr>
      <xdr:spPr>
        <a:xfrm>
          <a:off x="13075226" y="3983182"/>
          <a:ext cx="4612609" cy="4054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000"/>
            <a:t>New</a:t>
          </a:r>
          <a:r>
            <a:rPr lang="en-GB" sz="2000" baseline="0"/>
            <a:t> claim not previously submitted at IAP</a:t>
          </a:r>
          <a:endParaRPr lang="en-GB" sz="2000"/>
        </a:p>
      </xdr:txBody>
    </xdr:sp>
    <xdr:clientData/>
  </xdr:oneCellAnchor>
  <xdr:oneCellAnchor>
    <xdr:from>
      <xdr:col>10</xdr:col>
      <xdr:colOff>207818</xdr:colOff>
      <xdr:row>25</xdr:row>
      <xdr:rowOff>69273</xdr:rowOff>
    </xdr:from>
    <xdr:ext cx="4898690" cy="538417"/>
    <xdr:sp macro="" textlink="">
      <xdr:nvSpPr>
        <xdr:cNvPr id="6" name="TextBox 5">
          <a:extLst>
            <a:ext uri="{FF2B5EF4-FFF2-40B4-BE49-F238E27FC236}">
              <a16:creationId xmlns="" xmlns:a16="http://schemas.microsoft.com/office/drawing/2014/main" id="{00000000-0008-0000-0400-000002000000}"/>
            </a:ext>
          </a:extLst>
        </xdr:cNvPr>
        <xdr:cNvSpPr txBox="1"/>
      </xdr:nvSpPr>
      <xdr:spPr>
        <a:xfrm>
          <a:off x="17612591" y="8330046"/>
          <a:ext cx="4898690" cy="53841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000" b="1">
              <a:latin typeface="Gill Sans MT" panose="020B0502020104020203" pitchFamily="34" charset="0"/>
            </a:rPr>
            <a:t>Implicit allowance: </a:t>
          </a:r>
          <a:r>
            <a:rPr lang="en-GB" sz="1000" b="0">
              <a:latin typeface="Gill Sans MT" panose="020B0502020104020203" pitchFamily="34" charset="0"/>
            </a:rPr>
            <a:t>See comments in need for adjustment</a:t>
          </a:r>
        </a:p>
        <a:p>
          <a:endParaRPr lang="en-GB" sz="1000" b="1">
            <a:latin typeface="Gill Sans MT" panose="020B0502020104020203" pitchFamily="34" charset="0"/>
          </a:endParaRPr>
        </a:p>
        <a:p>
          <a:endParaRPr lang="en-GB" sz="1000" b="1">
            <a:latin typeface="Gill Sans MT" panose="020B0502020104020203" pitchFamily="34" charset="0"/>
          </a:endParaRPr>
        </a:p>
      </xdr:txBody>
    </xdr:sp>
    <xdr:clientData/>
  </xdr:oneCellAnchor>
  <xdr:oneCellAnchor>
    <xdr:from>
      <xdr:col>3</xdr:col>
      <xdr:colOff>132463</xdr:colOff>
      <xdr:row>22</xdr:row>
      <xdr:rowOff>194588</xdr:rowOff>
    </xdr:from>
    <xdr:ext cx="5603703" cy="265787"/>
    <xdr:sp macro="" textlink="">
      <xdr:nvSpPr>
        <xdr:cNvPr id="9" name="TextBox 8">
          <a:extLst>
            <a:ext uri="{FF2B5EF4-FFF2-40B4-BE49-F238E27FC236}">
              <a16:creationId xmlns="" xmlns:a16="http://schemas.microsoft.com/office/drawing/2014/main" id="{00000000-0008-0000-0400-000002000000}"/>
            </a:ext>
          </a:extLst>
        </xdr:cNvPr>
        <xdr:cNvSpPr txBox="1"/>
      </xdr:nvSpPr>
      <xdr:spPr>
        <a:xfrm>
          <a:off x="4386963" y="8312005"/>
          <a:ext cx="5603703" cy="26578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000" b="1">
              <a:latin typeface="Gill Sans MT" panose="020B0502020104020203" pitchFamily="34" charset="0"/>
            </a:rPr>
            <a:t>Implicit allowance: </a:t>
          </a:r>
          <a:r>
            <a:rPr lang="en-GB" sz="1000" b="0">
              <a:latin typeface="Gill Sans MT" panose="020B0502020104020203" pitchFamily="34" charset="0"/>
            </a:rPr>
            <a:t>See comments in need for adjustment</a:t>
          </a:r>
        </a:p>
        <a:p>
          <a:endParaRPr lang="en-GB" sz="1000" b="1">
            <a:latin typeface="Gill Sans MT" panose="020B0502020104020203" pitchFamily="34" charset="0"/>
          </a:endParaRPr>
        </a:p>
        <a:p>
          <a:endParaRPr lang="en-GB" sz="1000" b="1">
            <a:latin typeface="Gill Sans MT" panose="020B0502020104020203" pitchFamily="34" charset="0"/>
          </a:endParaRPr>
        </a:p>
      </xdr:txBody>
    </xdr:sp>
    <xdr:clientData/>
  </xdr:oneCellAnchor>
  <xdr:oneCellAnchor>
    <xdr:from>
      <xdr:col>0</xdr:col>
      <xdr:colOff>132293</xdr:colOff>
      <xdr:row>39</xdr:row>
      <xdr:rowOff>74083</xdr:rowOff>
    </xdr:from>
    <xdr:ext cx="12308415" cy="2598207"/>
    <xdr:sp macro="" textlink="">
      <xdr:nvSpPr>
        <xdr:cNvPr id="10" name="TextBox 9"/>
        <xdr:cNvSpPr txBox="1"/>
      </xdr:nvSpPr>
      <xdr:spPr>
        <a:xfrm>
          <a:off x="132293" y="22987000"/>
          <a:ext cx="12308415" cy="2598207"/>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t>We consider it appropriate to apply an efficiency challenge on the basis of our following challenges:  </a:t>
          </a:r>
        </a:p>
        <a:p>
          <a:r>
            <a:rPr lang="en-GB" sz="1100"/>
            <a:t>● It is not clear how the company has accounted for the additional benefits of mains replacement in its proposed performance targets and we consider there is risk of overlap with the incentives from the performance commitments. </a:t>
          </a:r>
        </a:p>
        <a:p>
          <a:r>
            <a:rPr lang="en-GB" sz="1100">
              <a:solidFill>
                <a:schemeClr val="tx1"/>
              </a:solidFill>
              <a:effectLst/>
              <a:latin typeface="+mn-lt"/>
              <a:ea typeface="+mn-ea"/>
              <a:cs typeface="+mn-cs"/>
            </a:rPr>
            <a:t>● </a:t>
          </a:r>
          <a:r>
            <a:rPr lang="en-GB" sz="1100"/>
            <a:t>The company identifies a mains replacement leakage benefit of 0.019 Ml/d per km, derived from historic data and burst models. The company does not focus on this number in its claim nor does it compare it to any industry assessments.</a:t>
          </a:r>
          <a:r>
            <a:rPr lang="en-GB" sz="1100" baseline="0"/>
            <a:t> </a:t>
          </a:r>
          <a:r>
            <a:rPr lang="en-GB" sz="1100"/>
            <a:t>The company states it is returning to AMP3 &amp; AMP4 levels of mains replacement, however, review of historic figures indicates that SES Water’s leakage levels rose very slightly following these periods.</a:t>
          </a:r>
        </a:p>
        <a:p>
          <a:r>
            <a:rPr lang="en-GB" sz="1100">
              <a:solidFill>
                <a:schemeClr val="tx1"/>
              </a:solidFill>
              <a:effectLst/>
              <a:latin typeface="+mn-lt"/>
              <a:ea typeface="+mn-ea"/>
              <a:cs typeface="+mn-cs"/>
            </a:rPr>
            <a:t>● </a:t>
          </a:r>
          <a:r>
            <a:rPr lang="en-GB" sz="1100"/>
            <a:t>It is unclear why the precise 5% level of leakage reduction through mains replacement has been selected although it appears as though this is the level that is broadly equivalent to active leakage (ALC) in terms of bill impact.</a:t>
          </a:r>
        </a:p>
        <a:p>
          <a:r>
            <a:rPr lang="en-GB" sz="1100">
              <a:solidFill>
                <a:schemeClr val="tx1"/>
              </a:solidFill>
              <a:effectLst/>
              <a:latin typeface="+mn-lt"/>
              <a:ea typeface="+mn-ea"/>
              <a:cs typeface="+mn-cs"/>
            </a:rPr>
            <a:t>●  </a:t>
          </a:r>
          <a:r>
            <a:rPr lang="en-GB" sz="1100"/>
            <a:t>Mains replacement costs are based on the company's own data and cost models, £211 per metre.</a:t>
          </a:r>
          <a:r>
            <a:rPr lang="en-GB" sz="1100" baseline="0"/>
            <a:t> T</a:t>
          </a:r>
          <a:r>
            <a:rPr lang="en-GB" sz="1100"/>
            <a:t>he company has not provided any additional validation or evidence to justify that the costs presented represent efficient costs for this activity.</a:t>
          </a:r>
        </a:p>
        <a:p>
          <a:endParaRPr lang="en-GB" sz="1100"/>
        </a:p>
        <a:p>
          <a:r>
            <a:rPr lang="en-GB" sz="1100"/>
            <a:t>We</a:t>
          </a:r>
          <a:r>
            <a:rPr lang="en-GB" sz="1100" baseline="0"/>
            <a:t> therefore consider it appropriate to apply an efficiency challenge to leakage reduction costs. We have applied an efficiency challenge of 20% where companies have demonstrated insufficient evidence of optioneering and company specific efficiency factors of between 5% and 10% where companies fail to demonstrate efficient costs. We do consider that the company provides some evidence in these areas but that it is incomplete and therefore we consider a </a:t>
          </a:r>
          <a:r>
            <a:rPr lang="en-GB" sz="1100" b="1" baseline="0"/>
            <a:t>10% cost challenge </a:t>
          </a:r>
          <a:r>
            <a:rPr lang="en-GB" sz="1100" baseline="0"/>
            <a:t>to be appropriate.</a:t>
          </a:r>
        </a:p>
        <a:p>
          <a:endParaRPr lang="en-GB" sz="1100" baseline="0"/>
        </a:p>
        <a:p>
          <a:endParaRPr lang="en-GB" sz="1100" baseline="0"/>
        </a:p>
        <a:p>
          <a:r>
            <a:rPr lang="en-GB" sz="1100" baseline="0"/>
            <a:t> </a:t>
          </a:r>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1768078</xdr:colOff>
      <xdr:row>42</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10953" y="14691120"/>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15</xdr:col>
      <xdr:colOff>306626</xdr:colOff>
      <xdr:row>25</xdr:row>
      <xdr:rowOff>352666</xdr:rowOff>
    </xdr:from>
    <xdr:ext cx="4898690" cy="413255"/>
    <xdr:sp macro="" textlink="">
      <xdr:nvSpPr>
        <xdr:cNvPr id="4" name="TextBox 3">
          <a:extLst>
            <a:ext uri="{FF2B5EF4-FFF2-40B4-BE49-F238E27FC236}">
              <a16:creationId xmlns="" xmlns:a16="http://schemas.microsoft.com/office/drawing/2014/main" id="{00000000-0008-0000-0400-000002000000}"/>
            </a:ext>
          </a:extLst>
        </xdr:cNvPr>
        <xdr:cNvSpPr txBox="1"/>
      </xdr:nvSpPr>
      <xdr:spPr>
        <a:xfrm>
          <a:off x="13622576" y="6924916"/>
          <a:ext cx="4898690" cy="41325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000" b="1">
              <a:latin typeface="Gill Sans MT" panose="020B0502020104020203" pitchFamily="34" charset="0"/>
            </a:rPr>
            <a:t>Implicit allowance</a:t>
          </a:r>
        </a:p>
        <a:p>
          <a:r>
            <a:rPr lang="en-GB" sz="1100">
              <a:solidFill>
                <a:schemeClr val="dk1"/>
              </a:solidFill>
              <a:effectLst/>
              <a:latin typeface="+mn-lt"/>
              <a:ea typeface="+mn-ea"/>
              <a:cs typeface="+mn-cs"/>
            </a:rPr>
            <a:t>n/a</a:t>
          </a:r>
          <a:endParaRPr lang="en-GB" sz="1000">
            <a:latin typeface="Gill Sans MT" panose="020B0502020104020203" pitchFamily="34" charset="0"/>
          </a:endParaRPr>
        </a:p>
      </xdr:txBody>
    </xdr:sp>
    <xdr:clientData/>
  </xdr:oneCellAnchor>
  <xdr:oneCellAnchor>
    <xdr:from>
      <xdr:col>14</xdr:col>
      <xdr:colOff>833436</xdr:colOff>
      <xdr:row>14</xdr:row>
      <xdr:rowOff>281421</xdr:rowOff>
    </xdr:from>
    <xdr:ext cx="4612609" cy="405432"/>
    <xdr:sp macro="" textlink="">
      <xdr:nvSpPr>
        <xdr:cNvPr id="5" name="TextBox 4"/>
        <xdr:cNvSpPr txBox="1"/>
      </xdr:nvSpPr>
      <xdr:spPr>
        <a:xfrm>
          <a:off x="13225461" y="3929496"/>
          <a:ext cx="4612609" cy="4054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000"/>
            <a:t>New</a:t>
          </a:r>
          <a:r>
            <a:rPr lang="en-GB" sz="2000" baseline="0"/>
            <a:t> claim not previously submitted at IAP</a:t>
          </a:r>
          <a:endParaRPr lang="en-GB" sz="2000"/>
        </a:p>
      </xdr:txBody>
    </xdr:sp>
    <xdr:clientData/>
  </xdr:oneCellAnchor>
  <xdr:oneCellAnchor>
    <xdr:from>
      <xdr:col>10</xdr:col>
      <xdr:colOff>190500</xdr:colOff>
      <xdr:row>25</xdr:row>
      <xdr:rowOff>51954</xdr:rowOff>
    </xdr:from>
    <xdr:ext cx="4898690" cy="757708"/>
    <xdr:sp macro="" textlink="">
      <xdr:nvSpPr>
        <xdr:cNvPr id="7" name="TextBox 6">
          <a:extLst>
            <a:ext uri="{FF2B5EF4-FFF2-40B4-BE49-F238E27FC236}">
              <a16:creationId xmlns="" xmlns:a16="http://schemas.microsoft.com/office/drawing/2014/main" id="{00000000-0008-0000-0400-000002000000}"/>
            </a:ext>
          </a:extLst>
        </xdr:cNvPr>
        <xdr:cNvSpPr txBox="1"/>
      </xdr:nvSpPr>
      <xdr:spPr>
        <a:xfrm>
          <a:off x="17595273" y="6762750"/>
          <a:ext cx="4898690" cy="757708"/>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endParaRPr lang="en-GB" sz="1000">
            <a:effectLst/>
          </a:endParaRPr>
        </a:p>
        <a:p>
          <a:r>
            <a:rPr lang="en-GB" sz="1100" b="0">
              <a:solidFill>
                <a:schemeClr val="dk1"/>
              </a:solidFill>
              <a:effectLst/>
              <a:latin typeface="+mn-lt"/>
              <a:ea typeface="+mn-ea"/>
              <a:cs typeface="+mn-cs"/>
            </a:rPr>
            <a:t>We</a:t>
          </a:r>
          <a:r>
            <a:rPr lang="en-GB" sz="1100" b="0" baseline="0">
              <a:solidFill>
                <a:schemeClr val="dk1"/>
              </a:solidFill>
              <a:effectLst/>
              <a:latin typeface="+mn-lt"/>
              <a:ea typeface="+mn-ea"/>
              <a:cs typeface="+mn-cs"/>
            </a:rPr>
            <a:t> have not calculated an implicit allowance for this claim. However we explain in this assessment why we consider the base modelled allowance sufficient.</a:t>
          </a:r>
          <a:endParaRPr lang="en-GB" sz="1000" b="1">
            <a:latin typeface="Gill Sans MT" panose="020B0502020104020203" pitchFamily="34" charset="0"/>
          </a:endParaRPr>
        </a:p>
        <a:p>
          <a:endParaRPr lang="en-GB" sz="1000" b="1">
            <a:latin typeface="Gill Sans MT" panose="020B0502020104020203" pitchFamily="34" charset="0"/>
          </a:endParaRPr>
        </a:p>
      </xdr:txBody>
    </xdr:sp>
    <xdr:clientData/>
  </xdr:oneCellAnchor>
  <xdr:oneCellAnchor>
    <xdr:from>
      <xdr:col>3</xdr:col>
      <xdr:colOff>108857</xdr:colOff>
      <xdr:row>23</xdr:row>
      <xdr:rowOff>190501</xdr:rowOff>
    </xdr:from>
    <xdr:ext cx="4898690" cy="561949"/>
    <xdr:sp macro="" textlink="">
      <xdr:nvSpPr>
        <xdr:cNvPr id="6" name="TextBox 5">
          <a:extLst>
            <a:ext uri="{FF2B5EF4-FFF2-40B4-BE49-F238E27FC236}">
              <a16:creationId xmlns="" xmlns:a16="http://schemas.microsoft.com/office/drawing/2014/main" id="{00000000-0008-0000-0400-000002000000}"/>
            </a:ext>
          </a:extLst>
        </xdr:cNvPr>
        <xdr:cNvSpPr txBox="1"/>
      </xdr:nvSpPr>
      <xdr:spPr>
        <a:xfrm>
          <a:off x="4263571" y="6613072"/>
          <a:ext cx="4898690" cy="56194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endParaRPr lang="en-GB" sz="1000">
            <a:effectLst/>
          </a:endParaRPr>
        </a:p>
        <a:p>
          <a:r>
            <a:rPr lang="en-GB" sz="1000" b="0">
              <a:latin typeface="Gill Sans MT" panose="020B0502020104020203" pitchFamily="34" charset="0"/>
            </a:rPr>
            <a:t>n/a</a:t>
          </a:r>
          <a:r>
            <a:rPr lang="en-GB" sz="1000" b="0" baseline="0">
              <a:latin typeface="Gill Sans MT" panose="020B0502020104020203" pitchFamily="34" charset="0"/>
            </a:rPr>
            <a:t> - t</a:t>
          </a:r>
          <a:r>
            <a:rPr lang="en-GB" sz="1000" b="0">
              <a:latin typeface="Gill Sans MT" panose="020B0502020104020203" pitchFamily="34" charset="0"/>
            </a:rPr>
            <a:t>he company provides sufficient evidence to demonstrate that its energy costs are not adequately accounted for within our econometric models.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1768078</xdr:colOff>
      <xdr:row>42</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10953" y="14819708"/>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15</xdr:col>
      <xdr:colOff>306626</xdr:colOff>
      <xdr:row>25</xdr:row>
      <xdr:rowOff>352666</xdr:rowOff>
    </xdr:from>
    <xdr:ext cx="4898690" cy="413255"/>
    <xdr:sp macro="" textlink="">
      <xdr:nvSpPr>
        <xdr:cNvPr id="4" name="TextBox 3">
          <a:extLst>
            <a:ext uri="{FF2B5EF4-FFF2-40B4-BE49-F238E27FC236}">
              <a16:creationId xmlns="" xmlns:a16="http://schemas.microsoft.com/office/drawing/2014/main" id="{00000000-0008-0000-0400-000002000000}"/>
            </a:ext>
          </a:extLst>
        </xdr:cNvPr>
        <xdr:cNvSpPr txBox="1"/>
      </xdr:nvSpPr>
      <xdr:spPr>
        <a:xfrm>
          <a:off x="14594126" y="6986829"/>
          <a:ext cx="4898690" cy="41325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000" b="1">
              <a:latin typeface="Gill Sans MT" panose="020B0502020104020203" pitchFamily="34" charset="0"/>
            </a:rPr>
            <a:t>Implicit allowance</a:t>
          </a:r>
        </a:p>
        <a:p>
          <a:r>
            <a:rPr lang="en-GB" sz="1100">
              <a:solidFill>
                <a:schemeClr val="dk1"/>
              </a:solidFill>
              <a:effectLst/>
              <a:latin typeface="+mn-lt"/>
              <a:ea typeface="+mn-ea"/>
              <a:cs typeface="+mn-cs"/>
            </a:rPr>
            <a:t>n/a</a:t>
          </a:r>
          <a:endParaRPr lang="en-GB" sz="1000">
            <a:latin typeface="Gill Sans MT" panose="020B0502020104020203" pitchFamily="34" charset="0"/>
          </a:endParaRPr>
        </a:p>
      </xdr:txBody>
    </xdr:sp>
    <xdr:clientData/>
  </xdr:oneCellAnchor>
  <xdr:oneCellAnchor>
    <xdr:from>
      <xdr:col>14</xdr:col>
      <xdr:colOff>833436</xdr:colOff>
      <xdr:row>14</xdr:row>
      <xdr:rowOff>281421</xdr:rowOff>
    </xdr:from>
    <xdr:ext cx="4612609" cy="405432"/>
    <xdr:sp macro="" textlink="">
      <xdr:nvSpPr>
        <xdr:cNvPr id="5" name="TextBox 4"/>
        <xdr:cNvSpPr txBox="1"/>
      </xdr:nvSpPr>
      <xdr:spPr>
        <a:xfrm>
          <a:off x="14120811" y="3943784"/>
          <a:ext cx="4612609" cy="4054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000"/>
            <a:t>New</a:t>
          </a:r>
          <a:r>
            <a:rPr lang="en-GB" sz="2000" baseline="0"/>
            <a:t> claim not previously submitted at IAP</a:t>
          </a:r>
          <a:endParaRPr lang="en-GB" sz="2000"/>
        </a:p>
      </xdr:txBody>
    </xdr:sp>
    <xdr:clientData/>
  </xdr:oneCellAnchor>
  <xdr:oneCellAnchor>
    <xdr:from>
      <xdr:col>10</xdr:col>
      <xdr:colOff>216477</xdr:colOff>
      <xdr:row>25</xdr:row>
      <xdr:rowOff>199159</xdr:rowOff>
    </xdr:from>
    <xdr:ext cx="4898690" cy="757708"/>
    <xdr:sp macro="" textlink="">
      <xdr:nvSpPr>
        <xdr:cNvPr id="6" name="TextBox 5">
          <a:extLst>
            <a:ext uri="{FF2B5EF4-FFF2-40B4-BE49-F238E27FC236}">
              <a16:creationId xmlns="" xmlns:a16="http://schemas.microsoft.com/office/drawing/2014/main" id="{00000000-0008-0000-0400-000002000000}"/>
            </a:ext>
          </a:extLst>
        </xdr:cNvPr>
        <xdr:cNvSpPr txBox="1"/>
      </xdr:nvSpPr>
      <xdr:spPr>
        <a:xfrm>
          <a:off x="17621250" y="6909955"/>
          <a:ext cx="4898690" cy="757708"/>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endParaRPr lang="en-GB" sz="1000">
            <a:effectLst/>
          </a:endParaRPr>
        </a:p>
        <a:p>
          <a:r>
            <a:rPr lang="en-GB" sz="1100" b="0">
              <a:solidFill>
                <a:schemeClr val="dk1"/>
              </a:solidFill>
              <a:effectLst/>
              <a:latin typeface="+mn-lt"/>
              <a:ea typeface="+mn-ea"/>
              <a:cs typeface="+mn-cs"/>
            </a:rPr>
            <a:t>We</a:t>
          </a:r>
          <a:r>
            <a:rPr lang="en-GB" sz="1100" b="0" baseline="0">
              <a:solidFill>
                <a:schemeClr val="dk1"/>
              </a:solidFill>
              <a:effectLst/>
              <a:latin typeface="+mn-lt"/>
              <a:ea typeface="+mn-ea"/>
              <a:cs typeface="+mn-cs"/>
            </a:rPr>
            <a:t> have not calculated an implicit allowance for this claim. However we explain in this assessment why we consider the base modelled allowance sufficient.</a:t>
          </a:r>
          <a:endParaRPr lang="en-GB" sz="1000" b="1">
            <a:latin typeface="Gill Sans MT" panose="020B0502020104020203" pitchFamily="34" charset="0"/>
          </a:endParaRPr>
        </a:p>
        <a:p>
          <a:endParaRPr lang="en-GB" sz="1000" b="1">
            <a:latin typeface="Gill Sans MT" panose="020B0502020104020203" pitchFamily="34" charset="0"/>
          </a:endParaRPr>
        </a:p>
      </xdr:txBody>
    </xdr:sp>
    <xdr:clientData/>
  </xdr:oneCellAnchor>
  <xdr:oneCellAnchor>
    <xdr:from>
      <xdr:col>3</xdr:col>
      <xdr:colOff>42335</xdr:colOff>
      <xdr:row>23</xdr:row>
      <xdr:rowOff>0</xdr:rowOff>
    </xdr:from>
    <xdr:ext cx="4898690" cy="561949"/>
    <xdr:sp macro="" textlink="">
      <xdr:nvSpPr>
        <xdr:cNvPr id="7" name="TextBox 6">
          <a:extLst>
            <a:ext uri="{FF2B5EF4-FFF2-40B4-BE49-F238E27FC236}">
              <a16:creationId xmlns="" xmlns:a16="http://schemas.microsoft.com/office/drawing/2014/main" id="{00000000-0008-0000-0400-000002000000}"/>
            </a:ext>
          </a:extLst>
        </xdr:cNvPr>
        <xdr:cNvSpPr txBox="1"/>
      </xdr:nvSpPr>
      <xdr:spPr>
        <a:xfrm>
          <a:off x="4191002" y="6953250"/>
          <a:ext cx="4898690" cy="56194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endParaRPr lang="en-GB" sz="1000">
            <a:effectLst/>
          </a:endParaRPr>
        </a:p>
        <a:p>
          <a:r>
            <a:rPr lang="en-GB" sz="1000" b="0">
              <a:latin typeface="Gill Sans MT" panose="020B0502020104020203" pitchFamily="34" charset="0"/>
            </a:rPr>
            <a:t>n/a</a:t>
          </a:r>
          <a:r>
            <a:rPr lang="en-GB" sz="1000" b="0" baseline="0">
              <a:latin typeface="Gill Sans MT" panose="020B0502020104020203" pitchFamily="34" charset="0"/>
            </a:rPr>
            <a:t> - t</a:t>
          </a:r>
          <a:r>
            <a:rPr lang="en-GB" sz="1000" b="0">
              <a:latin typeface="Gill Sans MT" panose="020B0502020104020203" pitchFamily="34" charset="0"/>
            </a:rPr>
            <a:t>he company provides sufficient evidence to demonstrate that its energy costs are not adequately accounted for within our econometric models.</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14</xdr:col>
      <xdr:colOff>126994</xdr:colOff>
      <xdr:row>4</xdr:row>
      <xdr:rowOff>53657</xdr:rowOff>
    </xdr:from>
    <xdr:to>
      <xdr:col>18</xdr:col>
      <xdr:colOff>47623</xdr:colOff>
      <xdr:row>8</xdr:row>
      <xdr:rowOff>103188</xdr:rowOff>
    </xdr:to>
    <xdr:sp macro="" textlink="">
      <xdr:nvSpPr>
        <xdr:cNvPr id="2" name="TextBox 1"/>
        <xdr:cNvSpPr txBox="1"/>
      </xdr:nvSpPr>
      <xdr:spPr>
        <a:xfrm rot="10800000" flipV="1">
          <a:off x="13398494" y="1196657"/>
          <a:ext cx="4175129" cy="1049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 that the output of the partially accepted 'Mains replacement' claim is a leakage reduction unit cost rate that</a:t>
          </a:r>
          <a:r>
            <a:rPr lang="en-GB" sz="1100" baseline="0"/>
            <a:t> is used in the Wholesale Water Enhancement feeder model: Supply demand balance model to determine an allowance. Therefore no allowance is made in this model's output.</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showGridLines="0" tabSelected="1" zoomScaleNormal="100" workbookViewId="0"/>
  </sheetViews>
  <sheetFormatPr defaultColWidth="9.26953125" defaultRowHeight="16" x14ac:dyDescent="0.5"/>
  <cols>
    <col min="1" max="1" width="1.54296875" style="2" customWidth="1"/>
    <col min="2" max="2" width="9.26953125" style="2" customWidth="1"/>
    <col min="3" max="3" width="9.26953125" style="2"/>
    <col min="4" max="5" width="9.26953125" style="2" customWidth="1"/>
    <col min="6" max="8" width="9.26953125" style="2"/>
    <col min="9" max="9" width="3.26953125" style="2" customWidth="1"/>
    <col min="10" max="10" width="9.26953125" style="2"/>
    <col min="11" max="11" width="16.26953125" style="2" bestFit="1" customWidth="1"/>
    <col min="12" max="12" width="9.26953125" style="2" customWidth="1"/>
    <col min="13" max="13" width="11.54296875" style="2" bestFit="1" customWidth="1"/>
    <col min="14" max="16384" width="9.26953125" style="2"/>
  </cols>
  <sheetData>
    <row r="1" spans="1:11" ht="21" x14ac:dyDescent="0.6">
      <c r="A1" s="6"/>
      <c r="B1" s="8" t="s">
        <v>0</v>
      </c>
      <c r="C1" s="9"/>
      <c r="D1" s="10"/>
      <c r="K1" s="7"/>
    </row>
    <row r="2" spans="1:11" ht="9" customHeight="1" x14ac:dyDescent="0.5"/>
  </sheetData>
  <conditionalFormatting sqref="L11:L15">
    <cfRule type="expression" dxfId="33" priority="3">
      <formula>L11="Error"</formula>
    </cfRule>
    <cfRule type="expression" dxfId="32" priority="4">
      <formula>L11="Ok"</formula>
    </cfRule>
  </conditionalFormatting>
  <conditionalFormatting sqref="L11:L15">
    <cfRule type="expression" dxfId="31" priority="1">
      <formula>$BZ$6="Error"</formula>
    </cfRule>
    <cfRule type="expression" dxfId="30" priority="2">
      <formula>$BZ$6="Ok"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showGridLines="0" workbookViewId="0">
      <pane ySplit="2" topLeftCell="A3" activePane="bottomLeft" state="frozen"/>
      <selection pane="bottomLeft"/>
    </sheetView>
  </sheetViews>
  <sheetFormatPr defaultColWidth="9" defaultRowHeight="14.5" x14ac:dyDescent="0.35"/>
  <cols>
    <col min="1" max="1" width="3.7265625" customWidth="1"/>
    <col min="2" max="2" width="9.7265625" customWidth="1"/>
    <col min="3" max="3" width="45" customWidth="1"/>
    <col min="4" max="4" width="4" customWidth="1"/>
    <col min="5" max="5" width="15.7265625" customWidth="1"/>
    <col min="6" max="6" width="5.7265625" customWidth="1"/>
    <col min="7" max="21" width="8.7265625" customWidth="1"/>
  </cols>
  <sheetData>
    <row r="1" spans="1:21" x14ac:dyDescent="0.35">
      <c r="C1" t="s">
        <v>362</v>
      </c>
    </row>
    <row r="2" spans="1:21" x14ac:dyDescent="0.35">
      <c r="A2" t="s">
        <v>306</v>
      </c>
      <c r="B2" t="s">
        <v>305</v>
      </c>
      <c r="C2" t="s">
        <v>304</v>
      </c>
      <c r="D2" t="s">
        <v>303</v>
      </c>
      <c r="E2" t="s">
        <v>302</v>
      </c>
      <c r="F2" t="s">
        <v>301</v>
      </c>
      <c r="G2" t="s">
        <v>300</v>
      </c>
      <c r="H2" t="s">
        <v>299</v>
      </c>
      <c r="I2" t="s">
        <v>298</v>
      </c>
      <c r="J2" t="s">
        <v>297</v>
      </c>
      <c r="K2" t="s">
        <v>296</v>
      </c>
      <c r="L2" t="s">
        <v>295</v>
      </c>
      <c r="M2" t="s">
        <v>294</v>
      </c>
      <c r="N2" t="s">
        <v>293</v>
      </c>
      <c r="O2" t="s">
        <v>292</v>
      </c>
      <c r="P2" t="s">
        <v>291</v>
      </c>
      <c r="Q2" t="s">
        <v>2</v>
      </c>
      <c r="R2" t="s">
        <v>3</v>
      </c>
      <c r="S2" t="s">
        <v>4</v>
      </c>
      <c r="T2" t="s">
        <v>5</v>
      </c>
      <c r="U2" t="s">
        <v>6</v>
      </c>
    </row>
    <row r="4" spans="1:21" x14ac:dyDescent="0.35">
      <c r="F4" t="s">
        <v>34</v>
      </c>
      <c r="G4" t="s">
        <v>34</v>
      </c>
      <c r="H4" t="s">
        <v>34</v>
      </c>
      <c r="I4" t="s">
        <v>34</v>
      </c>
      <c r="J4" t="s">
        <v>34</v>
      </c>
      <c r="K4" t="s">
        <v>34</v>
      </c>
      <c r="L4" t="s">
        <v>34</v>
      </c>
      <c r="M4" t="s">
        <v>34</v>
      </c>
      <c r="N4" t="s">
        <v>34</v>
      </c>
      <c r="O4" t="s">
        <v>34</v>
      </c>
      <c r="P4" t="s">
        <v>34</v>
      </c>
      <c r="Q4" t="s">
        <v>34</v>
      </c>
      <c r="R4" t="s">
        <v>34</v>
      </c>
      <c r="S4" t="s">
        <v>34</v>
      </c>
      <c r="T4" t="s">
        <v>34</v>
      </c>
      <c r="U4" t="s">
        <v>34</v>
      </c>
    </row>
    <row r="5" spans="1:21" x14ac:dyDescent="0.35">
      <c r="F5" t="s">
        <v>364</v>
      </c>
      <c r="G5" t="s">
        <v>364</v>
      </c>
      <c r="H5" t="s">
        <v>364</v>
      </c>
      <c r="I5" t="s">
        <v>364</v>
      </c>
      <c r="J5" t="s">
        <v>364</v>
      </c>
      <c r="K5" t="s">
        <v>364</v>
      </c>
      <c r="L5" t="s">
        <v>364</v>
      </c>
      <c r="M5" t="s">
        <v>364</v>
      </c>
      <c r="N5" t="s">
        <v>364</v>
      </c>
      <c r="O5" t="s">
        <v>364</v>
      </c>
      <c r="P5" t="s">
        <v>364</v>
      </c>
      <c r="Q5" t="s">
        <v>364</v>
      </c>
      <c r="R5" t="s">
        <v>364</v>
      </c>
      <c r="S5" t="s">
        <v>364</v>
      </c>
      <c r="T5" t="s">
        <v>364</v>
      </c>
      <c r="U5" t="s">
        <v>364</v>
      </c>
    </row>
    <row r="6" spans="1:21" x14ac:dyDescent="0.35">
      <c r="F6" t="s">
        <v>290</v>
      </c>
      <c r="G6" t="s">
        <v>290</v>
      </c>
      <c r="H6" t="s">
        <v>290</v>
      </c>
      <c r="I6" t="s">
        <v>290</v>
      </c>
      <c r="J6" t="s">
        <v>290</v>
      </c>
      <c r="K6" t="s">
        <v>290</v>
      </c>
      <c r="L6" t="s">
        <v>290</v>
      </c>
      <c r="M6" t="s">
        <v>290</v>
      </c>
      <c r="N6" t="s">
        <v>290</v>
      </c>
      <c r="O6" t="s">
        <v>290</v>
      </c>
      <c r="P6" t="s">
        <v>290</v>
      </c>
      <c r="Q6" t="s">
        <v>290</v>
      </c>
      <c r="R6" t="s">
        <v>290</v>
      </c>
      <c r="S6" t="s">
        <v>290</v>
      </c>
      <c r="T6" t="s">
        <v>290</v>
      </c>
      <c r="U6" t="s">
        <v>290</v>
      </c>
    </row>
    <row r="7" spans="1:21" x14ac:dyDescent="0.35">
      <c r="A7" t="s">
        <v>38</v>
      </c>
      <c r="B7" t="s">
        <v>289</v>
      </c>
      <c r="C7" t="s">
        <v>126</v>
      </c>
      <c r="D7" t="s">
        <v>67</v>
      </c>
      <c r="E7" t="s">
        <v>34</v>
      </c>
      <c r="F7" t="s">
        <v>365</v>
      </c>
    </row>
    <row r="8" spans="1:21" x14ac:dyDescent="0.35">
      <c r="A8" t="s">
        <v>38</v>
      </c>
      <c r="B8" t="s">
        <v>288</v>
      </c>
      <c r="C8" t="s">
        <v>124</v>
      </c>
      <c r="D8" t="s">
        <v>67</v>
      </c>
      <c r="E8" t="s">
        <v>34</v>
      </c>
      <c r="F8" t="s">
        <v>366</v>
      </c>
    </row>
    <row r="9" spans="1:21" x14ac:dyDescent="0.35">
      <c r="A9" t="s">
        <v>38</v>
      </c>
      <c r="B9" t="s">
        <v>287</v>
      </c>
      <c r="C9" t="s">
        <v>122</v>
      </c>
      <c r="D9" t="s">
        <v>35</v>
      </c>
      <c r="E9" t="s">
        <v>34</v>
      </c>
      <c r="F9" s="64"/>
      <c r="G9" s="64"/>
      <c r="H9" s="64"/>
      <c r="I9" s="64"/>
      <c r="J9" s="64"/>
      <c r="K9" s="64"/>
      <c r="L9" s="64"/>
      <c r="M9" s="64"/>
      <c r="N9" s="64"/>
      <c r="O9" s="64">
        <v>0.69799999999999995</v>
      </c>
      <c r="P9" s="64">
        <v>0.74099999999999999</v>
      </c>
      <c r="Q9" s="64">
        <v>0.75800000000000001</v>
      </c>
      <c r="R9" s="64">
        <v>0.74099999999999999</v>
      </c>
      <c r="S9" s="64">
        <v>0.71099999999999997</v>
      </c>
      <c r="T9" s="64">
        <v>0.66700000000000004</v>
      </c>
      <c r="U9" s="64">
        <v>0.65700000000000003</v>
      </c>
    </row>
    <row r="10" spans="1:21" x14ac:dyDescent="0.35">
      <c r="A10" t="s">
        <v>38</v>
      </c>
      <c r="B10" t="s">
        <v>286</v>
      </c>
      <c r="C10" t="s">
        <v>120</v>
      </c>
      <c r="D10" t="s">
        <v>35</v>
      </c>
      <c r="E10" t="s">
        <v>34</v>
      </c>
      <c r="F10" s="64"/>
      <c r="G10" s="64">
        <v>0.503</v>
      </c>
      <c r="H10" s="64">
        <v>0.58699999999999997</v>
      </c>
      <c r="I10" s="64">
        <v>0.55600000000000005</v>
      </c>
      <c r="J10" s="64">
        <v>0.66700000000000004</v>
      </c>
      <c r="K10" s="64">
        <v>0.71599999999999997</v>
      </c>
      <c r="L10" s="64">
        <v>0.67300000000000004</v>
      </c>
      <c r="M10" s="64">
        <v>0.68600000000000005</v>
      </c>
      <c r="N10" s="64">
        <v>0.67200000000000004</v>
      </c>
      <c r="O10" s="64"/>
      <c r="P10" s="64"/>
      <c r="Q10" s="64"/>
      <c r="R10" s="64"/>
      <c r="S10" s="64"/>
      <c r="T10" s="64"/>
      <c r="U10" s="64"/>
    </row>
    <row r="11" spans="1:21" x14ac:dyDescent="0.35">
      <c r="A11" t="s">
        <v>38</v>
      </c>
      <c r="B11" t="s">
        <v>285</v>
      </c>
      <c r="C11" t="s">
        <v>118</v>
      </c>
      <c r="D11" t="s">
        <v>67</v>
      </c>
      <c r="E11" t="s">
        <v>34</v>
      </c>
    </row>
    <row r="12" spans="1:21" x14ac:dyDescent="0.35">
      <c r="A12" t="s">
        <v>38</v>
      </c>
      <c r="B12" t="s">
        <v>284</v>
      </c>
      <c r="C12" t="s">
        <v>116</v>
      </c>
      <c r="D12" t="s">
        <v>67</v>
      </c>
      <c r="E12" t="s">
        <v>34</v>
      </c>
    </row>
    <row r="13" spans="1:21" x14ac:dyDescent="0.35">
      <c r="A13" t="s">
        <v>38</v>
      </c>
      <c r="B13" t="s">
        <v>283</v>
      </c>
      <c r="C13" t="s">
        <v>114</v>
      </c>
      <c r="D13" t="s">
        <v>35</v>
      </c>
      <c r="E13" t="s">
        <v>34</v>
      </c>
      <c r="F13" s="64"/>
      <c r="G13" s="64"/>
      <c r="H13" s="64"/>
      <c r="I13" s="64"/>
      <c r="J13" s="64"/>
      <c r="K13" s="64"/>
      <c r="L13" s="64"/>
      <c r="M13" s="64"/>
      <c r="N13" s="64"/>
      <c r="O13" s="64"/>
      <c r="P13" s="64"/>
      <c r="Q13" s="64"/>
      <c r="R13" s="64"/>
      <c r="S13" s="64"/>
      <c r="T13" s="64"/>
      <c r="U13" s="64"/>
    </row>
    <row r="14" spans="1:21" x14ac:dyDescent="0.35">
      <c r="A14" t="s">
        <v>38</v>
      </c>
      <c r="B14" t="s">
        <v>282</v>
      </c>
      <c r="C14" t="s">
        <v>112</v>
      </c>
      <c r="D14" t="s">
        <v>35</v>
      </c>
      <c r="E14" t="s">
        <v>34</v>
      </c>
      <c r="F14" s="64"/>
      <c r="G14" s="64"/>
      <c r="H14" s="64"/>
      <c r="I14" s="64"/>
      <c r="J14" s="64"/>
      <c r="K14" s="64"/>
      <c r="L14" s="64"/>
      <c r="M14" s="64"/>
      <c r="N14" s="64"/>
      <c r="O14" s="64"/>
      <c r="P14" s="64"/>
      <c r="Q14" s="64"/>
      <c r="R14" s="64"/>
      <c r="S14" s="64"/>
      <c r="T14" s="64"/>
      <c r="U14" s="64"/>
    </row>
    <row r="15" spans="1:21" x14ac:dyDescent="0.35">
      <c r="A15" t="s">
        <v>38</v>
      </c>
      <c r="B15" t="s">
        <v>281</v>
      </c>
      <c r="C15" t="s">
        <v>110</v>
      </c>
      <c r="D15" t="s">
        <v>67</v>
      </c>
      <c r="E15" t="s">
        <v>34</v>
      </c>
    </row>
    <row r="16" spans="1:21" x14ac:dyDescent="0.35">
      <c r="A16" t="s">
        <v>38</v>
      </c>
      <c r="B16" t="s">
        <v>280</v>
      </c>
      <c r="C16" t="s">
        <v>108</v>
      </c>
      <c r="D16" t="s">
        <v>67</v>
      </c>
      <c r="E16" t="s">
        <v>34</v>
      </c>
    </row>
    <row r="17" spans="1:21" x14ac:dyDescent="0.35">
      <c r="A17" t="s">
        <v>38</v>
      </c>
      <c r="B17" t="s">
        <v>279</v>
      </c>
      <c r="C17" t="s">
        <v>106</v>
      </c>
      <c r="D17" t="s">
        <v>35</v>
      </c>
      <c r="E17" t="s">
        <v>34</v>
      </c>
      <c r="F17" s="64"/>
      <c r="G17" s="64"/>
      <c r="H17" s="64"/>
      <c r="I17" s="64"/>
      <c r="J17" s="64"/>
      <c r="K17" s="64"/>
      <c r="L17" s="64"/>
      <c r="M17" s="64"/>
      <c r="N17" s="64"/>
      <c r="O17" s="64"/>
      <c r="P17" s="64"/>
      <c r="Q17" s="64"/>
      <c r="R17" s="64"/>
      <c r="S17" s="64"/>
      <c r="T17" s="64"/>
      <c r="U17" s="64"/>
    </row>
    <row r="18" spans="1:21" x14ac:dyDescent="0.35">
      <c r="A18" t="s">
        <v>38</v>
      </c>
      <c r="B18" t="s">
        <v>278</v>
      </c>
      <c r="C18" t="s">
        <v>104</v>
      </c>
      <c r="D18" t="s">
        <v>35</v>
      </c>
      <c r="E18" t="s">
        <v>34</v>
      </c>
      <c r="F18" s="64"/>
      <c r="G18" s="64"/>
      <c r="H18" s="64"/>
      <c r="I18" s="64"/>
      <c r="J18" s="64"/>
      <c r="K18" s="64"/>
      <c r="L18" s="64"/>
      <c r="M18" s="64"/>
      <c r="N18" s="64"/>
      <c r="O18" s="64"/>
      <c r="P18" s="64"/>
      <c r="Q18" s="64"/>
      <c r="R18" s="64"/>
      <c r="S18" s="64"/>
      <c r="T18" s="64"/>
      <c r="U18" s="64"/>
    </row>
    <row r="19" spans="1:21" x14ac:dyDescent="0.35">
      <c r="A19" t="s">
        <v>38</v>
      </c>
      <c r="B19" t="s">
        <v>277</v>
      </c>
      <c r="C19" t="s">
        <v>102</v>
      </c>
      <c r="D19" t="s">
        <v>67</v>
      </c>
      <c r="E19" t="s">
        <v>34</v>
      </c>
    </row>
    <row r="20" spans="1:21" x14ac:dyDescent="0.35">
      <c r="A20" t="s">
        <v>38</v>
      </c>
      <c r="B20" t="s">
        <v>276</v>
      </c>
      <c r="C20" t="s">
        <v>100</v>
      </c>
      <c r="D20" t="s">
        <v>67</v>
      </c>
      <c r="E20" t="s">
        <v>34</v>
      </c>
    </row>
    <row r="21" spans="1:21" x14ac:dyDescent="0.35">
      <c r="A21" t="s">
        <v>38</v>
      </c>
      <c r="B21" t="s">
        <v>275</v>
      </c>
      <c r="C21" t="s">
        <v>98</v>
      </c>
      <c r="D21" t="s">
        <v>35</v>
      </c>
      <c r="E21" t="s">
        <v>34</v>
      </c>
      <c r="F21" s="64"/>
      <c r="G21" s="64"/>
      <c r="H21" s="64"/>
      <c r="I21" s="64"/>
      <c r="J21" s="64"/>
      <c r="K21" s="64"/>
      <c r="L21" s="64"/>
      <c r="M21" s="64"/>
      <c r="N21" s="64"/>
      <c r="O21" s="64"/>
      <c r="P21" s="64"/>
      <c r="Q21" s="64"/>
      <c r="R21" s="64"/>
      <c r="S21" s="64"/>
      <c r="T21" s="64"/>
      <c r="U21" s="64"/>
    </row>
    <row r="22" spans="1:21" x14ac:dyDescent="0.35">
      <c r="A22" t="s">
        <v>38</v>
      </c>
      <c r="B22" t="s">
        <v>274</v>
      </c>
      <c r="C22" t="s">
        <v>96</v>
      </c>
      <c r="D22" t="s">
        <v>35</v>
      </c>
      <c r="E22" t="s">
        <v>34</v>
      </c>
      <c r="F22" s="64"/>
      <c r="G22" s="64"/>
      <c r="H22" s="64"/>
      <c r="I22" s="64"/>
      <c r="J22" s="64"/>
      <c r="K22" s="64"/>
      <c r="L22" s="64"/>
      <c r="M22" s="64"/>
      <c r="N22" s="64"/>
      <c r="O22" s="64"/>
      <c r="P22" s="64"/>
      <c r="Q22" s="64"/>
      <c r="R22" s="64"/>
      <c r="S22" s="64"/>
      <c r="T22" s="64"/>
      <c r="U22" s="64"/>
    </row>
    <row r="23" spans="1:21" x14ac:dyDescent="0.35">
      <c r="A23" t="s">
        <v>38</v>
      </c>
      <c r="B23" t="s">
        <v>273</v>
      </c>
      <c r="C23" t="s">
        <v>94</v>
      </c>
      <c r="D23" t="s">
        <v>67</v>
      </c>
      <c r="E23" t="s">
        <v>34</v>
      </c>
    </row>
    <row r="24" spans="1:21" x14ac:dyDescent="0.35">
      <c r="A24" t="s">
        <v>38</v>
      </c>
      <c r="B24" t="s">
        <v>272</v>
      </c>
      <c r="C24" t="s">
        <v>92</v>
      </c>
      <c r="D24" t="s">
        <v>67</v>
      </c>
      <c r="E24" t="s">
        <v>34</v>
      </c>
    </row>
    <row r="25" spans="1:21" x14ac:dyDescent="0.35">
      <c r="A25" t="s">
        <v>38</v>
      </c>
      <c r="B25" t="s">
        <v>271</v>
      </c>
      <c r="C25" t="s">
        <v>90</v>
      </c>
      <c r="D25" t="s">
        <v>35</v>
      </c>
      <c r="E25" t="s">
        <v>34</v>
      </c>
      <c r="F25" s="64"/>
      <c r="G25" s="64"/>
      <c r="H25" s="64"/>
      <c r="I25" s="64"/>
      <c r="J25" s="64"/>
      <c r="K25" s="64"/>
      <c r="L25" s="64"/>
      <c r="M25" s="64"/>
      <c r="N25" s="64"/>
      <c r="O25" s="64"/>
      <c r="P25" s="64"/>
      <c r="Q25" s="64"/>
      <c r="R25" s="64"/>
      <c r="S25" s="64"/>
      <c r="T25" s="64"/>
      <c r="U25" s="64"/>
    </row>
    <row r="26" spans="1:21" x14ac:dyDescent="0.35">
      <c r="A26" t="s">
        <v>38</v>
      </c>
      <c r="B26" t="s">
        <v>270</v>
      </c>
      <c r="C26" t="s">
        <v>88</v>
      </c>
      <c r="D26" t="s">
        <v>35</v>
      </c>
      <c r="E26" t="s">
        <v>34</v>
      </c>
      <c r="F26" s="64"/>
      <c r="G26" s="64"/>
      <c r="H26" s="64"/>
      <c r="I26" s="64"/>
      <c r="J26" s="64"/>
      <c r="K26" s="64"/>
      <c r="L26" s="64"/>
      <c r="M26" s="64"/>
      <c r="N26" s="64"/>
      <c r="O26" s="64"/>
      <c r="P26" s="64"/>
      <c r="Q26" s="64"/>
      <c r="R26" s="64"/>
      <c r="S26" s="64"/>
      <c r="T26" s="64"/>
      <c r="U26" s="64"/>
    </row>
    <row r="27" spans="1:21" x14ac:dyDescent="0.35">
      <c r="A27" t="s">
        <v>38</v>
      </c>
      <c r="B27" t="s">
        <v>269</v>
      </c>
      <c r="C27" t="s">
        <v>86</v>
      </c>
      <c r="D27" t="s">
        <v>67</v>
      </c>
      <c r="E27" t="s">
        <v>34</v>
      </c>
    </row>
    <row r="28" spans="1:21" x14ac:dyDescent="0.35">
      <c r="A28" t="s">
        <v>38</v>
      </c>
      <c r="B28" t="s">
        <v>268</v>
      </c>
      <c r="C28" t="s">
        <v>84</v>
      </c>
      <c r="D28" t="s">
        <v>67</v>
      </c>
      <c r="E28" t="s">
        <v>34</v>
      </c>
    </row>
    <row r="29" spans="1:21" x14ac:dyDescent="0.35">
      <c r="A29" t="s">
        <v>38</v>
      </c>
      <c r="B29" t="s">
        <v>267</v>
      </c>
      <c r="C29" t="s">
        <v>82</v>
      </c>
      <c r="D29" t="s">
        <v>35</v>
      </c>
      <c r="E29" t="s">
        <v>34</v>
      </c>
      <c r="F29" s="64"/>
      <c r="G29" s="64"/>
      <c r="H29" s="64"/>
      <c r="I29" s="64"/>
      <c r="J29" s="64"/>
      <c r="K29" s="64"/>
      <c r="L29" s="64"/>
      <c r="M29" s="64"/>
      <c r="N29" s="64"/>
      <c r="O29" s="64"/>
      <c r="P29" s="64"/>
      <c r="Q29" s="64"/>
      <c r="R29" s="64"/>
      <c r="S29" s="64"/>
      <c r="T29" s="64"/>
      <c r="U29" s="64"/>
    </row>
    <row r="30" spans="1:21" x14ac:dyDescent="0.35">
      <c r="A30" t="s">
        <v>38</v>
      </c>
      <c r="B30" t="s">
        <v>266</v>
      </c>
      <c r="C30" t="s">
        <v>80</v>
      </c>
      <c r="D30" t="s">
        <v>35</v>
      </c>
      <c r="E30" t="s">
        <v>34</v>
      </c>
      <c r="F30" s="64"/>
      <c r="G30" s="64"/>
      <c r="H30" s="64"/>
      <c r="I30" s="64"/>
      <c r="J30" s="64"/>
      <c r="K30" s="64"/>
      <c r="L30" s="64"/>
      <c r="M30" s="64"/>
      <c r="N30" s="64"/>
      <c r="O30" s="64"/>
      <c r="P30" s="64"/>
      <c r="Q30" s="64"/>
      <c r="R30" s="64"/>
      <c r="S30" s="64"/>
      <c r="T30" s="64"/>
      <c r="U30" s="64"/>
    </row>
    <row r="31" spans="1:21" x14ac:dyDescent="0.35">
      <c r="A31" t="s">
        <v>38</v>
      </c>
      <c r="B31" t="s">
        <v>265</v>
      </c>
      <c r="C31" t="s">
        <v>78</v>
      </c>
      <c r="D31" t="s">
        <v>67</v>
      </c>
      <c r="E31" t="s">
        <v>34</v>
      </c>
    </row>
    <row r="32" spans="1:21" x14ac:dyDescent="0.35">
      <c r="A32" t="s">
        <v>38</v>
      </c>
      <c r="B32" t="s">
        <v>264</v>
      </c>
      <c r="C32" t="s">
        <v>76</v>
      </c>
      <c r="D32" t="s">
        <v>67</v>
      </c>
      <c r="E32" t="s">
        <v>34</v>
      </c>
    </row>
    <row r="33" spans="1:21" x14ac:dyDescent="0.35">
      <c r="A33" t="s">
        <v>38</v>
      </c>
      <c r="B33" t="s">
        <v>263</v>
      </c>
      <c r="C33" t="s">
        <v>74</v>
      </c>
      <c r="D33" t="s">
        <v>35</v>
      </c>
      <c r="E33" t="s">
        <v>34</v>
      </c>
      <c r="F33" s="64"/>
      <c r="G33" s="64"/>
      <c r="H33" s="64"/>
      <c r="I33" s="64"/>
      <c r="J33" s="64"/>
      <c r="K33" s="64"/>
      <c r="L33" s="64"/>
      <c r="M33" s="64"/>
      <c r="N33" s="64"/>
      <c r="O33" s="64"/>
      <c r="P33" s="64"/>
      <c r="Q33" s="64"/>
      <c r="R33" s="64"/>
      <c r="S33" s="64"/>
      <c r="T33" s="64"/>
      <c r="U33" s="64"/>
    </row>
    <row r="34" spans="1:21" x14ac:dyDescent="0.35">
      <c r="A34" t="s">
        <v>38</v>
      </c>
      <c r="B34" t="s">
        <v>262</v>
      </c>
      <c r="C34" t="s">
        <v>72</v>
      </c>
      <c r="D34" t="s">
        <v>35</v>
      </c>
      <c r="E34" t="s">
        <v>34</v>
      </c>
      <c r="F34" s="64"/>
      <c r="G34" s="64"/>
      <c r="H34" s="64"/>
      <c r="I34" s="64"/>
      <c r="J34" s="64"/>
      <c r="K34" s="64"/>
      <c r="L34" s="64"/>
      <c r="M34" s="64"/>
      <c r="N34" s="64"/>
      <c r="O34" s="64"/>
      <c r="P34" s="64"/>
      <c r="Q34" s="64"/>
      <c r="R34" s="64"/>
      <c r="S34" s="64"/>
      <c r="T34" s="64"/>
      <c r="U34" s="64"/>
    </row>
    <row r="35" spans="1:21" x14ac:dyDescent="0.35">
      <c r="A35" t="s">
        <v>38</v>
      </c>
      <c r="B35" t="s">
        <v>261</v>
      </c>
      <c r="C35" t="s">
        <v>70</v>
      </c>
      <c r="D35" t="s">
        <v>67</v>
      </c>
      <c r="E35" t="s">
        <v>34</v>
      </c>
    </row>
    <row r="36" spans="1:21" x14ac:dyDescent="0.35">
      <c r="A36" t="s">
        <v>38</v>
      </c>
      <c r="B36" t="s">
        <v>260</v>
      </c>
      <c r="C36" t="s">
        <v>68</v>
      </c>
      <c r="D36" t="s">
        <v>67</v>
      </c>
      <c r="E36" t="s">
        <v>34</v>
      </c>
    </row>
    <row r="37" spans="1:21" x14ac:dyDescent="0.35">
      <c r="A37" t="s">
        <v>38</v>
      </c>
      <c r="B37" t="s">
        <v>259</v>
      </c>
      <c r="C37" t="s">
        <v>65</v>
      </c>
      <c r="D37" t="s">
        <v>35</v>
      </c>
      <c r="E37" t="s">
        <v>34</v>
      </c>
      <c r="F37" s="64"/>
      <c r="G37" s="64"/>
      <c r="H37" s="64"/>
      <c r="I37" s="64"/>
      <c r="J37" s="64"/>
      <c r="K37" s="64"/>
      <c r="L37" s="64"/>
      <c r="M37" s="64"/>
      <c r="N37" s="64"/>
      <c r="O37" s="64"/>
      <c r="P37" s="64"/>
      <c r="Q37" s="64"/>
      <c r="R37" s="64"/>
      <c r="S37" s="64"/>
      <c r="T37" s="64"/>
      <c r="U37" s="64"/>
    </row>
    <row r="38" spans="1:21" x14ac:dyDescent="0.35">
      <c r="A38" t="s">
        <v>38</v>
      </c>
      <c r="B38" t="s">
        <v>258</v>
      </c>
      <c r="C38" t="s">
        <v>63</v>
      </c>
      <c r="D38" t="s">
        <v>35</v>
      </c>
      <c r="E38" t="s">
        <v>34</v>
      </c>
      <c r="F38" s="64"/>
      <c r="G38" s="64"/>
      <c r="H38" s="64"/>
      <c r="I38" s="64"/>
      <c r="J38" s="64"/>
      <c r="K38" s="64"/>
      <c r="L38" s="64"/>
      <c r="M38" s="64"/>
      <c r="N38" s="64"/>
      <c r="O38" s="64"/>
      <c r="P38" s="64"/>
      <c r="Q38" s="64"/>
      <c r="R38" s="64"/>
      <c r="S38" s="64"/>
      <c r="T38" s="64"/>
      <c r="U38" s="64"/>
    </row>
    <row r="39" spans="1:21" x14ac:dyDescent="0.35">
      <c r="A39" t="s">
        <v>38</v>
      </c>
      <c r="B39" t="s">
        <v>257</v>
      </c>
      <c r="C39" t="s">
        <v>126</v>
      </c>
      <c r="D39" t="s">
        <v>67</v>
      </c>
      <c r="E39" t="s">
        <v>34</v>
      </c>
      <c r="F39" t="s">
        <v>256</v>
      </c>
    </row>
    <row r="40" spans="1:21" x14ac:dyDescent="0.35">
      <c r="A40" t="s">
        <v>38</v>
      </c>
      <c r="B40" t="s">
        <v>255</v>
      </c>
      <c r="C40" t="s">
        <v>124</v>
      </c>
      <c r="D40" t="s">
        <v>67</v>
      </c>
      <c r="E40" t="s">
        <v>34</v>
      </c>
      <c r="F40" t="s">
        <v>254</v>
      </c>
    </row>
    <row r="41" spans="1:21" x14ac:dyDescent="0.35">
      <c r="A41" t="s">
        <v>38</v>
      </c>
      <c r="B41" t="s">
        <v>253</v>
      </c>
      <c r="C41" t="s">
        <v>122</v>
      </c>
      <c r="D41" t="s">
        <v>35</v>
      </c>
      <c r="E41" t="s">
        <v>34</v>
      </c>
      <c r="F41" s="64"/>
      <c r="G41" s="64"/>
      <c r="H41" s="64"/>
      <c r="I41" s="64"/>
      <c r="J41" s="64"/>
      <c r="K41" s="64"/>
      <c r="L41" s="64"/>
      <c r="M41" s="64"/>
      <c r="N41" s="64"/>
      <c r="O41" s="64">
        <v>6.0919999999999996</v>
      </c>
      <c r="P41" s="64">
        <v>4.8410000000000002</v>
      </c>
      <c r="Q41" s="64">
        <v>1.9690000000000001</v>
      </c>
      <c r="R41" s="64">
        <v>4.2930000000000001</v>
      </c>
      <c r="S41" s="64">
        <v>1.923</v>
      </c>
      <c r="T41" s="64">
        <v>2.0049999999999999</v>
      </c>
      <c r="U41" s="64">
        <v>1.891</v>
      </c>
    </row>
    <row r="42" spans="1:21" x14ac:dyDescent="0.35">
      <c r="A42" t="s">
        <v>38</v>
      </c>
      <c r="B42" t="s">
        <v>252</v>
      </c>
      <c r="C42" t="s">
        <v>120</v>
      </c>
      <c r="D42" t="s">
        <v>35</v>
      </c>
      <c r="E42" t="s">
        <v>34</v>
      </c>
      <c r="F42" s="64"/>
      <c r="G42" s="64">
        <v>2.359</v>
      </c>
      <c r="H42" s="64">
        <v>2.0369999999999999</v>
      </c>
      <c r="I42" s="64">
        <v>2.29</v>
      </c>
      <c r="J42" s="64">
        <v>2.129</v>
      </c>
      <c r="K42" s="64">
        <v>2.2650000000000001</v>
      </c>
      <c r="L42" s="64">
        <v>3.43</v>
      </c>
      <c r="M42" s="64">
        <v>7.2679999999999998</v>
      </c>
      <c r="N42" s="64">
        <v>8.01</v>
      </c>
      <c r="O42" s="64"/>
      <c r="P42" s="64"/>
      <c r="Q42" s="64"/>
      <c r="R42" s="64"/>
      <c r="S42" s="64"/>
      <c r="T42" s="64"/>
      <c r="U42" s="64"/>
    </row>
    <row r="43" spans="1:21" x14ac:dyDescent="0.35">
      <c r="A43" t="s">
        <v>38</v>
      </c>
      <c r="B43" t="s">
        <v>251</v>
      </c>
      <c r="C43" t="s">
        <v>118</v>
      </c>
      <c r="D43" t="s">
        <v>67</v>
      </c>
      <c r="E43" t="s">
        <v>34</v>
      </c>
      <c r="F43" t="s">
        <v>365</v>
      </c>
    </row>
    <row r="44" spans="1:21" x14ac:dyDescent="0.35">
      <c r="A44" t="s">
        <v>38</v>
      </c>
      <c r="B44" t="s">
        <v>250</v>
      </c>
      <c r="C44" t="s">
        <v>116</v>
      </c>
      <c r="D44" t="s">
        <v>67</v>
      </c>
      <c r="E44" t="s">
        <v>34</v>
      </c>
      <c r="F44" t="s">
        <v>366</v>
      </c>
    </row>
    <row r="45" spans="1:21" x14ac:dyDescent="0.35">
      <c r="A45" t="s">
        <v>38</v>
      </c>
      <c r="B45" t="s">
        <v>249</v>
      </c>
      <c r="C45" t="s">
        <v>114</v>
      </c>
      <c r="D45" t="s">
        <v>35</v>
      </c>
      <c r="E45" t="s">
        <v>34</v>
      </c>
      <c r="F45" s="64"/>
      <c r="G45" s="64"/>
      <c r="H45" s="64"/>
      <c r="I45" s="64"/>
      <c r="J45" s="64"/>
      <c r="K45" s="64"/>
      <c r="L45" s="64"/>
      <c r="M45" s="64"/>
      <c r="N45" s="64"/>
      <c r="O45" s="64">
        <v>1.369</v>
      </c>
      <c r="P45" s="64">
        <v>1.4570000000000001</v>
      </c>
      <c r="Q45" s="64">
        <v>1.49</v>
      </c>
      <c r="R45" s="64">
        <v>1.456</v>
      </c>
      <c r="S45" s="64">
        <v>1.395</v>
      </c>
      <c r="T45" s="64">
        <v>1.3069999999999999</v>
      </c>
      <c r="U45" s="64">
        <v>1.286</v>
      </c>
    </row>
    <row r="46" spans="1:21" x14ac:dyDescent="0.35">
      <c r="A46" t="s">
        <v>38</v>
      </c>
      <c r="B46" t="s">
        <v>248</v>
      </c>
      <c r="C46" t="s">
        <v>112</v>
      </c>
      <c r="D46" t="s">
        <v>35</v>
      </c>
      <c r="E46" t="s">
        <v>34</v>
      </c>
      <c r="F46" s="64"/>
      <c r="G46" s="64">
        <v>0.97499999999999998</v>
      </c>
      <c r="H46" s="64">
        <v>1.145</v>
      </c>
      <c r="I46" s="64">
        <v>1.0820000000000001</v>
      </c>
      <c r="J46" s="64">
        <v>1.306</v>
      </c>
      <c r="K46" s="64">
        <v>1.4059999999999999</v>
      </c>
      <c r="L46" s="64">
        <v>1.319</v>
      </c>
      <c r="M46" s="64">
        <v>1.345</v>
      </c>
      <c r="N46" s="64">
        <v>1.3169999999999999</v>
      </c>
      <c r="O46" s="64"/>
      <c r="P46" s="64"/>
      <c r="Q46" s="64"/>
      <c r="R46" s="64"/>
      <c r="S46" s="64"/>
      <c r="T46" s="64"/>
      <c r="U46" s="64"/>
    </row>
    <row r="47" spans="1:21" x14ac:dyDescent="0.35">
      <c r="A47" t="s">
        <v>38</v>
      </c>
      <c r="B47" t="s">
        <v>247</v>
      </c>
      <c r="C47" t="s">
        <v>110</v>
      </c>
      <c r="D47" t="s">
        <v>67</v>
      </c>
      <c r="E47" t="s">
        <v>34</v>
      </c>
      <c r="F47" t="s">
        <v>367</v>
      </c>
    </row>
    <row r="48" spans="1:21" x14ac:dyDescent="0.35">
      <c r="A48" t="s">
        <v>38</v>
      </c>
      <c r="B48" t="s">
        <v>246</v>
      </c>
      <c r="C48" t="s">
        <v>108</v>
      </c>
      <c r="D48" t="s">
        <v>67</v>
      </c>
      <c r="E48" t="s">
        <v>34</v>
      </c>
      <c r="F48" t="s">
        <v>368</v>
      </c>
    </row>
    <row r="49" spans="1:21" x14ac:dyDescent="0.35">
      <c r="A49" t="s">
        <v>38</v>
      </c>
      <c r="B49" t="s">
        <v>245</v>
      </c>
      <c r="C49" t="s">
        <v>106</v>
      </c>
      <c r="D49" t="s">
        <v>35</v>
      </c>
      <c r="E49" t="s">
        <v>34</v>
      </c>
      <c r="F49" s="64"/>
      <c r="G49" s="64"/>
      <c r="H49" s="64"/>
      <c r="I49" s="64"/>
      <c r="J49" s="64"/>
      <c r="K49" s="64"/>
      <c r="L49" s="64"/>
      <c r="M49" s="64"/>
      <c r="N49" s="64"/>
      <c r="O49" s="64">
        <v>0</v>
      </c>
      <c r="P49" s="64">
        <v>0</v>
      </c>
      <c r="Q49" s="64">
        <v>2.5150000000000001</v>
      </c>
      <c r="R49" s="64">
        <v>2.6429999999999998</v>
      </c>
      <c r="S49" s="64">
        <v>2.6429999999999998</v>
      </c>
      <c r="T49" s="64">
        <v>2.6429999999999998</v>
      </c>
      <c r="U49" s="64">
        <v>2.6429999999999998</v>
      </c>
    </row>
    <row r="50" spans="1:21" x14ac:dyDescent="0.35">
      <c r="A50" t="s">
        <v>38</v>
      </c>
      <c r="B50" t="s">
        <v>244</v>
      </c>
      <c r="C50" t="s">
        <v>104</v>
      </c>
      <c r="D50" t="s">
        <v>35</v>
      </c>
      <c r="E50" t="s">
        <v>34</v>
      </c>
      <c r="F50" s="64"/>
      <c r="G50" s="64">
        <v>0</v>
      </c>
      <c r="H50" s="64">
        <v>0</v>
      </c>
      <c r="I50" s="64">
        <v>0</v>
      </c>
      <c r="J50" s="64">
        <v>0</v>
      </c>
      <c r="K50" s="64">
        <v>0</v>
      </c>
      <c r="L50" s="64">
        <v>0</v>
      </c>
      <c r="M50" s="64">
        <v>0</v>
      </c>
      <c r="N50" s="64">
        <v>0</v>
      </c>
      <c r="O50" s="64"/>
      <c r="P50" s="64"/>
      <c r="Q50" s="64"/>
      <c r="R50" s="64"/>
      <c r="S50" s="64"/>
      <c r="T50" s="64"/>
      <c r="U50" s="64"/>
    </row>
    <row r="51" spans="1:21" x14ac:dyDescent="0.35">
      <c r="A51" t="s">
        <v>38</v>
      </c>
      <c r="B51" t="s">
        <v>243</v>
      </c>
      <c r="C51" t="s">
        <v>102</v>
      </c>
      <c r="D51" t="s">
        <v>67</v>
      </c>
      <c r="E51" t="s">
        <v>34</v>
      </c>
    </row>
    <row r="52" spans="1:21" x14ac:dyDescent="0.35">
      <c r="A52" t="s">
        <v>38</v>
      </c>
      <c r="B52" t="s">
        <v>242</v>
      </c>
      <c r="C52" t="s">
        <v>100</v>
      </c>
      <c r="D52" t="s">
        <v>67</v>
      </c>
      <c r="E52" t="s">
        <v>34</v>
      </c>
    </row>
    <row r="53" spans="1:21" x14ac:dyDescent="0.35">
      <c r="A53" t="s">
        <v>38</v>
      </c>
      <c r="B53" t="s">
        <v>241</v>
      </c>
      <c r="C53" t="s">
        <v>98</v>
      </c>
      <c r="D53" t="s">
        <v>35</v>
      </c>
      <c r="E53" t="s">
        <v>34</v>
      </c>
      <c r="F53" s="64"/>
      <c r="G53" s="64"/>
      <c r="H53" s="64"/>
      <c r="I53" s="64"/>
      <c r="J53" s="64"/>
      <c r="K53" s="64"/>
      <c r="L53" s="64"/>
      <c r="M53" s="64"/>
      <c r="N53" s="64"/>
      <c r="O53" s="64"/>
      <c r="P53" s="64"/>
      <c r="Q53" s="64"/>
      <c r="R53" s="64"/>
      <c r="S53" s="64"/>
      <c r="T53" s="64"/>
      <c r="U53" s="64"/>
    </row>
    <row r="54" spans="1:21" x14ac:dyDescent="0.35">
      <c r="A54" t="s">
        <v>38</v>
      </c>
      <c r="B54" t="s">
        <v>240</v>
      </c>
      <c r="C54" t="s">
        <v>96</v>
      </c>
      <c r="D54" t="s">
        <v>35</v>
      </c>
      <c r="E54" t="s">
        <v>34</v>
      </c>
      <c r="F54" s="64"/>
      <c r="G54" s="64"/>
      <c r="H54" s="64"/>
      <c r="I54" s="64"/>
      <c r="J54" s="64"/>
      <c r="K54" s="64"/>
      <c r="L54" s="64"/>
      <c r="M54" s="64"/>
      <c r="N54" s="64"/>
      <c r="O54" s="64"/>
      <c r="P54" s="64"/>
      <c r="Q54" s="64"/>
      <c r="R54" s="64"/>
      <c r="S54" s="64"/>
      <c r="T54" s="64"/>
      <c r="U54" s="64"/>
    </row>
    <row r="55" spans="1:21" x14ac:dyDescent="0.35">
      <c r="A55" t="s">
        <v>38</v>
      </c>
      <c r="B55" t="s">
        <v>239</v>
      </c>
      <c r="C55" t="s">
        <v>94</v>
      </c>
      <c r="D55" t="s">
        <v>67</v>
      </c>
      <c r="E55" t="s">
        <v>34</v>
      </c>
    </row>
    <row r="56" spans="1:21" x14ac:dyDescent="0.35">
      <c r="A56" t="s">
        <v>38</v>
      </c>
      <c r="B56" t="s">
        <v>238</v>
      </c>
      <c r="C56" t="s">
        <v>92</v>
      </c>
      <c r="D56" t="s">
        <v>67</v>
      </c>
      <c r="E56" t="s">
        <v>34</v>
      </c>
    </row>
    <row r="57" spans="1:21" x14ac:dyDescent="0.35">
      <c r="A57" t="s">
        <v>38</v>
      </c>
      <c r="B57" t="s">
        <v>237</v>
      </c>
      <c r="C57" t="s">
        <v>90</v>
      </c>
      <c r="D57" t="s">
        <v>35</v>
      </c>
      <c r="E57" t="s">
        <v>34</v>
      </c>
      <c r="F57" s="64"/>
      <c r="G57" s="64"/>
      <c r="H57" s="64"/>
      <c r="I57" s="64"/>
      <c r="J57" s="64"/>
      <c r="K57" s="64"/>
      <c r="L57" s="64"/>
      <c r="M57" s="64"/>
      <c r="N57" s="64"/>
      <c r="O57" s="64"/>
      <c r="P57" s="64"/>
      <c r="Q57" s="64"/>
      <c r="R57" s="64"/>
      <c r="S57" s="64"/>
      <c r="T57" s="64"/>
      <c r="U57" s="64"/>
    </row>
    <row r="58" spans="1:21" x14ac:dyDescent="0.35">
      <c r="A58" t="s">
        <v>38</v>
      </c>
      <c r="B58" t="s">
        <v>236</v>
      </c>
      <c r="C58" t="s">
        <v>88</v>
      </c>
      <c r="D58" t="s">
        <v>35</v>
      </c>
      <c r="E58" t="s">
        <v>34</v>
      </c>
      <c r="F58" s="64"/>
      <c r="G58" s="64"/>
      <c r="H58" s="64"/>
      <c r="I58" s="64"/>
      <c r="J58" s="64"/>
      <c r="K58" s="64"/>
      <c r="L58" s="64"/>
      <c r="M58" s="64"/>
      <c r="N58" s="64"/>
      <c r="O58" s="64"/>
      <c r="P58" s="64"/>
      <c r="Q58" s="64"/>
      <c r="R58" s="64"/>
      <c r="S58" s="64"/>
      <c r="T58" s="64"/>
      <c r="U58" s="64"/>
    </row>
    <row r="59" spans="1:21" x14ac:dyDescent="0.35">
      <c r="A59" t="s">
        <v>38</v>
      </c>
      <c r="B59" t="s">
        <v>235</v>
      </c>
      <c r="C59" t="s">
        <v>86</v>
      </c>
      <c r="D59" t="s">
        <v>67</v>
      </c>
      <c r="E59" t="s">
        <v>34</v>
      </c>
    </row>
    <row r="60" spans="1:21" x14ac:dyDescent="0.35">
      <c r="A60" t="s">
        <v>38</v>
      </c>
      <c r="B60" t="s">
        <v>234</v>
      </c>
      <c r="C60" t="s">
        <v>84</v>
      </c>
      <c r="D60" t="s">
        <v>67</v>
      </c>
      <c r="E60" t="s">
        <v>34</v>
      </c>
    </row>
    <row r="61" spans="1:21" x14ac:dyDescent="0.35">
      <c r="A61" t="s">
        <v>38</v>
      </c>
      <c r="B61" t="s">
        <v>233</v>
      </c>
      <c r="C61" t="s">
        <v>82</v>
      </c>
      <c r="D61" t="s">
        <v>35</v>
      </c>
      <c r="E61" t="s">
        <v>34</v>
      </c>
      <c r="F61" s="64"/>
      <c r="G61" s="64"/>
      <c r="H61" s="64"/>
      <c r="I61" s="64"/>
      <c r="J61" s="64"/>
      <c r="K61" s="64"/>
      <c r="L61" s="64"/>
      <c r="M61" s="64"/>
      <c r="N61" s="64"/>
      <c r="O61" s="64"/>
      <c r="P61" s="64"/>
      <c r="Q61" s="64"/>
      <c r="R61" s="64"/>
      <c r="S61" s="64"/>
      <c r="T61" s="64"/>
      <c r="U61" s="64"/>
    </row>
    <row r="62" spans="1:21" x14ac:dyDescent="0.35">
      <c r="A62" t="s">
        <v>38</v>
      </c>
      <c r="B62" t="s">
        <v>232</v>
      </c>
      <c r="C62" t="s">
        <v>80</v>
      </c>
      <c r="D62" t="s">
        <v>35</v>
      </c>
      <c r="E62" t="s">
        <v>34</v>
      </c>
      <c r="F62" s="64"/>
      <c r="G62" s="64"/>
      <c r="H62" s="64"/>
      <c r="I62" s="64"/>
      <c r="J62" s="64"/>
      <c r="K62" s="64"/>
      <c r="L62" s="64"/>
      <c r="M62" s="64"/>
      <c r="N62" s="64"/>
      <c r="O62" s="64"/>
      <c r="P62" s="64"/>
      <c r="Q62" s="64"/>
      <c r="R62" s="64"/>
      <c r="S62" s="64"/>
      <c r="T62" s="64"/>
      <c r="U62" s="64"/>
    </row>
    <row r="63" spans="1:21" x14ac:dyDescent="0.35">
      <c r="A63" t="s">
        <v>38</v>
      </c>
      <c r="B63" t="s">
        <v>231</v>
      </c>
      <c r="C63" t="s">
        <v>78</v>
      </c>
      <c r="D63" t="s">
        <v>67</v>
      </c>
      <c r="E63" t="s">
        <v>34</v>
      </c>
    </row>
    <row r="64" spans="1:21" x14ac:dyDescent="0.35">
      <c r="A64" t="s">
        <v>38</v>
      </c>
      <c r="B64" t="s">
        <v>230</v>
      </c>
      <c r="C64" t="s">
        <v>76</v>
      </c>
      <c r="D64" t="s">
        <v>67</v>
      </c>
      <c r="E64" t="s">
        <v>34</v>
      </c>
    </row>
    <row r="65" spans="1:21" x14ac:dyDescent="0.35">
      <c r="A65" t="s">
        <v>38</v>
      </c>
      <c r="B65" t="s">
        <v>229</v>
      </c>
      <c r="C65" t="s">
        <v>74</v>
      </c>
      <c r="D65" t="s">
        <v>35</v>
      </c>
      <c r="E65" t="s">
        <v>34</v>
      </c>
      <c r="F65" s="64"/>
      <c r="G65" s="64"/>
      <c r="H65" s="64"/>
      <c r="I65" s="64"/>
      <c r="J65" s="64"/>
      <c r="K65" s="64"/>
      <c r="L65" s="64"/>
      <c r="M65" s="64"/>
      <c r="N65" s="64"/>
      <c r="O65" s="64"/>
      <c r="P65" s="64"/>
      <c r="Q65" s="64"/>
      <c r="R65" s="64"/>
      <c r="S65" s="64"/>
      <c r="T65" s="64"/>
      <c r="U65" s="64"/>
    </row>
    <row r="66" spans="1:21" x14ac:dyDescent="0.35">
      <c r="A66" t="s">
        <v>38</v>
      </c>
      <c r="B66" t="s">
        <v>228</v>
      </c>
      <c r="C66" t="s">
        <v>72</v>
      </c>
      <c r="D66" t="s">
        <v>35</v>
      </c>
      <c r="E66" t="s">
        <v>34</v>
      </c>
      <c r="F66" s="64"/>
      <c r="G66" s="64"/>
      <c r="H66" s="64"/>
      <c r="I66" s="64"/>
      <c r="J66" s="64"/>
      <c r="K66" s="64"/>
      <c r="L66" s="64"/>
      <c r="M66" s="64"/>
      <c r="N66" s="64"/>
      <c r="O66" s="64"/>
      <c r="P66" s="64"/>
      <c r="Q66" s="64"/>
      <c r="R66" s="64"/>
      <c r="S66" s="64"/>
      <c r="T66" s="64"/>
      <c r="U66" s="64"/>
    </row>
    <row r="67" spans="1:21" x14ac:dyDescent="0.35">
      <c r="A67" t="s">
        <v>38</v>
      </c>
      <c r="B67" t="s">
        <v>227</v>
      </c>
      <c r="C67" t="s">
        <v>70</v>
      </c>
      <c r="D67" t="s">
        <v>67</v>
      </c>
      <c r="E67" t="s">
        <v>34</v>
      </c>
    </row>
    <row r="68" spans="1:21" x14ac:dyDescent="0.35">
      <c r="A68" t="s">
        <v>38</v>
      </c>
      <c r="B68" t="s">
        <v>226</v>
      </c>
      <c r="C68" t="s">
        <v>68</v>
      </c>
      <c r="D68" t="s">
        <v>67</v>
      </c>
      <c r="E68" t="s">
        <v>34</v>
      </c>
    </row>
    <row r="69" spans="1:21" x14ac:dyDescent="0.35">
      <c r="A69" t="s">
        <v>38</v>
      </c>
      <c r="B69" t="s">
        <v>225</v>
      </c>
      <c r="C69" t="s">
        <v>65</v>
      </c>
      <c r="D69" t="s">
        <v>35</v>
      </c>
      <c r="E69" t="s">
        <v>34</v>
      </c>
      <c r="F69" s="64"/>
      <c r="G69" s="64"/>
      <c r="H69" s="64"/>
      <c r="I69" s="64"/>
      <c r="J69" s="64"/>
      <c r="K69" s="64"/>
      <c r="L69" s="64"/>
      <c r="M69" s="64"/>
      <c r="N69" s="64"/>
      <c r="O69" s="64"/>
      <c r="P69" s="64"/>
      <c r="Q69" s="64"/>
      <c r="R69" s="64"/>
      <c r="S69" s="64"/>
      <c r="T69" s="64"/>
      <c r="U69" s="64"/>
    </row>
    <row r="70" spans="1:21" x14ac:dyDescent="0.35">
      <c r="A70" t="s">
        <v>38</v>
      </c>
      <c r="B70" t="s">
        <v>224</v>
      </c>
      <c r="C70" t="s">
        <v>63</v>
      </c>
      <c r="D70" t="s">
        <v>35</v>
      </c>
      <c r="E70" t="s">
        <v>34</v>
      </c>
      <c r="F70" s="64"/>
      <c r="G70" s="64"/>
      <c r="H70" s="64"/>
      <c r="I70" s="64"/>
      <c r="J70" s="64"/>
      <c r="K70" s="64"/>
      <c r="L70" s="64"/>
      <c r="M70" s="64"/>
      <c r="N70" s="64"/>
      <c r="O70" s="64"/>
      <c r="P70" s="64"/>
      <c r="Q70" s="64"/>
      <c r="R70" s="64"/>
      <c r="S70" s="64"/>
      <c r="T70" s="64"/>
      <c r="U70" s="64"/>
    </row>
    <row r="71" spans="1:21" x14ac:dyDescent="0.35">
      <c r="A71" t="s">
        <v>38</v>
      </c>
      <c r="B71" t="s">
        <v>223</v>
      </c>
      <c r="C71" t="s">
        <v>126</v>
      </c>
      <c r="D71" t="s">
        <v>67</v>
      </c>
      <c r="E71" t="s">
        <v>34</v>
      </c>
    </row>
    <row r="72" spans="1:21" x14ac:dyDescent="0.35">
      <c r="A72" t="s">
        <v>38</v>
      </c>
      <c r="B72" t="s">
        <v>222</v>
      </c>
      <c r="C72" t="s">
        <v>124</v>
      </c>
      <c r="D72" t="s">
        <v>67</v>
      </c>
      <c r="E72" t="s">
        <v>34</v>
      </c>
    </row>
    <row r="73" spans="1:21" x14ac:dyDescent="0.35">
      <c r="A73" t="s">
        <v>38</v>
      </c>
      <c r="B73" t="s">
        <v>221</v>
      </c>
      <c r="C73" t="s">
        <v>122</v>
      </c>
      <c r="D73" t="s">
        <v>35</v>
      </c>
      <c r="E73" t="s">
        <v>34</v>
      </c>
      <c r="F73" s="64"/>
      <c r="G73" s="64"/>
      <c r="H73" s="64"/>
      <c r="I73" s="64"/>
      <c r="J73" s="64"/>
      <c r="K73" s="64"/>
      <c r="L73" s="64"/>
      <c r="M73" s="64"/>
      <c r="N73" s="64"/>
      <c r="O73" s="64"/>
      <c r="P73" s="64"/>
      <c r="Q73" s="64"/>
      <c r="R73" s="64"/>
      <c r="S73" s="64"/>
      <c r="T73" s="64"/>
      <c r="U73" s="64"/>
    </row>
    <row r="74" spans="1:21" x14ac:dyDescent="0.35">
      <c r="A74" t="s">
        <v>38</v>
      </c>
      <c r="B74" t="s">
        <v>220</v>
      </c>
      <c r="C74" t="s">
        <v>120</v>
      </c>
      <c r="D74" t="s">
        <v>35</v>
      </c>
      <c r="E74" t="s">
        <v>34</v>
      </c>
      <c r="F74" s="64"/>
      <c r="G74" s="64"/>
      <c r="H74" s="64"/>
      <c r="I74" s="64"/>
      <c r="J74" s="64"/>
      <c r="K74" s="64"/>
      <c r="L74" s="64"/>
      <c r="M74" s="64"/>
      <c r="N74" s="64"/>
      <c r="O74" s="64"/>
      <c r="P74" s="64"/>
      <c r="Q74" s="64"/>
      <c r="R74" s="64"/>
      <c r="S74" s="64"/>
      <c r="T74" s="64"/>
      <c r="U74" s="64"/>
    </row>
    <row r="75" spans="1:21" x14ac:dyDescent="0.35">
      <c r="A75" t="s">
        <v>38</v>
      </c>
      <c r="B75" t="s">
        <v>219</v>
      </c>
      <c r="C75" t="s">
        <v>118</v>
      </c>
      <c r="D75" t="s">
        <v>67</v>
      </c>
      <c r="E75" t="s">
        <v>34</v>
      </c>
    </row>
    <row r="76" spans="1:21" x14ac:dyDescent="0.35">
      <c r="A76" t="s">
        <v>38</v>
      </c>
      <c r="B76" t="s">
        <v>218</v>
      </c>
      <c r="C76" t="s">
        <v>116</v>
      </c>
      <c r="D76" t="s">
        <v>67</v>
      </c>
      <c r="E76" t="s">
        <v>34</v>
      </c>
    </row>
    <row r="77" spans="1:21" x14ac:dyDescent="0.35">
      <c r="A77" t="s">
        <v>38</v>
      </c>
      <c r="B77" t="s">
        <v>217</v>
      </c>
      <c r="C77" t="s">
        <v>114</v>
      </c>
      <c r="D77" t="s">
        <v>35</v>
      </c>
      <c r="E77" t="s">
        <v>34</v>
      </c>
      <c r="F77" s="64"/>
      <c r="G77" s="64"/>
      <c r="H77" s="64"/>
      <c r="I77" s="64"/>
      <c r="J77" s="64"/>
      <c r="K77" s="64"/>
      <c r="L77" s="64"/>
      <c r="M77" s="64"/>
      <c r="N77" s="64"/>
      <c r="O77" s="64"/>
      <c r="P77" s="64"/>
      <c r="Q77" s="64"/>
      <c r="R77" s="64"/>
      <c r="S77" s="64"/>
      <c r="T77" s="64"/>
      <c r="U77" s="64"/>
    </row>
    <row r="78" spans="1:21" x14ac:dyDescent="0.35">
      <c r="A78" t="s">
        <v>38</v>
      </c>
      <c r="B78" t="s">
        <v>216</v>
      </c>
      <c r="C78" t="s">
        <v>112</v>
      </c>
      <c r="D78" t="s">
        <v>35</v>
      </c>
      <c r="E78" t="s">
        <v>34</v>
      </c>
      <c r="F78" s="64"/>
      <c r="G78" s="64"/>
      <c r="H78" s="64"/>
      <c r="I78" s="64"/>
      <c r="J78" s="64"/>
      <c r="K78" s="64"/>
      <c r="L78" s="64"/>
      <c r="M78" s="64"/>
      <c r="N78" s="64"/>
      <c r="O78" s="64"/>
      <c r="P78" s="64"/>
      <c r="Q78" s="64"/>
      <c r="R78" s="64"/>
      <c r="S78" s="64"/>
      <c r="T78" s="64"/>
      <c r="U78" s="64"/>
    </row>
    <row r="79" spans="1:21" x14ac:dyDescent="0.35">
      <c r="A79" t="s">
        <v>38</v>
      </c>
      <c r="B79" t="s">
        <v>215</v>
      </c>
      <c r="C79" t="s">
        <v>110</v>
      </c>
      <c r="D79" t="s">
        <v>67</v>
      </c>
      <c r="E79" t="s">
        <v>34</v>
      </c>
    </row>
    <row r="80" spans="1:21" x14ac:dyDescent="0.35">
      <c r="A80" t="s">
        <v>38</v>
      </c>
      <c r="B80" t="s">
        <v>214</v>
      </c>
      <c r="C80" t="s">
        <v>108</v>
      </c>
      <c r="D80" t="s">
        <v>67</v>
      </c>
      <c r="E80" t="s">
        <v>34</v>
      </c>
    </row>
    <row r="81" spans="1:21" x14ac:dyDescent="0.35">
      <c r="A81" t="s">
        <v>38</v>
      </c>
      <c r="B81" t="s">
        <v>213</v>
      </c>
      <c r="C81" t="s">
        <v>106</v>
      </c>
      <c r="D81" t="s">
        <v>35</v>
      </c>
      <c r="E81" t="s">
        <v>34</v>
      </c>
      <c r="F81" s="64"/>
      <c r="G81" s="64"/>
      <c r="H81" s="64"/>
      <c r="I81" s="64"/>
      <c r="J81" s="64"/>
      <c r="K81" s="64"/>
      <c r="L81" s="64"/>
      <c r="M81" s="64"/>
      <c r="N81" s="64"/>
      <c r="O81" s="64"/>
      <c r="P81" s="64"/>
      <c r="Q81" s="64"/>
      <c r="R81" s="64"/>
      <c r="S81" s="64"/>
      <c r="T81" s="64"/>
      <c r="U81" s="64"/>
    </row>
    <row r="82" spans="1:21" x14ac:dyDescent="0.35">
      <c r="A82" t="s">
        <v>38</v>
      </c>
      <c r="B82" t="s">
        <v>212</v>
      </c>
      <c r="C82" t="s">
        <v>104</v>
      </c>
      <c r="D82" t="s">
        <v>35</v>
      </c>
      <c r="E82" t="s">
        <v>34</v>
      </c>
      <c r="F82" s="64"/>
      <c r="G82" s="64"/>
      <c r="H82" s="64"/>
      <c r="I82" s="64"/>
      <c r="J82" s="64"/>
      <c r="K82" s="64"/>
      <c r="L82" s="64"/>
      <c r="M82" s="64"/>
      <c r="N82" s="64"/>
      <c r="O82" s="64"/>
      <c r="P82" s="64"/>
      <c r="Q82" s="64"/>
      <c r="R82" s="64"/>
      <c r="S82" s="64"/>
      <c r="T82" s="64"/>
      <c r="U82" s="64"/>
    </row>
    <row r="83" spans="1:21" x14ac:dyDescent="0.35">
      <c r="A83" t="s">
        <v>38</v>
      </c>
      <c r="B83" t="s">
        <v>211</v>
      </c>
      <c r="C83" t="s">
        <v>102</v>
      </c>
      <c r="D83" t="s">
        <v>67</v>
      </c>
      <c r="E83" t="s">
        <v>34</v>
      </c>
    </row>
    <row r="84" spans="1:21" x14ac:dyDescent="0.35">
      <c r="A84" t="s">
        <v>38</v>
      </c>
      <c r="B84" t="s">
        <v>210</v>
      </c>
      <c r="C84" t="s">
        <v>100</v>
      </c>
      <c r="D84" t="s">
        <v>67</v>
      </c>
      <c r="E84" t="s">
        <v>34</v>
      </c>
    </row>
    <row r="85" spans="1:21" x14ac:dyDescent="0.35">
      <c r="A85" t="s">
        <v>38</v>
      </c>
      <c r="B85" t="s">
        <v>209</v>
      </c>
      <c r="C85" t="s">
        <v>98</v>
      </c>
      <c r="D85" t="s">
        <v>35</v>
      </c>
      <c r="E85" t="s">
        <v>34</v>
      </c>
      <c r="F85" s="64"/>
      <c r="G85" s="64"/>
      <c r="H85" s="64"/>
      <c r="I85" s="64"/>
      <c r="J85" s="64"/>
      <c r="K85" s="64"/>
      <c r="L85" s="64"/>
      <c r="M85" s="64"/>
      <c r="N85" s="64"/>
      <c r="O85" s="64"/>
      <c r="P85" s="64"/>
      <c r="Q85" s="64"/>
      <c r="R85" s="64"/>
      <c r="S85" s="64"/>
      <c r="T85" s="64"/>
      <c r="U85" s="64"/>
    </row>
    <row r="86" spans="1:21" x14ac:dyDescent="0.35">
      <c r="A86" t="s">
        <v>38</v>
      </c>
      <c r="B86" t="s">
        <v>208</v>
      </c>
      <c r="C86" t="s">
        <v>96</v>
      </c>
      <c r="D86" t="s">
        <v>35</v>
      </c>
      <c r="E86" t="s">
        <v>34</v>
      </c>
      <c r="F86" s="64"/>
      <c r="G86" s="64"/>
      <c r="H86" s="64"/>
      <c r="I86" s="64"/>
      <c r="J86" s="64"/>
      <c r="K86" s="64"/>
      <c r="L86" s="64"/>
      <c r="M86" s="64"/>
      <c r="N86" s="64"/>
      <c r="O86" s="64"/>
      <c r="P86" s="64"/>
      <c r="Q86" s="64"/>
      <c r="R86" s="64"/>
      <c r="S86" s="64"/>
      <c r="T86" s="64"/>
      <c r="U86" s="64"/>
    </row>
    <row r="87" spans="1:21" x14ac:dyDescent="0.35">
      <c r="A87" t="s">
        <v>38</v>
      </c>
      <c r="B87" t="s">
        <v>207</v>
      </c>
      <c r="C87" t="s">
        <v>94</v>
      </c>
      <c r="D87" t="s">
        <v>67</v>
      </c>
      <c r="E87" t="s">
        <v>34</v>
      </c>
    </row>
    <row r="88" spans="1:21" x14ac:dyDescent="0.35">
      <c r="A88" t="s">
        <v>38</v>
      </c>
      <c r="B88" t="s">
        <v>206</v>
      </c>
      <c r="C88" t="s">
        <v>92</v>
      </c>
      <c r="D88" t="s">
        <v>67</v>
      </c>
      <c r="E88" t="s">
        <v>34</v>
      </c>
    </row>
    <row r="89" spans="1:21" x14ac:dyDescent="0.35">
      <c r="A89" t="s">
        <v>38</v>
      </c>
      <c r="B89" t="s">
        <v>205</v>
      </c>
      <c r="C89" t="s">
        <v>90</v>
      </c>
      <c r="D89" t="s">
        <v>35</v>
      </c>
      <c r="E89" t="s">
        <v>34</v>
      </c>
      <c r="F89" s="64"/>
      <c r="G89" s="64"/>
      <c r="H89" s="64"/>
      <c r="I89" s="64"/>
      <c r="J89" s="64"/>
      <c r="K89" s="64"/>
      <c r="L89" s="64"/>
      <c r="M89" s="64"/>
      <c r="N89" s="64"/>
      <c r="O89" s="64"/>
      <c r="P89" s="64"/>
      <c r="Q89" s="64"/>
      <c r="R89" s="64"/>
      <c r="S89" s="64"/>
      <c r="T89" s="64"/>
      <c r="U89" s="64"/>
    </row>
    <row r="90" spans="1:21" x14ac:dyDescent="0.35">
      <c r="A90" t="s">
        <v>38</v>
      </c>
      <c r="B90" t="s">
        <v>204</v>
      </c>
      <c r="C90" t="s">
        <v>88</v>
      </c>
      <c r="D90" t="s">
        <v>35</v>
      </c>
      <c r="E90" t="s">
        <v>34</v>
      </c>
      <c r="F90" s="64"/>
      <c r="G90" s="64"/>
      <c r="H90" s="64"/>
      <c r="I90" s="64"/>
      <c r="J90" s="64"/>
      <c r="K90" s="64"/>
      <c r="L90" s="64"/>
      <c r="M90" s="64"/>
      <c r="N90" s="64"/>
      <c r="O90" s="64"/>
      <c r="P90" s="64"/>
      <c r="Q90" s="64"/>
      <c r="R90" s="64"/>
      <c r="S90" s="64"/>
      <c r="T90" s="64"/>
      <c r="U90" s="64"/>
    </row>
    <row r="91" spans="1:21" x14ac:dyDescent="0.35">
      <c r="A91" t="s">
        <v>38</v>
      </c>
      <c r="B91" t="s">
        <v>203</v>
      </c>
      <c r="C91" t="s">
        <v>86</v>
      </c>
      <c r="D91" t="s">
        <v>67</v>
      </c>
      <c r="E91" t="s">
        <v>34</v>
      </c>
    </row>
    <row r="92" spans="1:21" x14ac:dyDescent="0.35">
      <c r="A92" t="s">
        <v>38</v>
      </c>
      <c r="B92" t="s">
        <v>202</v>
      </c>
      <c r="C92" t="s">
        <v>84</v>
      </c>
      <c r="D92" t="s">
        <v>67</v>
      </c>
      <c r="E92" t="s">
        <v>34</v>
      </c>
    </row>
    <row r="93" spans="1:21" x14ac:dyDescent="0.35">
      <c r="A93" t="s">
        <v>38</v>
      </c>
      <c r="B93" t="s">
        <v>201</v>
      </c>
      <c r="C93" t="s">
        <v>82</v>
      </c>
      <c r="D93" t="s">
        <v>35</v>
      </c>
      <c r="E93" t="s">
        <v>34</v>
      </c>
      <c r="F93" s="64"/>
      <c r="G93" s="64"/>
      <c r="H93" s="64"/>
      <c r="I93" s="64"/>
      <c r="J93" s="64"/>
      <c r="K93" s="64"/>
      <c r="L93" s="64"/>
      <c r="M93" s="64"/>
      <c r="N93" s="64"/>
      <c r="O93" s="64"/>
      <c r="P93" s="64"/>
      <c r="Q93" s="64"/>
      <c r="R93" s="64"/>
      <c r="S93" s="64"/>
      <c r="T93" s="64"/>
      <c r="U93" s="64"/>
    </row>
    <row r="94" spans="1:21" x14ac:dyDescent="0.35">
      <c r="A94" t="s">
        <v>38</v>
      </c>
      <c r="B94" t="s">
        <v>200</v>
      </c>
      <c r="C94" t="s">
        <v>80</v>
      </c>
      <c r="D94" t="s">
        <v>35</v>
      </c>
      <c r="E94" t="s">
        <v>34</v>
      </c>
      <c r="F94" s="64"/>
      <c r="G94" s="64"/>
      <c r="H94" s="64"/>
      <c r="I94" s="64"/>
      <c r="J94" s="64"/>
      <c r="K94" s="64"/>
      <c r="L94" s="64"/>
      <c r="M94" s="64"/>
      <c r="N94" s="64"/>
      <c r="O94" s="64"/>
      <c r="P94" s="64"/>
      <c r="Q94" s="64"/>
      <c r="R94" s="64"/>
      <c r="S94" s="64"/>
      <c r="T94" s="64"/>
      <c r="U94" s="64"/>
    </row>
    <row r="95" spans="1:21" x14ac:dyDescent="0.35">
      <c r="A95" t="s">
        <v>38</v>
      </c>
      <c r="B95" t="s">
        <v>199</v>
      </c>
      <c r="C95" t="s">
        <v>78</v>
      </c>
      <c r="D95" t="s">
        <v>67</v>
      </c>
      <c r="E95" t="s">
        <v>34</v>
      </c>
    </row>
    <row r="96" spans="1:21" x14ac:dyDescent="0.35">
      <c r="A96" t="s">
        <v>38</v>
      </c>
      <c r="B96" t="s">
        <v>198</v>
      </c>
      <c r="C96" t="s">
        <v>76</v>
      </c>
      <c r="D96" t="s">
        <v>67</v>
      </c>
      <c r="E96" t="s">
        <v>34</v>
      </c>
    </row>
    <row r="97" spans="1:21" x14ac:dyDescent="0.35">
      <c r="A97" t="s">
        <v>38</v>
      </c>
      <c r="B97" t="s">
        <v>197</v>
      </c>
      <c r="C97" t="s">
        <v>74</v>
      </c>
      <c r="D97" t="s">
        <v>35</v>
      </c>
      <c r="E97" t="s">
        <v>34</v>
      </c>
      <c r="F97" s="64"/>
      <c r="G97" s="64"/>
      <c r="H97" s="64"/>
      <c r="I97" s="64"/>
      <c r="J97" s="64"/>
      <c r="K97" s="64"/>
      <c r="L97" s="64"/>
      <c r="M97" s="64"/>
      <c r="N97" s="64"/>
      <c r="O97" s="64"/>
      <c r="P97" s="64"/>
      <c r="Q97" s="64"/>
      <c r="R97" s="64"/>
      <c r="S97" s="64"/>
      <c r="T97" s="64"/>
      <c r="U97" s="64"/>
    </row>
    <row r="98" spans="1:21" x14ac:dyDescent="0.35">
      <c r="A98" t="s">
        <v>38</v>
      </c>
      <c r="B98" t="s">
        <v>196</v>
      </c>
      <c r="C98" t="s">
        <v>72</v>
      </c>
      <c r="D98" t="s">
        <v>35</v>
      </c>
      <c r="E98" t="s">
        <v>34</v>
      </c>
      <c r="F98" s="64"/>
      <c r="G98" s="64"/>
      <c r="H98" s="64"/>
      <c r="I98" s="64"/>
      <c r="J98" s="64"/>
      <c r="K98" s="64"/>
      <c r="L98" s="64"/>
      <c r="M98" s="64"/>
      <c r="N98" s="64"/>
      <c r="O98" s="64"/>
      <c r="P98" s="64"/>
      <c r="Q98" s="64"/>
      <c r="R98" s="64"/>
      <c r="S98" s="64"/>
      <c r="T98" s="64"/>
      <c r="U98" s="64"/>
    </row>
    <row r="99" spans="1:21" x14ac:dyDescent="0.35">
      <c r="A99" t="s">
        <v>38</v>
      </c>
      <c r="B99" t="s">
        <v>195</v>
      </c>
      <c r="C99" t="s">
        <v>70</v>
      </c>
      <c r="D99" t="s">
        <v>67</v>
      </c>
      <c r="E99" t="s">
        <v>34</v>
      </c>
    </row>
    <row r="100" spans="1:21" x14ac:dyDescent="0.35">
      <c r="A100" t="s">
        <v>38</v>
      </c>
      <c r="B100" t="s">
        <v>194</v>
      </c>
      <c r="C100" t="s">
        <v>68</v>
      </c>
      <c r="D100" t="s">
        <v>67</v>
      </c>
      <c r="E100" t="s">
        <v>34</v>
      </c>
    </row>
    <row r="101" spans="1:21" x14ac:dyDescent="0.35">
      <c r="A101" t="s">
        <v>38</v>
      </c>
      <c r="B101" t="s">
        <v>193</v>
      </c>
      <c r="C101" t="s">
        <v>65</v>
      </c>
      <c r="D101" t="s">
        <v>35</v>
      </c>
      <c r="E101" t="s">
        <v>34</v>
      </c>
      <c r="F101" s="64"/>
      <c r="G101" s="64"/>
      <c r="H101" s="64"/>
      <c r="I101" s="64"/>
      <c r="J101" s="64"/>
      <c r="K101" s="64"/>
      <c r="L101" s="64"/>
      <c r="M101" s="64"/>
      <c r="N101" s="64"/>
      <c r="O101" s="64"/>
      <c r="P101" s="64"/>
      <c r="Q101" s="64"/>
      <c r="R101" s="64"/>
      <c r="S101" s="64"/>
      <c r="T101" s="64"/>
      <c r="U101" s="64"/>
    </row>
    <row r="102" spans="1:21" x14ac:dyDescent="0.35">
      <c r="A102" t="s">
        <v>38</v>
      </c>
      <c r="B102" t="s">
        <v>192</v>
      </c>
      <c r="C102" t="s">
        <v>63</v>
      </c>
      <c r="D102" t="s">
        <v>35</v>
      </c>
      <c r="E102" t="s">
        <v>34</v>
      </c>
      <c r="F102" s="64"/>
      <c r="G102" s="64"/>
      <c r="H102" s="64"/>
      <c r="I102" s="64"/>
      <c r="J102" s="64"/>
      <c r="K102" s="64"/>
      <c r="L102" s="64"/>
      <c r="M102" s="64"/>
      <c r="N102" s="64"/>
      <c r="O102" s="64"/>
      <c r="P102" s="64"/>
      <c r="Q102" s="64"/>
      <c r="R102" s="64"/>
      <c r="S102" s="64"/>
      <c r="T102" s="64"/>
      <c r="U102" s="64"/>
    </row>
    <row r="103" spans="1:21" x14ac:dyDescent="0.35">
      <c r="A103" t="s">
        <v>38</v>
      </c>
      <c r="B103" t="s">
        <v>191</v>
      </c>
      <c r="C103" t="s">
        <v>126</v>
      </c>
      <c r="D103" t="s">
        <v>67</v>
      </c>
      <c r="E103" t="s">
        <v>34</v>
      </c>
    </row>
    <row r="104" spans="1:21" x14ac:dyDescent="0.35">
      <c r="A104" t="s">
        <v>38</v>
      </c>
      <c r="B104" t="s">
        <v>190</v>
      </c>
      <c r="C104" t="s">
        <v>124</v>
      </c>
      <c r="D104" t="s">
        <v>67</v>
      </c>
      <c r="E104" t="s">
        <v>34</v>
      </c>
    </row>
    <row r="105" spans="1:21" x14ac:dyDescent="0.35">
      <c r="A105" t="s">
        <v>38</v>
      </c>
      <c r="B105" t="s">
        <v>189</v>
      </c>
      <c r="C105" t="s">
        <v>122</v>
      </c>
      <c r="D105" t="s">
        <v>35</v>
      </c>
      <c r="E105" t="s">
        <v>34</v>
      </c>
      <c r="F105" s="64"/>
      <c r="G105" s="64"/>
      <c r="H105" s="64"/>
      <c r="I105" s="64"/>
      <c r="J105" s="64"/>
      <c r="K105" s="64"/>
      <c r="L105" s="64"/>
      <c r="M105" s="64"/>
      <c r="N105" s="64"/>
      <c r="O105" s="64"/>
      <c r="P105" s="64"/>
      <c r="Q105" s="64"/>
      <c r="R105" s="64"/>
      <c r="S105" s="64"/>
      <c r="T105" s="64"/>
      <c r="U105" s="64"/>
    </row>
    <row r="106" spans="1:21" x14ac:dyDescent="0.35">
      <c r="A106" t="s">
        <v>38</v>
      </c>
      <c r="B106" t="s">
        <v>188</v>
      </c>
      <c r="C106" t="s">
        <v>120</v>
      </c>
      <c r="D106" t="s">
        <v>35</v>
      </c>
      <c r="E106" t="s">
        <v>34</v>
      </c>
      <c r="F106" s="64"/>
      <c r="G106" s="64"/>
      <c r="H106" s="64"/>
      <c r="I106" s="64"/>
      <c r="J106" s="64"/>
      <c r="K106" s="64"/>
      <c r="L106" s="64"/>
      <c r="M106" s="64"/>
      <c r="N106" s="64"/>
      <c r="O106" s="64"/>
      <c r="P106" s="64"/>
      <c r="Q106" s="64"/>
      <c r="R106" s="64"/>
      <c r="S106" s="64"/>
      <c r="T106" s="64"/>
      <c r="U106" s="64"/>
    </row>
    <row r="107" spans="1:21" x14ac:dyDescent="0.35">
      <c r="A107" t="s">
        <v>38</v>
      </c>
      <c r="B107" t="s">
        <v>187</v>
      </c>
      <c r="C107" t="s">
        <v>118</v>
      </c>
      <c r="D107" t="s">
        <v>67</v>
      </c>
      <c r="E107" t="s">
        <v>34</v>
      </c>
    </row>
    <row r="108" spans="1:21" x14ac:dyDescent="0.35">
      <c r="A108" t="s">
        <v>38</v>
      </c>
      <c r="B108" t="s">
        <v>186</v>
      </c>
      <c r="C108" t="s">
        <v>116</v>
      </c>
      <c r="D108" t="s">
        <v>67</v>
      </c>
      <c r="E108" t="s">
        <v>34</v>
      </c>
    </row>
    <row r="109" spans="1:21" x14ac:dyDescent="0.35">
      <c r="A109" t="s">
        <v>38</v>
      </c>
      <c r="B109" t="s">
        <v>185</v>
      </c>
      <c r="C109" t="s">
        <v>114</v>
      </c>
      <c r="D109" t="s">
        <v>35</v>
      </c>
      <c r="E109" t="s">
        <v>34</v>
      </c>
      <c r="F109" s="64"/>
      <c r="G109" s="64"/>
      <c r="H109" s="64"/>
      <c r="I109" s="64"/>
      <c r="J109" s="64"/>
      <c r="K109" s="64"/>
      <c r="L109" s="64"/>
      <c r="M109" s="64"/>
      <c r="N109" s="64"/>
      <c r="O109" s="64"/>
      <c r="P109" s="64"/>
      <c r="Q109" s="64"/>
      <c r="R109" s="64"/>
      <c r="S109" s="64"/>
      <c r="T109" s="64"/>
      <c r="U109" s="64"/>
    </row>
    <row r="110" spans="1:21" x14ac:dyDescent="0.35">
      <c r="A110" t="s">
        <v>38</v>
      </c>
      <c r="B110" t="s">
        <v>184</v>
      </c>
      <c r="C110" t="s">
        <v>112</v>
      </c>
      <c r="D110" t="s">
        <v>35</v>
      </c>
      <c r="E110" t="s">
        <v>34</v>
      </c>
      <c r="F110" s="64"/>
      <c r="G110" s="64"/>
      <c r="H110" s="64"/>
      <c r="I110" s="64"/>
      <c r="J110" s="64"/>
      <c r="K110" s="64"/>
      <c r="L110" s="64"/>
      <c r="M110" s="64"/>
      <c r="N110" s="64"/>
      <c r="O110" s="64"/>
      <c r="P110" s="64"/>
      <c r="Q110" s="64"/>
      <c r="R110" s="64"/>
      <c r="S110" s="64"/>
      <c r="T110" s="64"/>
      <c r="U110" s="64"/>
    </row>
    <row r="111" spans="1:21" x14ac:dyDescent="0.35">
      <c r="A111" t="s">
        <v>38</v>
      </c>
      <c r="B111" t="s">
        <v>183</v>
      </c>
      <c r="C111" t="s">
        <v>110</v>
      </c>
      <c r="D111" t="s">
        <v>67</v>
      </c>
      <c r="E111" t="s">
        <v>34</v>
      </c>
    </row>
    <row r="112" spans="1:21" x14ac:dyDescent="0.35">
      <c r="A112" t="s">
        <v>38</v>
      </c>
      <c r="B112" t="s">
        <v>182</v>
      </c>
      <c r="C112" t="s">
        <v>108</v>
      </c>
      <c r="D112" t="s">
        <v>67</v>
      </c>
      <c r="E112" t="s">
        <v>34</v>
      </c>
    </row>
    <row r="113" spans="1:21" x14ac:dyDescent="0.35">
      <c r="A113" t="s">
        <v>38</v>
      </c>
      <c r="B113" t="s">
        <v>181</v>
      </c>
      <c r="C113" t="s">
        <v>106</v>
      </c>
      <c r="D113" t="s">
        <v>35</v>
      </c>
      <c r="E113" t="s">
        <v>34</v>
      </c>
      <c r="F113" s="64"/>
      <c r="G113" s="64"/>
      <c r="H113" s="64"/>
      <c r="I113" s="64"/>
      <c r="J113" s="64"/>
      <c r="K113" s="64"/>
      <c r="L113" s="64"/>
      <c r="M113" s="64"/>
      <c r="N113" s="64"/>
      <c r="O113" s="64"/>
      <c r="P113" s="64"/>
      <c r="Q113" s="64"/>
      <c r="R113" s="64"/>
      <c r="S113" s="64"/>
      <c r="T113" s="64"/>
      <c r="U113" s="64"/>
    </row>
    <row r="114" spans="1:21" x14ac:dyDescent="0.35">
      <c r="A114" t="s">
        <v>38</v>
      </c>
      <c r="B114" t="s">
        <v>180</v>
      </c>
      <c r="C114" t="s">
        <v>104</v>
      </c>
      <c r="D114" t="s">
        <v>35</v>
      </c>
      <c r="E114" t="s">
        <v>34</v>
      </c>
      <c r="F114" s="64"/>
      <c r="G114" s="64"/>
      <c r="H114" s="64"/>
      <c r="I114" s="64"/>
      <c r="J114" s="64"/>
      <c r="K114" s="64"/>
      <c r="L114" s="64"/>
      <c r="M114" s="64"/>
      <c r="N114" s="64"/>
      <c r="O114" s="64"/>
      <c r="P114" s="64"/>
      <c r="Q114" s="64"/>
      <c r="R114" s="64"/>
      <c r="S114" s="64"/>
      <c r="T114" s="64"/>
      <c r="U114" s="64"/>
    </row>
    <row r="115" spans="1:21" x14ac:dyDescent="0.35">
      <c r="A115" t="s">
        <v>38</v>
      </c>
      <c r="B115" t="s">
        <v>179</v>
      </c>
      <c r="C115" t="s">
        <v>102</v>
      </c>
      <c r="D115" t="s">
        <v>67</v>
      </c>
      <c r="E115" t="s">
        <v>34</v>
      </c>
    </row>
    <row r="116" spans="1:21" x14ac:dyDescent="0.35">
      <c r="A116" t="s">
        <v>38</v>
      </c>
      <c r="B116" t="s">
        <v>178</v>
      </c>
      <c r="C116" t="s">
        <v>100</v>
      </c>
      <c r="D116" t="s">
        <v>67</v>
      </c>
      <c r="E116" t="s">
        <v>34</v>
      </c>
    </row>
    <row r="117" spans="1:21" x14ac:dyDescent="0.35">
      <c r="A117" t="s">
        <v>38</v>
      </c>
      <c r="B117" t="s">
        <v>177</v>
      </c>
      <c r="C117" t="s">
        <v>98</v>
      </c>
      <c r="D117" t="s">
        <v>35</v>
      </c>
      <c r="E117" t="s">
        <v>34</v>
      </c>
      <c r="F117" s="64"/>
      <c r="G117" s="64"/>
      <c r="H117" s="64"/>
      <c r="I117" s="64"/>
      <c r="J117" s="64"/>
      <c r="K117" s="64"/>
      <c r="L117" s="64"/>
      <c r="M117" s="64"/>
      <c r="N117" s="64"/>
      <c r="O117" s="64"/>
      <c r="P117" s="64"/>
      <c r="Q117" s="64"/>
      <c r="R117" s="64"/>
      <c r="S117" s="64"/>
      <c r="T117" s="64"/>
      <c r="U117" s="64"/>
    </row>
    <row r="118" spans="1:21" x14ac:dyDescent="0.35">
      <c r="A118" t="s">
        <v>38</v>
      </c>
      <c r="B118" t="s">
        <v>176</v>
      </c>
      <c r="C118" t="s">
        <v>96</v>
      </c>
      <c r="D118" t="s">
        <v>35</v>
      </c>
      <c r="E118" t="s">
        <v>34</v>
      </c>
      <c r="F118" s="64"/>
      <c r="G118" s="64"/>
      <c r="H118" s="64"/>
      <c r="I118" s="64"/>
      <c r="J118" s="64"/>
      <c r="K118" s="64"/>
      <c r="L118" s="64"/>
      <c r="M118" s="64"/>
      <c r="N118" s="64"/>
      <c r="O118" s="64"/>
      <c r="P118" s="64"/>
      <c r="Q118" s="64"/>
      <c r="R118" s="64"/>
      <c r="S118" s="64"/>
      <c r="T118" s="64"/>
      <c r="U118" s="64"/>
    </row>
    <row r="119" spans="1:21" x14ac:dyDescent="0.35">
      <c r="A119" t="s">
        <v>38</v>
      </c>
      <c r="B119" t="s">
        <v>175</v>
      </c>
      <c r="C119" t="s">
        <v>94</v>
      </c>
      <c r="D119" t="s">
        <v>67</v>
      </c>
      <c r="E119" t="s">
        <v>34</v>
      </c>
    </row>
    <row r="120" spans="1:21" x14ac:dyDescent="0.35">
      <c r="A120" t="s">
        <v>38</v>
      </c>
      <c r="B120" t="s">
        <v>174</v>
      </c>
      <c r="C120" t="s">
        <v>92</v>
      </c>
      <c r="D120" t="s">
        <v>67</v>
      </c>
      <c r="E120" t="s">
        <v>34</v>
      </c>
    </row>
    <row r="121" spans="1:21" x14ac:dyDescent="0.35">
      <c r="A121" t="s">
        <v>38</v>
      </c>
      <c r="B121" t="s">
        <v>173</v>
      </c>
      <c r="C121" t="s">
        <v>90</v>
      </c>
      <c r="D121" t="s">
        <v>35</v>
      </c>
      <c r="E121" t="s">
        <v>34</v>
      </c>
      <c r="F121" s="64"/>
      <c r="G121" s="64"/>
      <c r="H121" s="64"/>
      <c r="I121" s="64"/>
      <c r="J121" s="64"/>
      <c r="K121" s="64"/>
      <c r="L121" s="64"/>
      <c r="M121" s="64"/>
      <c r="N121" s="64"/>
      <c r="O121" s="64"/>
      <c r="P121" s="64"/>
      <c r="Q121" s="64"/>
      <c r="R121" s="64"/>
      <c r="S121" s="64"/>
      <c r="T121" s="64"/>
      <c r="U121" s="64"/>
    </row>
    <row r="122" spans="1:21" x14ac:dyDescent="0.35">
      <c r="A122" t="s">
        <v>38</v>
      </c>
      <c r="B122" t="s">
        <v>172</v>
      </c>
      <c r="C122" t="s">
        <v>88</v>
      </c>
      <c r="D122" t="s">
        <v>35</v>
      </c>
      <c r="E122" t="s">
        <v>34</v>
      </c>
      <c r="F122" s="64"/>
      <c r="G122" s="64"/>
      <c r="H122" s="64"/>
      <c r="I122" s="64"/>
      <c r="J122" s="64"/>
      <c r="K122" s="64"/>
      <c r="L122" s="64"/>
      <c r="M122" s="64"/>
      <c r="N122" s="64"/>
      <c r="O122" s="64"/>
      <c r="P122" s="64"/>
      <c r="Q122" s="64"/>
      <c r="R122" s="64"/>
      <c r="S122" s="64"/>
      <c r="T122" s="64"/>
      <c r="U122" s="64"/>
    </row>
    <row r="123" spans="1:21" x14ac:dyDescent="0.35">
      <c r="A123" t="s">
        <v>38</v>
      </c>
      <c r="B123" t="s">
        <v>171</v>
      </c>
      <c r="C123" t="s">
        <v>86</v>
      </c>
      <c r="D123" t="s">
        <v>67</v>
      </c>
      <c r="E123" t="s">
        <v>34</v>
      </c>
    </row>
    <row r="124" spans="1:21" x14ac:dyDescent="0.35">
      <c r="A124" t="s">
        <v>38</v>
      </c>
      <c r="B124" t="s">
        <v>170</v>
      </c>
      <c r="C124" t="s">
        <v>84</v>
      </c>
      <c r="D124" t="s">
        <v>67</v>
      </c>
      <c r="E124" t="s">
        <v>34</v>
      </c>
    </row>
    <row r="125" spans="1:21" x14ac:dyDescent="0.35">
      <c r="A125" t="s">
        <v>38</v>
      </c>
      <c r="B125" t="s">
        <v>169</v>
      </c>
      <c r="C125" t="s">
        <v>82</v>
      </c>
      <c r="D125" t="s">
        <v>35</v>
      </c>
      <c r="E125" t="s">
        <v>34</v>
      </c>
      <c r="F125" s="64"/>
      <c r="G125" s="64"/>
      <c r="H125" s="64"/>
      <c r="I125" s="64"/>
      <c r="J125" s="64"/>
      <c r="K125" s="64"/>
      <c r="L125" s="64"/>
      <c r="M125" s="64"/>
      <c r="N125" s="64"/>
      <c r="O125" s="64"/>
      <c r="P125" s="64"/>
      <c r="Q125" s="64"/>
      <c r="R125" s="64"/>
      <c r="S125" s="64"/>
      <c r="T125" s="64"/>
      <c r="U125" s="64"/>
    </row>
    <row r="126" spans="1:21" x14ac:dyDescent="0.35">
      <c r="A126" t="s">
        <v>38</v>
      </c>
      <c r="B126" t="s">
        <v>168</v>
      </c>
      <c r="C126" t="s">
        <v>80</v>
      </c>
      <c r="D126" t="s">
        <v>35</v>
      </c>
      <c r="E126" t="s">
        <v>34</v>
      </c>
      <c r="F126" s="64"/>
      <c r="G126" s="64"/>
      <c r="H126" s="64"/>
      <c r="I126" s="64"/>
      <c r="J126" s="64"/>
      <c r="K126" s="64"/>
      <c r="L126" s="64"/>
      <c r="M126" s="64"/>
      <c r="N126" s="64"/>
      <c r="O126" s="64"/>
      <c r="P126" s="64"/>
      <c r="Q126" s="64"/>
      <c r="R126" s="64"/>
      <c r="S126" s="64"/>
      <c r="T126" s="64"/>
      <c r="U126" s="64"/>
    </row>
    <row r="127" spans="1:21" x14ac:dyDescent="0.35">
      <c r="A127" t="s">
        <v>38</v>
      </c>
      <c r="B127" t="s">
        <v>167</v>
      </c>
      <c r="C127" t="s">
        <v>78</v>
      </c>
      <c r="D127" t="s">
        <v>67</v>
      </c>
      <c r="E127" t="s">
        <v>34</v>
      </c>
    </row>
    <row r="128" spans="1:21" x14ac:dyDescent="0.35">
      <c r="A128" t="s">
        <v>38</v>
      </c>
      <c r="B128" t="s">
        <v>166</v>
      </c>
      <c r="C128" t="s">
        <v>76</v>
      </c>
      <c r="D128" t="s">
        <v>67</v>
      </c>
      <c r="E128" t="s">
        <v>34</v>
      </c>
    </row>
    <row r="129" spans="1:21" x14ac:dyDescent="0.35">
      <c r="A129" t="s">
        <v>38</v>
      </c>
      <c r="B129" t="s">
        <v>165</v>
      </c>
      <c r="C129" t="s">
        <v>74</v>
      </c>
      <c r="D129" t="s">
        <v>35</v>
      </c>
      <c r="E129" t="s">
        <v>34</v>
      </c>
      <c r="F129" s="64"/>
      <c r="G129" s="64"/>
      <c r="H129" s="64"/>
      <c r="I129" s="64"/>
      <c r="J129" s="64"/>
      <c r="K129" s="64"/>
      <c r="L129" s="64"/>
      <c r="M129" s="64"/>
      <c r="N129" s="64"/>
      <c r="O129" s="64"/>
      <c r="P129" s="64"/>
      <c r="Q129" s="64"/>
      <c r="R129" s="64"/>
      <c r="S129" s="64"/>
      <c r="T129" s="64"/>
      <c r="U129" s="64"/>
    </row>
    <row r="130" spans="1:21" x14ac:dyDescent="0.35">
      <c r="A130" t="s">
        <v>38</v>
      </c>
      <c r="B130" t="s">
        <v>164</v>
      </c>
      <c r="C130" t="s">
        <v>72</v>
      </c>
      <c r="D130" t="s">
        <v>35</v>
      </c>
      <c r="E130" t="s">
        <v>34</v>
      </c>
      <c r="F130" s="64"/>
      <c r="G130" s="64"/>
      <c r="H130" s="64"/>
      <c r="I130" s="64"/>
      <c r="J130" s="64"/>
      <c r="K130" s="64"/>
      <c r="L130" s="64"/>
      <c r="M130" s="64"/>
      <c r="N130" s="64"/>
      <c r="O130" s="64"/>
      <c r="P130" s="64"/>
      <c r="Q130" s="64"/>
      <c r="R130" s="64"/>
      <c r="S130" s="64"/>
      <c r="T130" s="64"/>
      <c r="U130" s="64"/>
    </row>
    <row r="131" spans="1:21" x14ac:dyDescent="0.35">
      <c r="A131" t="s">
        <v>38</v>
      </c>
      <c r="B131" t="s">
        <v>163</v>
      </c>
      <c r="C131" t="s">
        <v>70</v>
      </c>
      <c r="D131" t="s">
        <v>67</v>
      </c>
      <c r="E131" t="s">
        <v>34</v>
      </c>
    </row>
    <row r="132" spans="1:21" x14ac:dyDescent="0.35">
      <c r="A132" t="s">
        <v>38</v>
      </c>
      <c r="B132" t="s">
        <v>162</v>
      </c>
      <c r="C132" t="s">
        <v>68</v>
      </c>
      <c r="D132" t="s">
        <v>67</v>
      </c>
      <c r="E132" t="s">
        <v>34</v>
      </c>
    </row>
    <row r="133" spans="1:21" x14ac:dyDescent="0.35">
      <c r="A133" t="s">
        <v>38</v>
      </c>
      <c r="B133" t="s">
        <v>161</v>
      </c>
      <c r="C133" t="s">
        <v>65</v>
      </c>
      <c r="D133" t="s">
        <v>35</v>
      </c>
      <c r="E133" t="s">
        <v>34</v>
      </c>
      <c r="F133" s="64"/>
      <c r="G133" s="64"/>
      <c r="H133" s="64"/>
      <c r="I133" s="64"/>
      <c r="J133" s="64"/>
      <c r="K133" s="64"/>
      <c r="L133" s="64"/>
      <c r="M133" s="64"/>
      <c r="N133" s="64"/>
      <c r="O133" s="64"/>
      <c r="P133" s="64"/>
      <c r="Q133" s="64"/>
      <c r="R133" s="64"/>
      <c r="S133" s="64"/>
      <c r="T133" s="64"/>
      <c r="U133" s="64"/>
    </row>
    <row r="134" spans="1:21" x14ac:dyDescent="0.35">
      <c r="A134" t="s">
        <v>38</v>
      </c>
      <c r="B134" t="s">
        <v>160</v>
      </c>
      <c r="C134" t="s">
        <v>63</v>
      </c>
      <c r="D134" t="s">
        <v>35</v>
      </c>
      <c r="E134" t="s">
        <v>34</v>
      </c>
      <c r="F134" s="64"/>
      <c r="G134" s="64"/>
      <c r="H134" s="64"/>
      <c r="I134" s="64"/>
      <c r="J134" s="64"/>
      <c r="K134" s="64"/>
      <c r="L134" s="64"/>
      <c r="M134" s="64"/>
      <c r="N134" s="64"/>
      <c r="O134" s="64"/>
      <c r="P134" s="64"/>
      <c r="Q134" s="64"/>
      <c r="R134" s="64"/>
      <c r="S134" s="64"/>
      <c r="T134" s="64"/>
      <c r="U134" s="64"/>
    </row>
    <row r="135" spans="1:21" x14ac:dyDescent="0.35">
      <c r="A135" t="s">
        <v>38</v>
      </c>
      <c r="B135" t="s">
        <v>159</v>
      </c>
      <c r="C135" t="s">
        <v>126</v>
      </c>
      <c r="D135" t="s">
        <v>67</v>
      </c>
      <c r="E135" t="s">
        <v>34</v>
      </c>
    </row>
    <row r="136" spans="1:21" x14ac:dyDescent="0.35">
      <c r="A136" t="s">
        <v>38</v>
      </c>
      <c r="B136" t="s">
        <v>158</v>
      </c>
      <c r="C136" t="s">
        <v>124</v>
      </c>
      <c r="D136" t="s">
        <v>67</v>
      </c>
      <c r="E136" t="s">
        <v>34</v>
      </c>
    </row>
    <row r="137" spans="1:21" x14ac:dyDescent="0.35">
      <c r="A137" t="s">
        <v>38</v>
      </c>
      <c r="B137" t="s">
        <v>157</v>
      </c>
      <c r="C137" t="s">
        <v>122</v>
      </c>
      <c r="D137" t="s">
        <v>35</v>
      </c>
      <c r="E137" t="s">
        <v>34</v>
      </c>
      <c r="F137" s="64"/>
      <c r="G137" s="64"/>
      <c r="H137" s="64"/>
      <c r="I137" s="64"/>
      <c r="J137" s="64"/>
      <c r="K137" s="64"/>
      <c r="L137" s="64"/>
      <c r="M137" s="64"/>
      <c r="N137" s="64"/>
      <c r="O137" s="64"/>
      <c r="P137" s="64"/>
      <c r="Q137" s="64"/>
      <c r="R137" s="64"/>
      <c r="S137" s="64"/>
      <c r="T137" s="64"/>
      <c r="U137" s="64"/>
    </row>
    <row r="138" spans="1:21" x14ac:dyDescent="0.35">
      <c r="A138" t="s">
        <v>38</v>
      </c>
      <c r="B138" t="s">
        <v>156</v>
      </c>
      <c r="C138" t="s">
        <v>120</v>
      </c>
      <c r="D138" t="s">
        <v>35</v>
      </c>
      <c r="E138" t="s">
        <v>34</v>
      </c>
      <c r="F138" s="64"/>
      <c r="G138" s="64"/>
      <c r="H138" s="64"/>
      <c r="I138" s="64"/>
      <c r="J138" s="64"/>
      <c r="K138" s="64"/>
      <c r="L138" s="64"/>
      <c r="M138" s="64"/>
      <c r="N138" s="64"/>
      <c r="O138" s="64"/>
      <c r="P138" s="64"/>
      <c r="Q138" s="64"/>
      <c r="R138" s="64"/>
      <c r="S138" s="64"/>
      <c r="T138" s="64"/>
      <c r="U138" s="64"/>
    </row>
    <row r="139" spans="1:21" x14ac:dyDescent="0.35">
      <c r="A139" t="s">
        <v>38</v>
      </c>
      <c r="B139" t="s">
        <v>155</v>
      </c>
      <c r="C139" t="s">
        <v>118</v>
      </c>
      <c r="D139" t="s">
        <v>67</v>
      </c>
      <c r="E139" t="s">
        <v>34</v>
      </c>
    </row>
    <row r="140" spans="1:21" x14ac:dyDescent="0.35">
      <c r="A140" t="s">
        <v>38</v>
      </c>
      <c r="B140" t="s">
        <v>154</v>
      </c>
      <c r="C140" t="s">
        <v>116</v>
      </c>
      <c r="D140" t="s">
        <v>67</v>
      </c>
      <c r="E140" t="s">
        <v>34</v>
      </c>
    </row>
    <row r="141" spans="1:21" x14ac:dyDescent="0.35">
      <c r="A141" t="s">
        <v>38</v>
      </c>
      <c r="B141" t="s">
        <v>153</v>
      </c>
      <c r="C141" t="s">
        <v>114</v>
      </c>
      <c r="D141" t="s">
        <v>35</v>
      </c>
      <c r="E141" t="s">
        <v>34</v>
      </c>
      <c r="F141" s="64"/>
      <c r="G141" s="64"/>
      <c r="H141" s="64"/>
      <c r="I141" s="64"/>
      <c r="J141" s="64"/>
      <c r="K141" s="64"/>
      <c r="L141" s="64"/>
      <c r="M141" s="64"/>
      <c r="N141" s="64"/>
      <c r="O141" s="64"/>
      <c r="P141" s="64"/>
      <c r="Q141" s="64"/>
      <c r="R141" s="64"/>
      <c r="S141" s="64"/>
      <c r="T141" s="64"/>
      <c r="U141" s="64"/>
    </row>
    <row r="142" spans="1:21" x14ac:dyDescent="0.35">
      <c r="A142" t="s">
        <v>38</v>
      </c>
      <c r="B142" t="s">
        <v>152</v>
      </c>
      <c r="C142" t="s">
        <v>112</v>
      </c>
      <c r="D142" t="s">
        <v>35</v>
      </c>
      <c r="E142" t="s">
        <v>34</v>
      </c>
      <c r="F142" s="64"/>
      <c r="G142" s="64"/>
      <c r="H142" s="64"/>
      <c r="I142" s="64"/>
      <c r="J142" s="64"/>
      <c r="K142" s="64"/>
      <c r="L142" s="64"/>
      <c r="M142" s="64"/>
      <c r="N142" s="64"/>
      <c r="O142" s="64"/>
      <c r="P142" s="64"/>
      <c r="Q142" s="64"/>
      <c r="R142" s="64"/>
      <c r="S142" s="64"/>
      <c r="T142" s="64"/>
      <c r="U142" s="64"/>
    </row>
    <row r="143" spans="1:21" x14ac:dyDescent="0.35">
      <c r="A143" t="s">
        <v>38</v>
      </c>
      <c r="B143" t="s">
        <v>151</v>
      </c>
      <c r="C143" t="s">
        <v>110</v>
      </c>
      <c r="D143" t="s">
        <v>67</v>
      </c>
      <c r="E143" t="s">
        <v>34</v>
      </c>
    </row>
    <row r="144" spans="1:21" x14ac:dyDescent="0.35">
      <c r="A144" t="s">
        <v>38</v>
      </c>
      <c r="B144" t="s">
        <v>150</v>
      </c>
      <c r="C144" t="s">
        <v>108</v>
      </c>
      <c r="D144" t="s">
        <v>67</v>
      </c>
      <c r="E144" t="s">
        <v>34</v>
      </c>
    </row>
    <row r="145" spans="1:21" x14ac:dyDescent="0.35">
      <c r="A145" t="s">
        <v>38</v>
      </c>
      <c r="B145" t="s">
        <v>149</v>
      </c>
      <c r="C145" t="s">
        <v>106</v>
      </c>
      <c r="D145" t="s">
        <v>35</v>
      </c>
      <c r="E145" t="s">
        <v>34</v>
      </c>
      <c r="F145" s="64"/>
      <c r="G145" s="64"/>
      <c r="H145" s="64"/>
      <c r="I145" s="64"/>
      <c r="J145" s="64"/>
      <c r="K145" s="64"/>
      <c r="L145" s="64"/>
      <c r="M145" s="64"/>
      <c r="N145" s="64"/>
      <c r="O145" s="64"/>
      <c r="P145" s="64"/>
      <c r="Q145" s="64"/>
      <c r="R145" s="64"/>
      <c r="S145" s="64"/>
      <c r="T145" s="64"/>
      <c r="U145" s="64"/>
    </row>
    <row r="146" spans="1:21" x14ac:dyDescent="0.35">
      <c r="A146" t="s">
        <v>38</v>
      </c>
      <c r="B146" t="s">
        <v>148</v>
      </c>
      <c r="C146" t="s">
        <v>104</v>
      </c>
      <c r="D146" t="s">
        <v>35</v>
      </c>
      <c r="E146" t="s">
        <v>34</v>
      </c>
      <c r="F146" s="64"/>
      <c r="G146" s="64"/>
      <c r="H146" s="64"/>
      <c r="I146" s="64"/>
      <c r="J146" s="64"/>
      <c r="K146" s="64"/>
      <c r="L146" s="64"/>
      <c r="M146" s="64"/>
      <c r="N146" s="64"/>
      <c r="O146" s="64"/>
      <c r="P146" s="64"/>
      <c r="Q146" s="64"/>
      <c r="R146" s="64"/>
      <c r="S146" s="64"/>
      <c r="T146" s="64"/>
      <c r="U146" s="64"/>
    </row>
    <row r="147" spans="1:21" x14ac:dyDescent="0.35">
      <c r="A147" t="s">
        <v>38</v>
      </c>
      <c r="B147" t="s">
        <v>147</v>
      </c>
      <c r="C147" t="s">
        <v>102</v>
      </c>
      <c r="D147" t="s">
        <v>67</v>
      </c>
      <c r="E147" t="s">
        <v>34</v>
      </c>
    </row>
    <row r="148" spans="1:21" x14ac:dyDescent="0.35">
      <c r="A148" t="s">
        <v>38</v>
      </c>
      <c r="B148" t="s">
        <v>146</v>
      </c>
      <c r="C148" t="s">
        <v>100</v>
      </c>
      <c r="D148" t="s">
        <v>67</v>
      </c>
      <c r="E148" t="s">
        <v>34</v>
      </c>
    </row>
    <row r="149" spans="1:21" x14ac:dyDescent="0.35">
      <c r="A149" t="s">
        <v>38</v>
      </c>
      <c r="B149" t="s">
        <v>145</v>
      </c>
      <c r="C149" t="s">
        <v>98</v>
      </c>
      <c r="D149" t="s">
        <v>35</v>
      </c>
      <c r="E149" t="s">
        <v>34</v>
      </c>
      <c r="F149" s="64"/>
      <c r="G149" s="64"/>
      <c r="H149" s="64"/>
      <c r="I149" s="64"/>
      <c r="J149" s="64"/>
      <c r="K149" s="64"/>
      <c r="L149" s="64"/>
      <c r="M149" s="64"/>
      <c r="N149" s="64"/>
      <c r="O149" s="64"/>
      <c r="P149" s="64"/>
      <c r="Q149" s="64"/>
      <c r="R149" s="64"/>
      <c r="S149" s="64"/>
      <c r="T149" s="64"/>
      <c r="U149" s="64"/>
    </row>
    <row r="150" spans="1:21" x14ac:dyDescent="0.35">
      <c r="A150" t="s">
        <v>38</v>
      </c>
      <c r="B150" t="s">
        <v>144</v>
      </c>
      <c r="C150" t="s">
        <v>96</v>
      </c>
      <c r="D150" t="s">
        <v>35</v>
      </c>
      <c r="E150" t="s">
        <v>34</v>
      </c>
      <c r="F150" s="64"/>
      <c r="G150" s="64"/>
      <c r="H150" s="64"/>
      <c r="I150" s="64"/>
      <c r="J150" s="64"/>
      <c r="K150" s="64"/>
      <c r="L150" s="64"/>
      <c r="M150" s="64"/>
      <c r="N150" s="64"/>
      <c r="O150" s="64"/>
      <c r="P150" s="64"/>
      <c r="Q150" s="64"/>
      <c r="R150" s="64"/>
      <c r="S150" s="64"/>
      <c r="T150" s="64"/>
      <c r="U150" s="64"/>
    </row>
    <row r="151" spans="1:21" x14ac:dyDescent="0.35">
      <c r="A151" t="s">
        <v>38</v>
      </c>
      <c r="B151" t="s">
        <v>143</v>
      </c>
      <c r="C151" t="s">
        <v>94</v>
      </c>
      <c r="D151" t="s">
        <v>67</v>
      </c>
      <c r="E151" t="s">
        <v>34</v>
      </c>
    </row>
    <row r="152" spans="1:21" x14ac:dyDescent="0.35">
      <c r="A152" t="s">
        <v>38</v>
      </c>
      <c r="B152" t="s">
        <v>142</v>
      </c>
      <c r="C152" t="s">
        <v>92</v>
      </c>
      <c r="D152" t="s">
        <v>67</v>
      </c>
      <c r="E152" t="s">
        <v>34</v>
      </c>
    </row>
    <row r="153" spans="1:21" x14ac:dyDescent="0.35">
      <c r="A153" t="s">
        <v>38</v>
      </c>
      <c r="B153" t="s">
        <v>141</v>
      </c>
      <c r="C153" t="s">
        <v>90</v>
      </c>
      <c r="D153" t="s">
        <v>35</v>
      </c>
      <c r="E153" t="s">
        <v>34</v>
      </c>
      <c r="F153" s="64"/>
      <c r="G153" s="64"/>
      <c r="H153" s="64"/>
      <c r="I153" s="64"/>
      <c r="J153" s="64"/>
      <c r="K153" s="64"/>
      <c r="L153" s="64"/>
      <c r="M153" s="64"/>
      <c r="N153" s="64"/>
      <c r="O153" s="64"/>
      <c r="P153" s="64"/>
      <c r="Q153" s="64"/>
      <c r="R153" s="64"/>
      <c r="S153" s="64"/>
      <c r="T153" s="64"/>
      <c r="U153" s="64"/>
    </row>
    <row r="154" spans="1:21" x14ac:dyDescent="0.35">
      <c r="A154" t="s">
        <v>38</v>
      </c>
      <c r="B154" t="s">
        <v>140</v>
      </c>
      <c r="C154" t="s">
        <v>88</v>
      </c>
      <c r="D154" t="s">
        <v>35</v>
      </c>
      <c r="E154" t="s">
        <v>34</v>
      </c>
      <c r="F154" s="64"/>
      <c r="G154" s="64"/>
      <c r="H154" s="64"/>
      <c r="I154" s="64"/>
      <c r="J154" s="64"/>
      <c r="K154" s="64"/>
      <c r="L154" s="64"/>
      <c r="M154" s="64"/>
      <c r="N154" s="64"/>
      <c r="O154" s="64"/>
      <c r="P154" s="64"/>
      <c r="Q154" s="64"/>
      <c r="R154" s="64"/>
      <c r="S154" s="64"/>
      <c r="T154" s="64"/>
      <c r="U154" s="64"/>
    </row>
    <row r="155" spans="1:21" x14ac:dyDescent="0.35">
      <c r="A155" t="s">
        <v>38</v>
      </c>
      <c r="B155" t="s">
        <v>139</v>
      </c>
      <c r="C155" t="s">
        <v>86</v>
      </c>
      <c r="D155" t="s">
        <v>67</v>
      </c>
      <c r="E155" t="s">
        <v>34</v>
      </c>
    </row>
    <row r="156" spans="1:21" x14ac:dyDescent="0.35">
      <c r="A156" t="s">
        <v>38</v>
      </c>
      <c r="B156" t="s">
        <v>138</v>
      </c>
      <c r="C156" t="s">
        <v>84</v>
      </c>
      <c r="D156" t="s">
        <v>67</v>
      </c>
      <c r="E156" t="s">
        <v>34</v>
      </c>
    </row>
    <row r="157" spans="1:21" x14ac:dyDescent="0.35">
      <c r="A157" t="s">
        <v>38</v>
      </c>
      <c r="B157" t="s">
        <v>137</v>
      </c>
      <c r="C157" t="s">
        <v>82</v>
      </c>
      <c r="D157" t="s">
        <v>35</v>
      </c>
      <c r="E157" t="s">
        <v>34</v>
      </c>
      <c r="F157" s="64"/>
      <c r="G157" s="64"/>
      <c r="H157" s="64"/>
      <c r="I157" s="64"/>
      <c r="J157" s="64"/>
      <c r="K157" s="64"/>
      <c r="L157" s="64"/>
      <c r="M157" s="64"/>
      <c r="N157" s="64"/>
      <c r="O157" s="64"/>
      <c r="P157" s="64"/>
      <c r="Q157" s="64"/>
      <c r="R157" s="64"/>
      <c r="S157" s="64"/>
      <c r="T157" s="64"/>
      <c r="U157" s="64"/>
    </row>
    <row r="158" spans="1:21" x14ac:dyDescent="0.35">
      <c r="A158" t="s">
        <v>38</v>
      </c>
      <c r="B158" t="s">
        <v>136</v>
      </c>
      <c r="C158" t="s">
        <v>80</v>
      </c>
      <c r="D158" t="s">
        <v>35</v>
      </c>
      <c r="E158" t="s">
        <v>34</v>
      </c>
      <c r="F158" s="64"/>
      <c r="G158" s="64"/>
      <c r="H158" s="64"/>
      <c r="I158" s="64"/>
      <c r="J158" s="64"/>
      <c r="K158" s="64"/>
      <c r="L158" s="64"/>
      <c r="M158" s="64"/>
      <c r="N158" s="64"/>
      <c r="O158" s="64"/>
      <c r="P158" s="64"/>
      <c r="Q158" s="64"/>
      <c r="R158" s="64"/>
      <c r="S158" s="64"/>
      <c r="T158" s="64"/>
      <c r="U158" s="64"/>
    </row>
    <row r="159" spans="1:21" x14ac:dyDescent="0.35">
      <c r="A159" t="s">
        <v>38</v>
      </c>
      <c r="B159" t="s">
        <v>135</v>
      </c>
      <c r="C159" t="s">
        <v>78</v>
      </c>
      <c r="D159" t="s">
        <v>67</v>
      </c>
      <c r="E159" t="s">
        <v>34</v>
      </c>
    </row>
    <row r="160" spans="1:21" x14ac:dyDescent="0.35">
      <c r="A160" t="s">
        <v>38</v>
      </c>
      <c r="B160" t="s">
        <v>134</v>
      </c>
      <c r="C160" t="s">
        <v>76</v>
      </c>
      <c r="D160" t="s">
        <v>67</v>
      </c>
      <c r="E160" t="s">
        <v>34</v>
      </c>
    </row>
    <row r="161" spans="1:21" x14ac:dyDescent="0.35">
      <c r="A161" t="s">
        <v>38</v>
      </c>
      <c r="B161" t="s">
        <v>133</v>
      </c>
      <c r="C161" t="s">
        <v>74</v>
      </c>
      <c r="D161" t="s">
        <v>35</v>
      </c>
      <c r="E161" t="s">
        <v>34</v>
      </c>
      <c r="F161" s="64"/>
      <c r="G161" s="64"/>
      <c r="H161" s="64"/>
      <c r="I161" s="64"/>
      <c r="J161" s="64"/>
      <c r="K161" s="64"/>
      <c r="L161" s="64"/>
      <c r="M161" s="64"/>
      <c r="N161" s="64"/>
      <c r="O161" s="64"/>
      <c r="P161" s="64"/>
      <c r="Q161" s="64"/>
      <c r="R161" s="64"/>
      <c r="S161" s="64"/>
      <c r="T161" s="64"/>
      <c r="U161" s="64"/>
    </row>
    <row r="162" spans="1:21" x14ac:dyDescent="0.35">
      <c r="A162" t="s">
        <v>38</v>
      </c>
      <c r="B162" t="s">
        <v>132</v>
      </c>
      <c r="C162" t="s">
        <v>72</v>
      </c>
      <c r="D162" t="s">
        <v>35</v>
      </c>
      <c r="E162" t="s">
        <v>34</v>
      </c>
      <c r="F162" s="64"/>
      <c r="G162" s="64"/>
      <c r="H162" s="64"/>
      <c r="I162" s="64"/>
      <c r="J162" s="64"/>
      <c r="K162" s="64"/>
      <c r="L162" s="64"/>
      <c r="M162" s="64"/>
      <c r="N162" s="64"/>
      <c r="O162" s="64"/>
      <c r="P162" s="64"/>
      <c r="Q162" s="64"/>
      <c r="R162" s="64"/>
      <c r="S162" s="64"/>
      <c r="T162" s="64"/>
      <c r="U162" s="64"/>
    </row>
    <row r="163" spans="1:21" x14ac:dyDescent="0.35">
      <c r="A163" t="s">
        <v>38</v>
      </c>
      <c r="B163" t="s">
        <v>131</v>
      </c>
      <c r="C163" t="s">
        <v>70</v>
      </c>
      <c r="D163" t="s">
        <v>67</v>
      </c>
      <c r="E163" t="s">
        <v>34</v>
      </c>
    </row>
    <row r="164" spans="1:21" x14ac:dyDescent="0.35">
      <c r="A164" t="s">
        <v>38</v>
      </c>
      <c r="B164" t="s">
        <v>130</v>
      </c>
      <c r="C164" t="s">
        <v>68</v>
      </c>
      <c r="D164" t="s">
        <v>67</v>
      </c>
      <c r="E164" t="s">
        <v>34</v>
      </c>
    </row>
    <row r="165" spans="1:21" x14ac:dyDescent="0.35">
      <c r="A165" t="s">
        <v>38</v>
      </c>
      <c r="B165" t="s">
        <v>129</v>
      </c>
      <c r="C165" t="s">
        <v>65</v>
      </c>
      <c r="D165" t="s">
        <v>35</v>
      </c>
      <c r="E165" t="s">
        <v>34</v>
      </c>
      <c r="F165" s="64"/>
      <c r="G165" s="64"/>
      <c r="H165" s="64"/>
      <c r="I165" s="64"/>
      <c r="J165" s="64"/>
      <c r="K165" s="64"/>
      <c r="L165" s="64"/>
      <c r="M165" s="64"/>
      <c r="N165" s="64"/>
      <c r="O165" s="64"/>
      <c r="P165" s="64"/>
      <c r="Q165" s="64"/>
      <c r="R165" s="64"/>
      <c r="S165" s="64"/>
      <c r="T165" s="64"/>
      <c r="U165" s="64"/>
    </row>
    <row r="166" spans="1:21" x14ac:dyDescent="0.35">
      <c r="A166" t="s">
        <v>38</v>
      </c>
      <c r="B166" t="s">
        <v>128</v>
      </c>
      <c r="C166" t="s">
        <v>63</v>
      </c>
      <c r="D166" t="s">
        <v>35</v>
      </c>
      <c r="E166" t="s">
        <v>34</v>
      </c>
      <c r="F166" s="64"/>
      <c r="G166" s="64"/>
      <c r="H166" s="64"/>
      <c r="I166" s="64"/>
      <c r="J166" s="64"/>
      <c r="K166" s="64"/>
      <c r="L166" s="64"/>
      <c r="M166" s="64"/>
      <c r="N166" s="64"/>
      <c r="O166" s="64"/>
      <c r="P166" s="64"/>
      <c r="Q166" s="64"/>
      <c r="R166" s="64"/>
      <c r="S166" s="64"/>
      <c r="T166" s="64"/>
      <c r="U166" s="64"/>
    </row>
    <row r="167" spans="1:21" x14ac:dyDescent="0.35">
      <c r="A167" t="s">
        <v>38</v>
      </c>
      <c r="B167" t="s">
        <v>127</v>
      </c>
      <c r="C167" t="s">
        <v>126</v>
      </c>
      <c r="D167" t="s">
        <v>67</v>
      </c>
      <c r="E167" t="s">
        <v>34</v>
      </c>
    </row>
    <row r="168" spans="1:21" x14ac:dyDescent="0.35">
      <c r="A168" t="s">
        <v>38</v>
      </c>
      <c r="B168" t="s">
        <v>125</v>
      </c>
      <c r="C168" t="s">
        <v>124</v>
      </c>
      <c r="D168" t="s">
        <v>67</v>
      </c>
      <c r="E168" t="s">
        <v>34</v>
      </c>
    </row>
    <row r="169" spans="1:21" x14ac:dyDescent="0.35">
      <c r="A169" t="s">
        <v>38</v>
      </c>
      <c r="B169" t="s">
        <v>123</v>
      </c>
      <c r="C169" t="s">
        <v>122</v>
      </c>
      <c r="D169" t="s">
        <v>35</v>
      </c>
      <c r="E169" t="s">
        <v>34</v>
      </c>
      <c r="F169" s="64"/>
      <c r="G169" s="64"/>
      <c r="H169" s="64"/>
      <c r="I169" s="64"/>
      <c r="J169" s="64"/>
      <c r="K169" s="64"/>
      <c r="L169" s="64"/>
      <c r="M169" s="64"/>
      <c r="N169" s="64"/>
      <c r="O169" s="64"/>
      <c r="P169" s="64"/>
      <c r="Q169" s="64"/>
      <c r="R169" s="64"/>
      <c r="S169" s="64"/>
      <c r="T169" s="64"/>
      <c r="U169" s="64"/>
    </row>
    <row r="170" spans="1:21" x14ac:dyDescent="0.35">
      <c r="A170" t="s">
        <v>38</v>
      </c>
      <c r="B170" t="s">
        <v>121</v>
      </c>
      <c r="C170" t="s">
        <v>120</v>
      </c>
      <c r="D170" t="s">
        <v>35</v>
      </c>
      <c r="E170" t="s">
        <v>34</v>
      </c>
      <c r="F170" s="64"/>
      <c r="G170" s="64"/>
      <c r="H170" s="64"/>
      <c r="I170" s="64"/>
      <c r="J170" s="64"/>
      <c r="K170" s="64"/>
      <c r="L170" s="64"/>
      <c r="M170" s="64"/>
      <c r="N170" s="64"/>
      <c r="O170" s="64"/>
      <c r="P170" s="64"/>
      <c r="Q170" s="64"/>
      <c r="R170" s="64"/>
      <c r="S170" s="64"/>
      <c r="T170" s="64"/>
      <c r="U170" s="64"/>
    </row>
    <row r="171" spans="1:21" x14ac:dyDescent="0.35">
      <c r="A171" t="s">
        <v>38</v>
      </c>
      <c r="B171" t="s">
        <v>119</v>
      </c>
      <c r="C171" t="s">
        <v>118</v>
      </c>
      <c r="D171" t="s">
        <v>67</v>
      </c>
      <c r="E171" t="s">
        <v>34</v>
      </c>
    </row>
    <row r="172" spans="1:21" x14ac:dyDescent="0.35">
      <c r="A172" t="s">
        <v>38</v>
      </c>
      <c r="B172" t="s">
        <v>117</v>
      </c>
      <c r="C172" t="s">
        <v>116</v>
      </c>
      <c r="D172" t="s">
        <v>67</v>
      </c>
      <c r="E172" t="s">
        <v>34</v>
      </c>
    </row>
    <row r="173" spans="1:21" x14ac:dyDescent="0.35">
      <c r="A173" t="s">
        <v>38</v>
      </c>
      <c r="B173" t="s">
        <v>115</v>
      </c>
      <c r="C173" t="s">
        <v>114</v>
      </c>
      <c r="D173" t="s">
        <v>35</v>
      </c>
      <c r="E173" t="s">
        <v>34</v>
      </c>
      <c r="F173" s="64"/>
      <c r="G173" s="64"/>
      <c r="H173" s="64"/>
      <c r="I173" s="64"/>
      <c r="J173" s="64"/>
      <c r="K173" s="64"/>
      <c r="L173" s="64"/>
      <c r="M173" s="64"/>
      <c r="N173" s="64"/>
      <c r="O173" s="64"/>
      <c r="P173" s="64"/>
      <c r="Q173" s="64"/>
      <c r="R173" s="64"/>
      <c r="S173" s="64"/>
      <c r="T173" s="64"/>
      <c r="U173" s="64"/>
    </row>
    <row r="174" spans="1:21" x14ac:dyDescent="0.35">
      <c r="A174" t="s">
        <v>38</v>
      </c>
      <c r="B174" t="s">
        <v>113</v>
      </c>
      <c r="C174" t="s">
        <v>112</v>
      </c>
      <c r="D174" t="s">
        <v>35</v>
      </c>
      <c r="E174" t="s">
        <v>34</v>
      </c>
      <c r="F174" s="64"/>
      <c r="G174" s="64"/>
      <c r="H174" s="64"/>
      <c r="I174" s="64"/>
      <c r="J174" s="64"/>
      <c r="K174" s="64"/>
      <c r="L174" s="64"/>
      <c r="M174" s="64"/>
      <c r="N174" s="64"/>
      <c r="O174" s="64"/>
      <c r="P174" s="64"/>
      <c r="Q174" s="64"/>
      <c r="R174" s="64"/>
      <c r="S174" s="64"/>
      <c r="T174" s="64"/>
      <c r="U174" s="64"/>
    </row>
    <row r="175" spans="1:21" x14ac:dyDescent="0.35">
      <c r="A175" t="s">
        <v>38</v>
      </c>
      <c r="B175" t="s">
        <v>111</v>
      </c>
      <c r="C175" t="s">
        <v>110</v>
      </c>
      <c r="D175" t="s">
        <v>67</v>
      </c>
      <c r="E175" t="s">
        <v>34</v>
      </c>
    </row>
    <row r="176" spans="1:21" x14ac:dyDescent="0.35">
      <c r="A176" t="s">
        <v>38</v>
      </c>
      <c r="B176" t="s">
        <v>109</v>
      </c>
      <c r="C176" t="s">
        <v>108</v>
      </c>
      <c r="D176" t="s">
        <v>67</v>
      </c>
      <c r="E176" t="s">
        <v>34</v>
      </c>
    </row>
    <row r="177" spans="1:21" x14ac:dyDescent="0.35">
      <c r="A177" t="s">
        <v>38</v>
      </c>
      <c r="B177" t="s">
        <v>107</v>
      </c>
      <c r="C177" t="s">
        <v>106</v>
      </c>
      <c r="D177" t="s">
        <v>35</v>
      </c>
      <c r="E177" t="s">
        <v>34</v>
      </c>
      <c r="F177" s="64"/>
      <c r="G177" s="64"/>
      <c r="H177" s="64"/>
      <c r="I177" s="64"/>
      <c r="J177" s="64"/>
      <c r="K177" s="64"/>
      <c r="L177" s="64"/>
      <c r="M177" s="64"/>
      <c r="N177" s="64"/>
      <c r="O177" s="64"/>
      <c r="P177" s="64"/>
      <c r="Q177" s="64"/>
      <c r="R177" s="64"/>
      <c r="S177" s="64"/>
      <c r="T177" s="64"/>
      <c r="U177" s="64"/>
    </row>
    <row r="178" spans="1:21" x14ac:dyDescent="0.35">
      <c r="A178" t="s">
        <v>38</v>
      </c>
      <c r="B178" t="s">
        <v>105</v>
      </c>
      <c r="C178" t="s">
        <v>104</v>
      </c>
      <c r="D178" t="s">
        <v>35</v>
      </c>
      <c r="E178" t="s">
        <v>34</v>
      </c>
      <c r="F178" s="64"/>
      <c r="G178" s="64"/>
      <c r="H178" s="64"/>
      <c r="I178" s="64"/>
      <c r="J178" s="64"/>
      <c r="K178" s="64"/>
      <c r="L178" s="64"/>
      <c r="M178" s="64"/>
      <c r="N178" s="64"/>
      <c r="O178" s="64"/>
      <c r="P178" s="64"/>
      <c r="Q178" s="64"/>
      <c r="R178" s="64"/>
      <c r="S178" s="64"/>
      <c r="T178" s="64"/>
      <c r="U178" s="64"/>
    </row>
    <row r="179" spans="1:21" x14ac:dyDescent="0.35">
      <c r="A179" t="s">
        <v>38</v>
      </c>
      <c r="B179" t="s">
        <v>103</v>
      </c>
      <c r="C179" t="s">
        <v>102</v>
      </c>
      <c r="D179" t="s">
        <v>67</v>
      </c>
      <c r="E179" t="s">
        <v>34</v>
      </c>
    </row>
    <row r="180" spans="1:21" x14ac:dyDescent="0.35">
      <c r="A180" t="s">
        <v>38</v>
      </c>
      <c r="B180" t="s">
        <v>101</v>
      </c>
      <c r="C180" t="s">
        <v>100</v>
      </c>
      <c r="D180" t="s">
        <v>67</v>
      </c>
      <c r="E180" t="s">
        <v>34</v>
      </c>
    </row>
    <row r="181" spans="1:21" x14ac:dyDescent="0.35">
      <c r="A181" t="s">
        <v>38</v>
      </c>
      <c r="B181" t="s">
        <v>99</v>
      </c>
      <c r="C181" t="s">
        <v>98</v>
      </c>
      <c r="D181" t="s">
        <v>35</v>
      </c>
      <c r="E181" t="s">
        <v>34</v>
      </c>
      <c r="F181" s="64"/>
      <c r="G181" s="64"/>
      <c r="H181" s="64"/>
      <c r="I181" s="64"/>
      <c r="J181" s="64"/>
      <c r="K181" s="64"/>
      <c r="L181" s="64"/>
      <c r="M181" s="64"/>
      <c r="N181" s="64"/>
      <c r="O181" s="64"/>
      <c r="P181" s="64"/>
      <c r="Q181" s="64"/>
      <c r="R181" s="64"/>
      <c r="S181" s="64"/>
      <c r="T181" s="64"/>
      <c r="U181" s="64"/>
    </row>
    <row r="182" spans="1:21" x14ac:dyDescent="0.35">
      <c r="A182" t="s">
        <v>38</v>
      </c>
      <c r="B182" t="s">
        <v>97</v>
      </c>
      <c r="C182" t="s">
        <v>96</v>
      </c>
      <c r="D182" t="s">
        <v>35</v>
      </c>
      <c r="E182" t="s">
        <v>34</v>
      </c>
      <c r="F182" s="64"/>
      <c r="G182" s="64"/>
      <c r="H182" s="64"/>
      <c r="I182" s="64"/>
      <c r="J182" s="64"/>
      <c r="K182" s="64"/>
      <c r="L182" s="64"/>
      <c r="M182" s="64"/>
      <c r="N182" s="64"/>
      <c r="O182" s="64"/>
      <c r="P182" s="64"/>
      <c r="Q182" s="64"/>
      <c r="R182" s="64"/>
      <c r="S182" s="64"/>
      <c r="T182" s="64"/>
      <c r="U182" s="64"/>
    </row>
    <row r="183" spans="1:21" x14ac:dyDescent="0.35">
      <c r="A183" t="s">
        <v>38</v>
      </c>
      <c r="B183" t="s">
        <v>95</v>
      </c>
      <c r="C183" t="s">
        <v>94</v>
      </c>
      <c r="D183" t="s">
        <v>67</v>
      </c>
      <c r="E183" t="s">
        <v>34</v>
      </c>
    </row>
    <row r="184" spans="1:21" x14ac:dyDescent="0.35">
      <c r="A184" t="s">
        <v>38</v>
      </c>
      <c r="B184" t="s">
        <v>93</v>
      </c>
      <c r="C184" t="s">
        <v>92</v>
      </c>
      <c r="D184" t="s">
        <v>67</v>
      </c>
      <c r="E184" t="s">
        <v>34</v>
      </c>
    </row>
    <row r="185" spans="1:21" x14ac:dyDescent="0.35">
      <c r="A185" t="s">
        <v>38</v>
      </c>
      <c r="B185" t="s">
        <v>91</v>
      </c>
      <c r="C185" t="s">
        <v>90</v>
      </c>
      <c r="D185" t="s">
        <v>35</v>
      </c>
      <c r="E185" t="s">
        <v>34</v>
      </c>
      <c r="F185" s="64"/>
      <c r="G185" s="64"/>
      <c r="H185" s="64"/>
      <c r="I185" s="64"/>
      <c r="J185" s="64"/>
      <c r="K185" s="64"/>
      <c r="L185" s="64"/>
      <c r="M185" s="64"/>
      <c r="N185" s="64"/>
      <c r="O185" s="64"/>
      <c r="P185" s="64"/>
      <c r="Q185" s="64"/>
      <c r="R185" s="64"/>
      <c r="S185" s="64"/>
      <c r="T185" s="64"/>
      <c r="U185" s="64"/>
    </row>
    <row r="186" spans="1:21" x14ac:dyDescent="0.35">
      <c r="A186" t="s">
        <v>38</v>
      </c>
      <c r="B186" t="s">
        <v>89</v>
      </c>
      <c r="C186" t="s">
        <v>88</v>
      </c>
      <c r="D186" t="s">
        <v>35</v>
      </c>
      <c r="E186" t="s">
        <v>34</v>
      </c>
      <c r="F186" s="64"/>
      <c r="G186" s="64"/>
      <c r="H186" s="64"/>
      <c r="I186" s="64"/>
      <c r="J186" s="64"/>
      <c r="K186" s="64"/>
      <c r="L186" s="64"/>
      <c r="M186" s="64"/>
      <c r="N186" s="64"/>
      <c r="O186" s="64"/>
      <c r="P186" s="64"/>
      <c r="Q186" s="64"/>
      <c r="R186" s="64"/>
      <c r="S186" s="64"/>
      <c r="T186" s="64"/>
      <c r="U186" s="64"/>
    </row>
    <row r="187" spans="1:21" x14ac:dyDescent="0.35">
      <c r="A187" t="s">
        <v>38</v>
      </c>
      <c r="B187" t="s">
        <v>87</v>
      </c>
      <c r="C187" t="s">
        <v>86</v>
      </c>
      <c r="D187" t="s">
        <v>67</v>
      </c>
      <c r="E187" t="s">
        <v>34</v>
      </c>
    </row>
    <row r="188" spans="1:21" x14ac:dyDescent="0.35">
      <c r="A188" t="s">
        <v>38</v>
      </c>
      <c r="B188" t="s">
        <v>85</v>
      </c>
      <c r="C188" t="s">
        <v>84</v>
      </c>
      <c r="D188" t="s">
        <v>67</v>
      </c>
      <c r="E188" t="s">
        <v>34</v>
      </c>
    </row>
    <row r="189" spans="1:21" x14ac:dyDescent="0.35">
      <c r="A189" t="s">
        <v>38</v>
      </c>
      <c r="B189" t="s">
        <v>83</v>
      </c>
      <c r="C189" t="s">
        <v>82</v>
      </c>
      <c r="D189" t="s">
        <v>35</v>
      </c>
      <c r="E189" t="s">
        <v>34</v>
      </c>
      <c r="F189" s="64"/>
      <c r="G189" s="64"/>
      <c r="H189" s="64"/>
      <c r="I189" s="64"/>
      <c r="J189" s="64"/>
      <c r="K189" s="64"/>
      <c r="L189" s="64"/>
      <c r="M189" s="64"/>
      <c r="N189" s="64"/>
      <c r="O189" s="64"/>
      <c r="P189" s="64"/>
      <c r="Q189" s="64"/>
      <c r="R189" s="64"/>
      <c r="S189" s="64"/>
      <c r="T189" s="64"/>
      <c r="U189" s="64"/>
    </row>
    <row r="190" spans="1:21" x14ac:dyDescent="0.35">
      <c r="A190" t="s">
        <v>38</v>
      </c>
      <c r="B190" t="s">
        <v>81</v>
      </c>
      <c r="C190" t="s">
        <v>80</v>
      </c>
      <c r="D190" t="s">
        <v>35</v>
      </c>
      <c r="E190" t="s">
        <v>34</v>
      </c>
      <c r="F190" s="64"/>
      <c r="G190" s="64"/>
      <c r="H190" s="64"/>
      <c r="I190" s="64"/>
      <c r="J190" s="64"/>
      <c r="K190" s="64"/>
      <c r="L190" s="64"/>
      <c r="M190" s="64"/>
      <c r="N190" s="64"/>
      <c r="O190" s="64"/>
      <c r="P190" s="64"/>
      <c r="Q190" s="64"/>
      <c r="R190" s="64"/>
      <c r="S190" s="64"/>
      <c r="T190" s="64"/>
      <c r="U190" s="64"/>
    </row>
    <row r="191" spans="1:21" x14ac:dyDescent="0.35">
      <c r="A191" t="s">
        <v>38</v>
      </c>
      <c r="B191" t="s">
        <v>79</v>
      </c>
      <c r="C191" t="s">
        <v>78</v>
      </c>
      <c r="D191" t="s">
        <v>67</v>
      </c>
      <c r="E191" t="s">
        <v>34</v>
      </c>
    </row>
    <row r="192" spans="1:21" x14ac:dyDescent="0.35">
      <c r="A192" t="s">
        <v>38</v>
      </c>
      <c r="B192" t="s">
        <v>77</v>
      </c>
      <c r="C192" t="s">
        <v>76</v>
      </c>
      <c r="D192" t="s">
        <v>67</v>
      </c>
      <c r="E192" t="s">
        <v>34</v>
      </c>
    </row>
    <row r="193" spans="1:21" x14ac:dyDescent="0.35">
      <c r="A193" t="s">
        <v>38</v>
      </c>
      <c r="B193" t="s">
        <v>75</v>
      </c>
      <c r="C193" t="s">
        <v>74</v>
      </c>
      <c r="D193" t="s">
        <v>35</v>
      </c>
      <c r="E193" t="s">
        <v>34</v>
      </c>
      <c r="F193" s="64"/>
      <c r="G193" s="64"/>
      <c r="H193" s="64"/>
      <c r="I193" s="64"/>
      <c r="J193" s="64"/>
      <c r="K193" s="64"/>
      <c r="L193" s="64"/>
      <c r="M193" s="64"/>
      <c r="N193" s="64"/>
      <c r="O193" s="64"/>
      <c r="P193" s="64"/>
      <c r="Q193" s="64"/>
      <c r="R193" s="64"/>
      <c r="S193" s="64"/>
      <c r="T193" s="64"/>
      <c r="U193" s="64"/>
    </row>
    <row r="194" spans="1:21" x14ac:dyDescent="0.35">
      <c r="A194" t="s">
        <v>38</v>
      </c>
      <c r="B194" t="s">
        <v>73</v>
      </c>
      <c r="C194" t="s">
        <v>72</v>
      </c>
      <c r="D194" t="s">
        <v>35</v>
      </c>
      <c r="E194" t="s">
        <v>34</v>
      </c>
      <c r="F194" s="64"/>
      <c r="G194" s="64"/>
      <c r="H194" s="64"/>
      <c r="I194" s="64"/>
      <c r="J194" s="64"/>
      <c r="K194" s="64"/>
      <c r="L194" s="64"/>
      <c r="M194" s="64"/>
      <c r="N194" s="64"/>
      <c r="O194" s="64"/>
      <c r="P194" s="64"/>
      <c r="Q194" s="64"/>
      <c r="R194" s="64"/>
      <c r="S194" s="64"/>
      <c r="T194" s="64"/>
      <c r="U194" s="64"/>
    </row>
    <row r="195" spans="1:21" x14ac:dyDescent="0.35">
      <c r="A195" t="s">
        <v>38</v>
      </c>
      <c r="B195" t="s">
        <v>71</v>
      </c>
      <c r="C195" t="s">
        <v>70</v>
      </c>
      <c r="D195" t="s">
        <v>67</v>
      </c>
      <c r="E195" t="s">
        <v>34</v>
      </c>
    </row>
    <row r="196" spans="1:21" x14ac:dyDescent="0.35">
      <c r="A196" t="s">
        <v>38</v>
      </c>
      <c r="B196" t="s">
        <v>69</v>
      </c>
      <c r="C196" t="s">
        <v>68</v>
      </c>
      <c r="D196" t="s">
        <v>67</v>
      </c>
      <c r="E196" t="s">
        <v>34</v>
      </c>
    </row>
    <row r="197" spans="1:21" x14ac:dyDescent="0.35">
      <c r="A197" t="s">
        <v>38</v>
      </c>
      <c r="B197" t="s">
        <v>66</v>
      </c>
      <c r="C197" t="s">
        <v>65</v>
      </c>
      <c r="D197" t="s">
        <v>35</v>
      </c>
      <c r="E197" t="s">
        <v>34</v>
      </c>
      <c r="F197" s="64"/>
      <c r="G197" s="64"/>
      <c r="H197" s="64"/>
      <c r="I197" s="64"/>
      <c r="J197" s="64"/>
      <c r="K197" s="64"/>
      <c r="L197" s="64"/>
      <c r="M197" s="64"/>
      <c r="N197" s="64"/>
      <c r="O197" s="64"/>
      <c r="P197" s="64"/>
      <c r="Q197" s="64"/>
      <c r="R197" s="64"/>
      <c r="S197" s="64"/>
      <c r="T197" s="64"/>
      <c r="U197" s="64"/>
    </row>
    <row r="198" spans="1:21" x14ac:dyDescent="0.35">
      <c r="A198" t="s">
        <v>38</v>
      </c>
      <c r="B198" t="s">
        <v>64</v>
      </c>
      <c r="C198" t="s">
        <v>63</v>
      </c>
      <c r="D198" t="s">
        <v>35</v>
      </c>
      <c r="E198" t="s">
        <v>34</v>
      </c>
      <c r="F198" s="64"/>
      <c r="G198" s="64"/>
      <c r="H198" s="64"/>
      <c r="I198" s="64"/>
      <c r="J198" s="64"/>
      <c r="K198" s="64"/>
      <c r="L198" s="64"/>
      <c r="M198" s="64"/>
      <c r="N198" s="64"/>
      <c r="O198" s="64"/>
      <c r="P198" s="64"/>
      <c r="Q198" s="64"/>
      <c r="R198" s="64"/>
      <c r="S198" s="64"/>
      <c r="T198" s="64"/>
      <c r="U198" s="64"/>
    </row>
    <row r="199" spans="1:21" x14ac:dyDescent="0.35">
      <c r="A199" t="s">
        <v>38</v>
      </c>
      <c r="B199" t="s">
        <v>62</v>
      </c>
      <c r="C199" t="s">
        <v>61</v>
      </c>
      <c r="D199" t="s">
        <v>35</v>
      </c>
      <c r="E199" t="s">
        <v>34</v>
      </c>
      <c r="F199" s="64"/>
      <c r="G199" s="64"/>
      <c r="H199" s="64"/>
      <c r="I199" s="64"/>
      <c r="J199" s="64"/>
      <c r="K199" s="64"/>
      <c r="L199" s="64"/>
      <c r="M199" s="64"/>
      <c r="N199" s="64">
        <v>4.4080000000000004</v>
      </c>
      <c r="O199" s="64">
        <v>4.6440000000000001</v>
      </c>
      <c r="P199" s="64">
        <v>5.2629999999999999</v>
      </c>
      <c r="Q199" s="64">
        <v>4.9630000000000001</v>
      </c>
      <c r="R199" s="64">
        <v>5.0209999999999999</v>
      </c>
      <c r="S199" s="64">
        <v>4.7640000000000002</v>
      </c>
      <c r="T199" s="64">
        <v>4.5389999999999997</v>
      </c>
      <c r="U199" s="64">
        <v>4.4589999999999996</v>
      </c>
    </row>
    <row r="200" spans="1:21" x14ac:dyDescent="0.35">
      <c r="A200" t="s">
        <v>38</v>
      </c>
      <c r="B200" t="s">
        <v>60</v>
      </c>
      <c r="C200" t="s">
        <v>59</v>
      </c>
      <c r="D200" t="s">
        <v>35</v>
      </c>
      <c r="E200" t="s">
        <v>34</v>
      </c>
      <c r="F200" s="64"/>
      <c r="G200" s="64"/>
      <c r="H200" s="64"/>
      <c r="I200" s="64"/>
      <c r="J200" s="64"/>
      <c r="K200" s="64"/>
      <c r="L200" s="64"/>
      <c r="M200" s="64"/>
      <c r="N200" s="64">
        <v>0.81</v>
      </c>
      <c r="O200" s="64">
        <v>0.82299999999999995</v>
      </c>
      <c r="P200" s="64">
        <v>0.68799999999999994</v>
      </c>
      <c r="Q200" s="64">
        <v>0.79800000000000004</v>
      </c>
      <c r="R200" s="64">
        <v>0.79300000000000004</v>
      </c>
      <c r="S200" s="64">
        <v>0.84299999999999997</v>
      </c>
      <c r="T200" s="64">
        <v>0.75700000000000001</v>
      </c>
      <c r="U200" s="64">
        <v>0.71199999999999997</v>
      </c>
    </row>
    <row r="201" spans="1:21" x14ac:dyDescent="0.35">
      <c r="A201" t="s">
        <v>38</v>
      </c>
      <c r="B201" t="s">
        <v>58</v>
      </c>
      <c r="C201" t="s">
        <v>57</v>
      </c>
      <c r="D201" t="s">
        <v>35</v>
      </c>
      <c r="E201" t="s">
        <v>34</v>
      </c>
      <c r="F201" s="64"/>
      <c r="G201" s="64"/>
      <c r="H201" s="64"/>
      <c r="I201" s="64"/>
      <c r="J201" s="64"/>
      <c r="K201" s="64"/>
      <c r="L201" s="64"/>
      <c r="M201" s="64"/>
      <c r="N201" s="64">
        <v>21.236999999999998</v>
      </c>
      <c r="O201" s="64">
        <v>16.411999999999999</v>
      </c>
      <c r="P201" s="64">
        <v>18.484999999999999</v>
      </c>
      <c r="Q201" s="64">
        <v>16.974</v>
      </c>
      <c r="R201" s="64">
        <v>17.898</v>
      </c>
      <c r="S201" s="64">
        <v>14.653</v>
      </c>
      <c r="T201" s="64">
        <v>11.24</v>
      </c>
      <c r="U201" s="64">
        <v>11.427</v>
      </c>
    </row>
    <row r="202" spans="1:21" x14ac:dyDescent="0.35">
      <c r="A202" t="s">
        <v>38</v>
      </c>
      <c r="B202" t="s">
        <v>56</v>
      </c>
      <c r="C202" t="s">
        <v>55</v>
      </c>
      <c r="D202" t="s">
        <v>35</v>
      </c>
      <c r="E202" t="s">
        <v>34</v>
      </c>
      <c r="F202" s="64"/>
      <c r="G202" s="64"/>
      <c r="H202" s="64"/>
      <c r="I202" s="64"/>
      <c r="J202" s="64"/>
      <c r="K202" s="64"/>
      <c r="L202" s="64"/>
      <c r="M202" s="64"/>
      <c r="N202" s="64">
        <v>24.693000000000001</v>
      </c>
      <c r="O202" s="64">
        <v>31.727</v>
      </c>
      <c r="P202" s="64">
        <v>31.640999999999998</v>
      </c>
      <c r="Q202" s="64">
        <v>30.042000000000002</v>
      </c>
      <c r="R202" s="64">
        <v>33.832000000000001</v>
      </c>
      <c r="S202" s="64">
        <v>31.870999999999999</v>
      </c>
      <c r="T202" s="64">
        <v>29.835000000000001</v>
      </c>
      <c r="U202" s="64">
        <v>28.748000000000001</v>
      </c>
    </row>
    <row r="203" spans="1:21" x14ac:dyDescent="0.35">
      <c r="A203" t="s">
        <v>38</v>
      </c>
      <c r="B203" t="s">
        <v>54</v>
      </c>
      <c r="C203" t="s">
        <v>53</v>
      </c>
      <c r="D203" t="s">
        <v>35</v>
      </c>
      <c r="E203" t="s">
        <v>34</v>
      </c>
      <c r="F203" s="64"/>
      <c r="G203" s="64"/>
      <c r="H203" s="64"/>
      <c r="I203" s="64"/>
      <c r="J203" s="64"/>
      <c r="K203" s="64"/>
      <c r="L203" s="64"/>
      <c r="M203" s="64"/>
      <c r="N203" s="64">
        <v>0</v>
      </c>
      <c r="O203" s="64">
        <v>0</v>
      </c>
      <c r="P203" s="64">
        <v>0</v>
      </c>
      <c r="Q203" s="64">
        <v>0</v>
      </c>
      <c r="R203" s="64">
        <v>0</v>
      </c>
      <c r="S203" s="64">
        <v>0</v>
      </c>
      <c r="T203" s="64">
        <v>0</v>
      </c>
      <c r="U203" s="64">
        <v>0</v>
      </c>
    </row>
    <row r="204" spans="1:21" x14ac:dyDescent="0.35">
      <c r="A204" t="s">
        <v>38</v>
      </c>
      <c r="B204" t="s">
        <v>52</v>
      </c>
      <c r="C204" t="s">
        <v>51</v>
      </c>
      <c r="D204" t="s">
        <v>35</v>
      </c>
      <c r="E204" t="s">
        <v>34</v>
      </c>
      <c r="F204" s="64"/>
      <c r="G204" s="64"/>
      <c r="H204" s="64"/>
      <c r="I204" s="64"/>
      <c r="J204" s="64"/>
      <c r="K204" s="64"/>
      <c r="L204" s="64"/>
      <c r="M204" s="64"/>
      <c r="N204" s="64">
        <v>0</v>
      </c>
      <c r="O204" s="64">
        <v>0</v>
      </c>
      <c r="P204" s="64">
        <v>0</v>
      </c>
      <c r="Q204" s="64">
        <v>0</v>
      </c>
      <c r="R204" s="64">
        <v>0</v>
      </c>
      <c r="S204" s="64">
        <v>0</v>
      </c>
      <c r="T204" s="64">
        <v>0</v>
      </c>
      <c r="U204" s="64">
        <v>0</v>
      </c>
    </row>
    <row r="205" spans="1:21" x14ac:dyDescent="0.35">
      <c r="A205" t="s">
        <v>38</v>
      </c>
      <c r="B205" t="s">
        <v>50</v>
      </c>
      <c r="C205" t="s">
        <v>49</v>
      </c>
      <c r="D205" t="s">
        <v>35</v>
      </c>
      <c r="E205" t="s">
        <v>34</v>
      </c>
      <c r="F205" s="64"/>
      <c r="G205" s="64"/>
      <c r="H205" s="64"/>
      <c r="I205" s="64"/>
      <c r="J205" s="64"/>
      <c r="K205" s="64"/>
      <c r="L205" s="64"/>
      <c r="M205" s="64"/>
      <c r="N205" s="64">
        <v>0</v>
      </c>
      <c r="O205" s="64"/>
      <c r="P205" s="64"/>
      <c r="Q205" s="64"/>
      <c r="R205" s="64"/>
      <c r="S205" s="64"/>
      <c r="T205" s="64"/>
      <c r="U205" s="64"/>
    </row>
    <row r="206" spans="1:21" x14ac:dyDescent="0.35">
      <c r="A206" t="s">
        <v>38</v>
      </c>
      <c r="B206" t="s">
        <v>48</v>
      </c>
      <c r="C206" t="s">
        <v>47</v>
      </c>
      <c r="D206" t="s">
        <v>35</v>
      </c>
      <c r="E206" t="s">
        <v>34</v>
      </c>
      <c r="F206" s="64"/>
      <c r="G206" s="64"/>
      <c r="H206" s="64"/>
      <c r="I206" s="64"/>
      <c r="J206" s="64"/>
      <c r="K206" s="64"/>
      <c r="L206" s="64"/>
      <c r="M206" s="64"/>
      <c r="N206" s="64">
        <v>0</v>
      </c>
      <c r="O206" s="64">
        <v>0</v>
      </c>
      <c r="P206" s="64">
        <v>0</v>
      </c>
      <c r="Q206" s="64">
        <v>0</v>
      </c>
      <c r="R206" s="64">
        <v>0</v>
      </c>
      <c r="S206" s="64">
        <v>0</v>
      </c>
      <c r="T206" s="64">
        <v>0</v>
      </c>
      <c r="U206" s="64">
        <v>0</v>
      </c>
    </row>
    <row r="207" spans="1:21" x14ac:dyDescent="0.35">
      <c r="A207" t="s">
        <v>38</v>
      </c>
      <c r="B207" t="s">
        <v>46</v>
      </c>
      <c r="C207" t="s">
        <v>45</v>
      </c>
      <c r="D207" t="s">
        <v>35</v>
      </c>
      <c r="E207" t="s">
        <v>34</v>
      </c>
      <c r="F207" s="64"/>
      <c r="G207" s="64"/>
      <c r="H207" s="64"/>
      <c r="I207" s="64"/>
      <c r="J207" s="64"/>
      <c r="K207" s="64"/>
      <c r="L207" s="64"/>
      <c r="M207" s="64"/>
      <c r="N207" s="64">
        <v>0</v>
      </c>
      <c r="O207" s="64">
        <v>0</v>
      </c>
      <c r="P207" s="64">
        <v>0</v>
      </c>
      <c r="Q207" s="64">
        <v>0</v>
      </c>
      <c r="R207" s="64">
        <v>0</v>
      </c>
      <c r="S207" s="64">
        <v>0</v>
      </c>
      <c r="T207" s="64">
        <v>0</v>
      </c>
      <c r="U207" s="64">
        <v>0</v>
      </c>
    </row>
    <row r="208" spans="1:21" x14ac:dyDescent="0.35">
      <c r="A208" t="s">
        <v>38</v>
      </c>
      <c r="B208" t="s">
        <v>44</v>
      </c>
      <c r="C208" t="s">
        <v>43</v>
      </c>
      <c r="D208" t="s">
        <v>35</v>
      </c>
      <c r="E208" t="s">
        <v>34</v>
      </c>
      <c r="F208" s="64"/>
      <c r="G208" s="64"/>
      <c r="H208" s="64"/>
      <c r="I208" s="64">
        <v>5.52</v>
      </c>
      <c r="J208" s="64">
        <v>5.9390000000000001</v>
      </c>
      <c r="K208" s="64">
        <v>5.9470000000000001</v>
      </c>
      <c r="L208" s="64">
        <v>6.2610000000000001</v>
      </c>
      <c r="M208" s="64">
        <v>6.2889999999999997</v>
      </c>
      <c r="N208" s="64">
        <v>7.1840000000000002</v>
      </c>
      <c r="O208" s="64">
        <v>7.5150590815999898</v>
      </c>
      <c r="P208" s="64">
        <v>7.8910594999999999</v>
      </c>
      <c r="Q208" s="64">
        <v>7.18320836948444</v>
      </c>
      <c r="R208" s="64">
        <v>7.2055169580540497</v>
      </c>
      <c r="S208" s="64">
        <v>7.3418550460436398</v>
      </c>
      <c r="T208" s="64">
        <v>7.3342524044116901</v>
      </c>
      <c r="U208" s="64">
        <v>7.3437319399068999</v>
      </c>
    </row>
    <row r="209" spans="1:21" x14ac:dyDescent="0.35">
      <c r="A209" t="s">
        <v>38</v>
      </c>
      <c r="B209" t="s">
        <v>42</v>
      </c>
      <c r="C209" t="s">
        <v>41</v>
      </c>
      <c r="D209" t="s">
        <v>35</v>
      </c>
      <c r="E209" t="s">
        <v>34</v>
      </c>
      <c r="F209" s="64"/>
      <c r="G209" s="64"/>
      <c r="H209" s="64"/>
      <c r="I209" s="64">
        <v>0.251</v>
      </c>
      <c r="J209" s="64">
        <v>0.25600000000000001</v>
      </c>
      <c r="K209" s="64">
        <v>0.28899999999999998</v>
      </c>
      <c r="L209" s="64">
        <v>0.19800000000000001</v>
      </c>
      <c r="M209" s="64">
        <v>0.126</v>
      </c>
      <c r="N209" s="64">
        <v>0.19700000000000001</v>
      </c>
      <c r="O209" s="64">
        <v>0.91100000000000003</v>
      </c>
      <c r="P209" s="64">
        <v>1.7909999999999999</v>
      </c>
      <c r="Q209" s="64">
        <v>0.17199999999999999</v>
      </c>
      <c r="R209" s="64">
        <v>0.17399999999999999</v>
      </c>
      <c r="S209" s="64">
        <v>0.17699999999999999</v>
      </c>
      <c r="T209" s="64">
        <v>0.128</v>
      </c>
      <c r="U209" s="64">
        <v>0.127</v>
      </c>
    </row>
    <row r="210" spans="1:21" x14ac:dyDescent="0.35">
      <c r="A210" t="s">
        <v>38</v>
      </c>
      <c r="B210" t="s">
        <v>40</v>
      </c>
      <c r="C210" t="s">
        <v>39</v>
      </c>
      <c r="D210" t="s">
        <v>35</v>
      </c>
      <c r="E210" t="s">
        <v>34</v>
      </c>
      <c r="F210" s="64"/>
      <c r="G210" s="64"/>
      <c r="H210" s="64"/>
      <c r="I210" s="64">
        <v>0</v>
      </c>
      <c r="J210" s="64">
        <v>0</v>
      </c>
      <c r="K210" s="64">
        <v>0</v>
      </c>
      <c r="L210" s="64">
        <v>0</v>
      </c>
      <c r="M210" s="64">
        <v>0</v>
      </c>
      <c r="N210" s="64">
        <v>0</v>
      </c>
      <c r="O210" s="64">
        <v>0</v>
      </c>
      <c r="P210" s="64">
        <v>0</v>
      </c>
      <c r="Q210" s="64">
        <v>0</v>
      </c>
      <c r="R210" s="64">
        <v>0</v>
      </c>
      <c r="S210" s="64">
        <v>0</v>
      </c>
      <c r="T210" s="64">
        <v>0</v>
      </c>
      <c r="U210" s="64">
        <v>0</v>
      </c>
    </row>
    <row r="211" spans="1:21" x14ac:dyDescent="0.35">
      <c r="A211" t="s">
        <v>38</v>
      </c>
      <c r="B211" t="s">
        <v>37</v>
      </c>
      <c r="C211" t="s">
        <v>36</v>
      </c>
      <c r="D211" t="s">
        <v>35</v>
      </c>
      <c r="E211" t="s">
        <v>34</v>
      </c>
      <c r="F211" s="64"/>
      <c r="G211" s="64"/>
      <c r="H211" s="64"/>
      <c r="I211" s="64"/>
      <c r="J211" s="64"/>
      <c r="K211" s="64"/>
      <c r="L211" s="64"/>
      <c r="M211" s="64"/>
      <c r="N211" s="64">
        <v>0</v>
      </c>
      <c r="O211" s="64">
        <v>0</v>
      </c>
      <c r="P211" s="64">
        <v>0</v>
      </c>
      <c r="Q211" s="64">
        <v>0</v>
      </c>
      <c r="R211" s="64">
        <v>0</v>
      </c>
      <c r="S211" s="64">
        <v>0</v>
      </c>
      <c r="T211" s="64">
        <v>0</v>
      </c>
      <c r="U211" s="64">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E61"/>
  <sheetViews>
    <sheetView showGridLines="0" zoomScaleNormal="100" workbookViewId="0">
      <pane ySplit="1" topLeftCell="A2" activePane="bottomLeft" state="frozen"/>
      <selection pane="bottomLeft"/>
    </sheetView>
  </sheetViews>
  <sheetFormatPr defaultColWidth="9" defaultRowHeight="16" x14ac:dyDescent="0.5"/>
  <cols>
    <col min="1" max="1" width="2" style="1" customWidth="1"/>
    <col min="2" max="2" width="34.81640625" style="1" customWidth="1"/>
    <col min="3" max="3" width="16.54296875" style="1" customWidth="1"/>
    <col min="4" max="4" width="101.1796875" style="1" customWidth="1"/>
    <col min="5" max="5" width="8.54296875" style="1" customWidth="1"/>
    <col min="6" max="6" width="26.54296875" style="1" customWidth="1"/>
    <col min="7" max="8" width="8.54296875" style="1" customWidth="1"/>
    <col min="9" max="9" width="38.54296875" style="1" customWidth="1"/>
    <col min="10" max="10" width="13" style="1" customWidth="1"/>
    <col min="11" max="11" width="90.1796875" style="1" customWidth="1"/>
    <col min="12" max="12" width="8.54296875" style="1" customWidth="1"/>
    <col min="13" max="13" width="15.453125" style="1" customWidth="1"/>
    <col min="14" max="14" width="8.54296875" style="1" customWidth="1"/>
    <col min="15" max="15" width="26.7265625" style="1" customWidth="1"/>
    <col min="16" max="16" width="18.81640625" style="1" customWidth="1"/>
    <col min="17" max="17" width="69.1796875" style="1" customWidth="1"/>
    <col min="18" max="19" width="26.7265625" style="1" customWidth="1"/>
    <col min="20" max="16384" width="9" style="1"/>
  </cols>
  <sheetData>
    <row r="1" spans="2:19" s="3" customFormat="1" ht="21" x14ac:dyDescent="0.6">
      <c r="B1" s="11" t="s">
        <v>320</v>
      </c>
      <c r="C1" s="11"/>
      <c r="D1" s="11"/>
      <c r="E1" s="11"/>
      <c r="F1" s="11"/>
      <c r="G1" s="1"/>
      <c r="H1" s="4"/>
      <c r="I1" s="88" t="s">
        <v>433</v>
      </c>
      <c r="J1" s="112"/>
      <c r="K1" s="112"/>
      <c r="L1" s="112"/>
      <c r="M1" s="112"/>
      <c r="N1" s="4"/>
      <c r="O1" s="66" t="s">
        <v>458</v>
      </c>
      <c r="P1" s="66"/>
      <c r="Q1" s="66"/>
      <c r="R1" s="66"/>
      <c r="S1" s="66"/>
    </row>
    <row r="2" spans="2:19" s="3" customFormat="1" ht="31.9" customHeight="1" x14ac:dyDescent="0.5">
      <c r="B2" s="12" t="s">
        <v>7</v>
      </c>
      <c r="C2" s="20"/>
      <c r="D2" s="20"/>
      <c r="E2" s="1"/>
      <c r="F2" s="1"/>
      <c r="G2" s="1"/>
      <c r="H2" s="4"/>
      <c r="I2" s="87" t="s">
        <v>7</v>
      </c>
      <c r="J2" s="88"/>
      <c r="K2" s="88"/>
      <c r="L2" s="89"/>
      <c r="M2" s="89"/>
      <c r="N2" s="4"/>
      <c r="O2" s="67"/>
      <c r="P2" s="67"/>
      <c r="Q2" s="67"/>
      <c r="R2" s="67"/>
      <c r="S2" s="67"/>
    </row>
    <row r="3" spans="2:19" x14ac:dyDescent="0.5">
      <c r="B3" s="19" t="s">
        <v>8</v>
      </c>
      <c r="C3" s="21" t="s">
        <v>391</v>
      </c>
      <c r="I3" s="90" t="s">
        <v>8</v>
      </c>
      <c r="J3" s="91" t="s">
        <v>391</v>
      </c>
      <c r="K3" s="89"/>
      <c r="L3" s="89"/>
      <c r="M3" s="89"/>
      <c r="O3" s="67"/>
      <c r="P3" s="67"/>
      <c r="Q3" s="67"/>
      <c r="R3" s="67"/>
      <c r="S3" s="67"/>
    </row>
    <row r="4" spans="2:19" x14ac:dyDescent="0.5">
      <c r="B4" s="19" t="s">
        <v>9</v>
      </c>
      <c r="C4" s="22">
        <v>43720</v>
      </c>
      <c r="I4" s="90" t="s">
        <v>9</v>
      </c>
      <c r="J4" s="92">
        <v>43607</v>
      </c>
      <c r="K4" s="89"/>
      <c r="L4" s="89"/>
      <c r="M4" s="89"/>
      <c r="O4" s="67"/>
      <c r="P4" s="67"/>
      <c r="Q4" s="67"/>
      <c r="R4" s="67"/>
      <c r="S4" s="67"/>
    </row>
    <row r="5" spans="2:19" x14ac:dyDescent="0.5">
      <c r="B5" s="19" t="s">
        <v>10</v>
      </c>
      <c r="C5" s="22" t="s">
        <v>451</v>
      </c>
      <c r="I5" s="90" t="s">
        <v>10</v>
      </c>
      <c r="J5" s="92" t="s">
        <v>412</v>
      </c>
      <c r="K5" s="89"/>
      <c r="L5" s="89"/>
      <c r="M5" s="89"/>
      <c r="O5" s="67"/>
      <c r="P5" s="67"/>
      <c r="Q5" s="67"/>
      <c r="R5" s="67"/>
      <c r="S5" s="67"/>
    </row>
    <row r="6" spans="2:19" ht="15.75" customHeight="1" x14ac:dyDescent="0.5">
      <c r="B6" s="17"/>
      <c r="C6" s="18"/>
      <c r="D6" s="18"/>
      <c r="I6" s="93"/>
      <c r="J6" s="94"/>
      <c r="K6" s="94"/>
      <c r="L6" s="89"/>
      <c r="M6" s="89"/>
      <c r="O6" s="67"/>
      <c r="P6" s="67"/>
      <c r="Q6" s="67"/>
      <c r="R6" s="67"/>
      <c r="S6" s="67"/>
    </row>
    <row r="7" spans="2:19" x14ac:dyDescent="0.5">
      <c r="B7" s="12" t="s">
        <v>11</v>
      </c>
      <c r="I7" s="87" t="s">
        <v>11</v>
      </c>
      <c r="J7" s="89"/>
      <c r="K7" s="89"/>
      <c r="L7" s="89"/>
      <c r="M7" s="89"/>
      <c r="O7" s="67"/>
      <c r="P7" s="67"/>
      <c r="Q7" s="67"/>
      <c r="R7" s="70"/>
      <c r="S7" s="70"/>
    </row>
    <row r="8" spans="2:19" ht="52.15" customHeight="1" x14ac:dyDescent="0.5">
      <c r="B8" s="14" t="s">
        <v>12</v>
      </c>
      <c r="C8" s="159" t="s">
        <v>360</v>
      </c>
      <c r="D8" s="160"/>
      <c r="I8" s="95" t="s">
        <v>12</v>
      </c>
      <c r="J8" s="161" t="s">
        <v>360</v>
      </c>
      <c r="K8" s="162"/>
      <c r="L8" s="89"/>
      <c r="M8" s="89"/>
      <c r="O8" s="152" t="s">
        <v>12</v>
      </c>
      <c r="P8" s="163" t="s">
        <v>457</v>
      </c>
      <c r="Q8" s="163"/>
      <c r="R8" s="70"/>
      <c r="S8" s="70"/>
    </row>
    <row r="9" spans="2:19" x14ac:dyDescent="0.5">
      <c r="B9" s="14" t="s">
        <v>1</v>
      </c>
      <c r="C9" s="15" t="s">
        <v>38</v>
      </c>
      <c r="D9" s="16"/>
      <c r="I9" s="95" t="s">
        <v>1</v>
      </c>
      <c r="J9" s="97" t="s">
        <v>38</v>
      </c>
      <c r="K9" s="98"/>
      <c r="L9" s="89"/>
      <c r="M9" s="89"/>
      <c r="O9" s="153" t="s">
        <v>1</v>
      </c>
      <c r="P9" s="153" t="s">
        <v>38</v>
      </c>
      <c r="Q9" s="67"/>
      <c r="R9" s="70"/>
      <c r="S9" s="70"/>
    </row>
    <row r="10" spans="2:19" x14ac:dyDescent="0.5">
      <c r="B10" s="14" t="s">
        <v>13</v>
      </c>
      <c r="C10" s="5" t="s">
        <v>309</v>
      </c>
      <c r="I10" s="95" t="s">
        <v>13</v>
      </c>
      <c r="J10" s="99" t="s">
        <v>309</v>
      </c>
      <c r="K10" s="89"/>
      <c r="L10" s="89"/>
      <c r="M10" s="89"/>
      <c r="O10" s="152" t="s">
        <v>13</v>
      </c>
      <c r="P10" s="152" t="s">
        <v>309</v>
      </c>
      <c r="Q10" s="67"/>
      <c r="R10" s="70"/>
      <c r="S10" s="70"/>
    </row>
    <row r="11" spans="2:19" x14ac:dyDescent="0.5">
      <c r="B11" s="14" t="s">
        <v>14</v>
      </c>
      <c r="C11" s="5" t="s">
        <v>315</v>
      </c>
      <c r="D11" s="16"/>
      <c r="F11" s="117"/>
      <c r="I11" s="95" t="s">
        <v>14</v>
      </c>
      <c r="J11" s="99" t="s">
        <v>315</v>
      </c>
      <c r="K11" s="98"/>
      <c r="L11" s="89"/>
      <c r="M11" s="89"/>
      <c r="O11" s="152" t="s">
        <v>14</v>
      </c>
      <c r="P11" s="152" t="s">
        <v>315</v>
      </c>
      <c r="Q11" s="67"/>
      <c r="R11" s="70"/>
      <c r="S11" s="70"/>
    </row>
    <row r="12" spans="2:19" x14ac:dyDescent="0.5">
      <c r="B12" s="14" t="s">
        <v>15</v>
      </c>
      <c r="C12" s="81">
        <f>J16</f>
        <v>11.466573535141926</v>
      </c>
      <c r="I12" s="95" t="s">
        <v>15</v>
      </c>
      <c r="J12" s="100">
        <v>12.081000000000001</v>
      </c>
      <c r="K12" s="89"/>
      <c r="L12" s="89"/>
      <c r="M12" s="89"/>
      <c r="O12" s="152" t="s">
        <v>15</v>
      </c>
      <c r="P12" s="152">
        <v>12.081000000000001</v>
      </c>
      <c r="Q12" s="67"/>
      <c r="R12" s="70"/>
      <c r="S12" s="70"/>
    </row>
    <row r="13" spans="2:19" x14ac:dyDescent="0.5">
      <c r="I13" s="89"/>
      <c r="J13" s="89"/>
      <c r="K13" s="89"/>
      <c r="L13" s="89"/>
      <c r="M13" s="89"/>
      <c r="O13" s="70"/>
      <c r="P13" s="70"/>
      <c r="Q13" s="70"/>
      <c r="R13" s="70"/>
      <c r="S13" s="70"/>
    </row>
    <row r="14" spans="2:19" x14ac:dyDescent="0.5">
      <c r="B14" s="12" t="s">
        <v>319</v>
      </c>
      <c r="I14" s="87" t="s">
        <v>319</v>
      </c>
      <c r="J14" s="89"/>
      <c r="K14" s="89"/>
      <c r="L14" s="89"/>
      <c r="M14" s="89"/>
      <c r="O14" s="71" t="s">
        <v>319</v>
      </c>
      <c r="P14" s="70"/>
      <c r="Q14" s="70"/>
      <c r="R14" s="70"/>
      <c r="S14" s="70"/>
    </row>
    <row r="15" spans="2:19" ht="116" customHeight="1" x14ac:dyDescent="0.5">
      <c r="B15" s="5" t="s">
        <v>31</v>
      </c>
      <c r="C15" s="14" t="s">
        <v>314</v>
      </c>
      <c r="D15" s="37" t="s">
        <v>441</v>
      </c>
      <c r="I15" s="99" t="s">
        <v>31</v>
      </c>
      <c r="J15" s="95" t="s">
        <v>314</v>
      </c>
      <c r="K15" s="96" t="s">
        <v>419</v>
      </c>
      <c r="L15" s="89"/>
      <c r="M15" s="89"/>
      <c r="O15" s="69" t="s">
        <v>31</v>
      </c>
      <c r="P15" s="68" t="s">
        <v>314</v>
      </c>
      <c r="Q15" s="78" t="s">
        <v>326</v>
      </c>
      <c r="R15" s="70"/>
      <c r="S15" s="70"/>
    </row>
    <row r="16" spans="2:19" ht="64" x14ac:dyDescent="0.5">
      <c r="B16" s="5" t="s">
        <v>318</v>
      </c>
      <c r="C16" s="81">
        <f>C12</f>
        <v>11.466573535141926</v>
      </c>
      <c r="D16" s="37"/>
      <c r="I16" s="99" t="s">
        <v>318</v>
      </c>
      <c r="J16" s="100">
        <v>11.466573535141926</v>
      </c>
      <c r="K16" s="96"/>
      <c r="L16" s="89"/>
      <c r="M16" s="89"/>
      <c r="O16" s="69" t="s">
        <v>318</v>
      </c>
      <c r="P16" s="73">
        <v>2.16</v>
      </c>
      <c r="Q16" s="78" t="s">
        <v>459</v>
      </c>
      <c r="R16" s="70"/>
      <c r="S16" s="70"/>
    </row>
    <row r="17" spans="2:19" x14ac:dyDescent="0.5">
      <c r="B17" s="24" t="s">
        <v>330</v>
      </c>
      <c r="C17" s="81">
        <f>C16</f>
        <v>11.466573535141926</v>
      </c>
      <c r="I17" s="99" t="s">
        <v>330</v>
      </c>
      <c r="J17" s="100">
        <v>11.466573535141926</v>
      </c>
      <c r="K17" s="89"/>
      <c r="L17" s="89"/>
      <c r="M17" s="89"/>
      <c r="O17" s="69" t="s">
        <v>330</v>
      </c>
      <c r="P17" s="74">
        <v>2.16</v>
      </c>
      <c r="Q17" s="154"/>
      <c r="R17" s="70"/>
      <c r="S17" s="70"/>
    </row>
    <row r="18" spans="2:19" x14ac:dyDescent="0.5">
      <c r="B18" s="24" t="s">
        <v>316</v>
      </c>
      <c r="C18" s="25"/>
      <c r="I18" s="99" t="s">
        <v>316</v>
      </c>
      <c r="J18" s="101"/>
      <c r="K18" s="89"/>
      <c r="L18" s="89"/>
      <c r="M18" s="89"/>
      <c r="O18" s="69" t="s">
        <v>316</v>
      </c>
      <c r="P18" s="74"/>
      <c r="Q18" s="154"/>
      <c r="R18" s="70"/>
      <c r="S18" s="70"/>
    </row>
    <row r="19" spans="2:19" x14ac:dyDescent="0.5">
      <c r="B19" s="24" t="s">
        <v>316</v>
      </c>
      <c r="C19" s="25"/>
      <c r="I19" s="99" t="s">
        <v>316</v>
      </c>
      <c r="J19" s="101"/>
      <c r="K19" s="89"/>
      <c r="L19" s="89"/>
      <c r="M19" s="89"/>
      <c r="O19" s="69" t="s">
        <v>316</v>
      </c>
      <c r="P19" s="74"/>
      <c r="Q19" s="154"/>
      <c r="R19" s="70"/>
      <c r="S19" s="70"/>
    </row>
    <row r="20" spans="2:19" x14ac:dyDescent="0.5">
      <c r="B20" s="24" t="s">
        <v>316</v>
      </c>
      <c r="C20" s="24"/>
      <c r="I20" s="99" t="s">
        <v>316</v>
      </c>
      <c r="J20" s="99"/>
      <c r="K20" s="89"/>
      <c r="L20" s="89"/>
      <c r="M20" s="89"/>
      <c r="O20" s="69" t="s">
        <v>316</v>
      </c>
      <c r="P20" s="69"/>
      <c r="Q20" s="154"/>
      <c r="R20" s="70"/>
      <c r="S20" s="70"/>
    </row>
    <row r="21" spans="2:19" x14ac:dyDescent="0.5">
      <c r="B21" s="48" t="s">
        <v>339</v>
      </c>
      <c r="C21" s="46" t="b">
        <f>SUM(C17:C20)=C16</f>
        <v>1</v>
      </c>
      <c r="I21" s="102" t="s">
        <v>339</v>
      </c>
      <c r="J21" s="103" t="b">
        <v>1</v>
      </c>
      <c r="K21" s="89"/>
      <c r="L21" s="89"/>
      <c r="M21" s="89"/>
      <c r="O21" s="75" t="s">
        <v>339</v>
      </c>
      <c r="P21" s="76" t="b">
        <v>1</v>
      </c>
      <c r="Q21" s="154"/>
      <c r="R21" s="70"/>
      <c r="S21" s="70"/>
    </row>
    <row r="22" spans="2:19" x14ac:dyDescent="0.5">
      <c r="I22" s="89"/>
      <c r="J22" s="89"/>
      <c r="K22" s="89"/>
      <c r="L22" s="89"/>
      <c r="M22" s="89"/>
      <c r="O22" s="70" t="s">
        <v>461</v>
      </c>
      <c r="P22" s="70"/>
      <c r="Q22" s="154"/>
      <c r="R22" s="70"/>
      <c r="S22" s="70"/>
    </row>
    <row r="23" spans="2:19" ht="42.4" customHeight="1" x14ac:dyDescent="0.5">
      <c r="B23" s="12" t="s">
        <v>17</v>
      </c>
      <c r="C23" s="38"/>
      <c r="F23" s="65"/>
      <c r="I23" s="87" t="s">
        <v>17</v>
      </c>
      <c r="J23" s="89"/>
      <c r="K23" s="89"/>
      <c r="L23" s="89"/>
      <c r="M23" s="104"/>
      <c r="O23" s="78" t="s">
        <v>462</v>
      </c>
      <c r="P23" s="78" t="s">
        <v>308</v>
      </c>
      <c r="Q23" s="78" t="s">
        <v>460</v>
      </c>
      <c r="R23" s="70"/>
      <c r="S23" s="70"/>
    </row>
    <row r="24" spans="2:19" x14ac:dyDescent="0.5">
      <c r="B24" s="5" t="s">
        <v>18</v>
      </c>
      <c r="C24" s="39"/>
      <c r="I24" s="99" t="s">
        <v>18</v>
      </c>
      <c r="J24" s="105"/>
      <c r="K24" s="89"/>
      <c r="L24" s="89"/>
      <c r="M24" s="89"/>
      <c r="O24" s="70" t="s">
        <v>17</v>
      </c>
      <c r="P24" s="70"/>
      <c r="Q24" s="70"/>
      <c r="R24" s="70"/>
      <c r="S24" s="70"/>
    </row>
    <row r="25" spans="2:19" x14ac:dyDescent="0.5">
      <c r="B25" s="5" t="s">
        <v>16</v>
      </c>
      <c r="C25" s="82">
        <f>SUM(F_Inputs!Q201:U202)</f>
        <v>226.52</v>
      </c>
      <c r="D25" s="38"/>
      <c r="I25" s="99" t="s">
        <v>16</v>
      </c>
      <c r="J25" s="100">
        <v>226.52</v>
      </c>
      <c r="K25" s="89"/>
      <c r="L25" s="89"/>
      <c r="M25" s="89"/>
      <c r="O25" s="69" t="s">
        <v>18</v>
      </c>
      <c r="P25" s="77"/>
      <c r="Q25" s="70"/>
      <c r="R25" s="70"/>
      <c r="S25" s="70"/>
    </row>
    <row r="26" spans="2:19" ht="42" customHeight="1" x14ac:dyDescent="0.5">
      <c r="B26" s="23" t="s">
        <v>19</v>
      </c>
      <c r="C26" s="41">
        <f>(C12-C24)/C25</f>
        <v>5.0620578911980955E-2</v>
      </c>
      <c r="D26" s="38"/>
      <c r="I26" s="106" t="s">
        <v>19</v>
      </c>
      <c r="J26" s="107">
        <v>5.333303902525164E-2</v>
      </c>
      <c r="K26" s="89"/>
      <c r="L26" s="89"/>
      <c r="M26" s="89"/>
      <c r="O26" s="69" t="s">
        <v>16</v>
      </c>
      <c r="P26" s="73">
        <v>226.11600000000001</v>
      </c>
      <c r="Q26" s="70"/>
      <c r="R26" s="70"/>
      <c r="S26" s="70"/>
    </row>
    <row r="27" spans="2:19" ht="33" customHeight="1" x14ac:dyDescent="0.5">
      <c r="B27" s="23" t="s">
        <v>20</v>
      </c>
      <c r="C27" s="40" t="s">
        <v>324</v>
      </c>
      <c r="D27" s="38"/>
      <c r="I27" s="106" t="s">
        <v>20</v>
      </c>
      <c r="J27" s="108" t="s">
        <v>324</v>
      </c>
      <c r="K27" s="89"/>
      <c r="L27" s="89"/>
      <c r="M27" s="89"/>
      <c r="O27" s="78" t="s">
        <v>19</v>
      </c>
      <c r="P27" s="155">
        <v>5.342832882237436E-2</v>
      </c>
      <c r="Q27" s="70"/>
      <c r="R27" s="70"/>
      <c r="S27" s="70"/>
    </row>
    <row r="28" spans="2:19" ht="32" x14ac:dyDescent="0.5">
      <c r="D28" s="38"/>
      <c r="I28" s="89"/>
      <c r="J28" s="89"/>
      <c r="K28" s="89"/>
      <c r="L28" s="89"/>
      <c r="M28" s="89"/>
      <c r="O28" s="78" t="s">
        <v>20</v>
      </c>
      <c r="P28" s="69" t="s">
        <v>324</v>
      </c>
      <c r="Q28" s="70"/>
      <c r="R28" s="70"/>
      <c r="S28" s="70"/>
    </row>
    <row r="29" spans="2:19" x14ac:dyDescent="0.5">
      <c r="B29" s="13" t="s">
        <v>21</v>
      </c>
      <c r="F29" s="12" t="s">
        <v>22</v>
      </c>
      <c r="I29" s="109" t="s">
        <v>21</v>
      </c>
      <c r="J29" s="89"/>
      <c r="K29" s="89"/>
      <c r="L29" s="89"/>
      <c r="M29" s="87" t="s">
        <v>22</v>
      </c>
      <c r="O29" s="156" t="s">
        <v>21</v>
      </c>
      <c r="P29" s="156"/>
      <c r="Q29" s="156"/>
      <c r="R29" s="156"/>
      <c r="S29" s="156" t="s">
        <v>22</v>
      </c>
    </row>
    <row r="30" spans="2:19" ht="44.65" customHeight="1" x14ac:dyDescent="0.5">
      <c r="B30" s="14" t="s">
        <v>23</v>
      </c>
      <c r="C30" s="36" t="str">
        <f>J30</f>
        <v>Pass</v>
      </c>
      <c r="D30" s="37" t="s">
        <v>450</v>
      </c>
      <c r="E30" s="38"/>
      <c r="F30" s="36" t="s">
        <v>316</v>
      </c>
      <c r="I30" s="95" t="s">
        <v>23</v>
      </c>
      <c r="J30" s="95" t="s">
        <v>307</v>
      </c>
      <c r="K30" s="110" t="s">
        <v>421</v>
      </c>
      <c r="L30" s="89"/>
      <c r="M30" s="95" t="s">
        <v>371</v>
      </c>
      <c r="O30" s="68" t="s">
        <v>23</v>
      </c>
      <c r="P30" s="78" t="s">
        <v>307</v>
      </c>
      <c r="Q30" s="78" t="s">
        <v>325</v>
      </c>
      <c r="R30" s="70"/>
      <c r="S30" s="78" t="s">
        <v>310</v>
      </c>
    </row>
    <row r="31" spans="2:19" ht="75.5" customHeight="1" x14ac:dyDescent="0.5">
      <c r="B31" s="14" t="s">
        <v>24</v>
      </c>
      <c r="C31" s="36" t="str">
        <f t="shared" ref="C31:C35" si="0">J31</f>
        <v>Pass</v>
      </c>
      <c r="D31" s="37" t="s">
        <v>450</v>
      </c>
      <c r="E31" s="38"/>
      <c r="F31" s="37" t="s">
        <v>316</v>
      </c>
      <c r="I31" s="95" t="s">
        <v>24</v>
      </c>
      <c r="J31" s="95" t="s">
        <v>307</v>
      </c>
      <c r="K31" s="96" t="s">
        <v>418</v>
      </c>
      <c r="L31" s="89"/>
      <c r="M31" s="96" t="s">
        <v>377</v>
      </c>
      <c r="O31" s="68" t="s">
        <v>24</v>
      </c>
      <c r="P31" s="78" t="s">
        <v>308</v>
      </c>
      <c r="Q31" s="78" t="s">
        <v>327</v>
      </c>
      <c r="R31" s="70"/>
      <c r="S31" s="78" t="s">
        <v>331</v>
      </c>
    </row>
    <row r="32" spans="2:19" x14ac:dyDescent="0.5">
      <c r="B32" s="14" t="s">
        <v>25</v>
      </c>
      <c r="C32" s="36" t="str">
        <f t="shared" si="0"/>
        <v>N/A</v>
      </c>
      <c r="D32" s="37" t="s">
        <v>464</v>
      </c>
      <c r="E32" s="38"/>
      <c r="F32" s="37" t="s">
        <v>316</v>
      </c>
      <c r="I32" s="95" t="s">
        <v>25</v>
      </c>
      <c r="J32" s="95" t="s">
        <v>316</v>
      </c>
      <c r="K32" s="96"/>
      <c r="L32" s="89"/>
      <c r="M32" s="96"/>
      <c r="O32" s="68" t="s">
        <v>25</v>
      </c>
      <c r="P32" s="78" t="s">
        <v>316</v>
      </c>
      <c r="Q32" s="78"/>
      <c r="R32" s="70"/>
      <c r="S32" s="78"/>
    </row>
    <row r="33" spans="2:31" ht="409" customHeight="1" x14ac:dyDescent="0.5">
      <c r="B33" s="14" t="s">
        <v>26</v>
      </c>
      <c r="C33" s="36" t="str">
        <f t="shared" si="0"/>
        <v>Partial pass</v>
      </c>
      <c r="D33" s="37" t="s">
        <v>450</v>
      </c>
      <c r="E33" s="38"/>
      <c r="F33" s="37" t="s">
        <v>316</v>
      </c>
      <c r="I33" s="95" t="s">
        <v>26</v>
      </c>
      <c r="J33" s="95" t="s">
        <v>308</v>
      </c>
      <c r="K33" s="96" t="s">
        <v>422</v>
      </c>
      <c r="L33" s="89"/>
      <c r="M33" s="96" t="s">
        <v>387</v>
      </c>
      <c r="O33" s="68" t="s">
        <v>26</v>
      </c>
      <c r="P33" s="78" t="s">
        <v>308</v>
      </c>
      <c r="Q33" s="78" t="s">
        <v>463</v>
      </c>
      <c r="R33" s="70"/>
      <c r="S33" s="78" t="s">
        <v>311</v>
      </c>
    </row>
    <row r="34" spans="2:31" ht="229.5" customHeight="1" x14ac:dyDescent="0.5">
      <c r="B34" s="14" t="s">
        <v>27</v>
      </c>
      <c r="C34" s="36" t="str">
        <f t="shared" si="0"/>
        <v>Partial pass</v>
      </c>
      <c r="D34" s="37" t="s">
        <v>450</v>
      </c>
      <c r="E34" s="38"/>
      <c r="F34" s="37" t="s">
        <v>316</v>
      </c>
      <c r="I34" s="95" t="s">
        <v>27</v>
      </c>
      <c r="J34" s="95" t="s">
        <v>308</v>
      </c>
      <c r="K34" s="96" t="s">
        <v>420</v>
      </c>
      <c r="L34" s="89"/>
      <c r="M34" s="96" t="s">
        <v>388</v>
      </c>
      <c r="O34" s="68" t="s">
        <v>27</v>
      </c>
      <c r="P34" s="78" t="s">
        <v>308</v>
      </c>
      <c r="Q34" s="78" t="s">
        <v>328</v>
      </c>
      <c r="R34" s="70"/>
      <c r="S34" s="78" t="s">
        <v>312</v>
      </c>
    </row>
    <row r="35" spans="2:31" ht="85.5" customHeight="1" x14ac:dyDescent="0.5">
      <c r="B35" s="14" t="s">
        <v>28</v>
      </c>
      <c r="C35" s="36" t="str">
        <f t="shared" si="0"/>
        <v>Partial pass</v>
      </c>
      <c r="D35" s="37" t="s">
        <v>450</v>
      </c>
      <c r="E35" s="38"/>
      <c r="F35" s="37" t="s">
        <v>316</v>
      </c>
      <c r="I35" s="95" t="s">
        <v>28</v>
      </c>
      <c r="J35" s="95" t="s">
        <v>308</v>
      </c>
      <c r="K35" s="96" t="s">
        <v>423</v>
      </c>
      <c r="L35" s="89"/>
      <c r="M35" s="96" t="s">
        <v>424</v>
      </c>
      <c r="O35" s="68" t="s">
        <v>28</v>
      </c>
      <c r="P35" s="78" t="s">
        <v>308</v>
      </c>
      <c r="Q35" s="78" t="s">
        <v>329</v>
      </c>
      <c r="R35" s="70"/>
      <c r="S35" s="78" t="s">
        <v>313</v>
      </c>
    </row>
    <row r="36" spans="2:31" x14ac:dyDescent="0.5">
      <c r="B36" s="14" t="s">
        <v>29</v>
      </c>
      <c r="C36" s="36" t="s">
        <v>316</v>
      </c>
      <c r="D36" s="37" t="s">
        <v>464</v>
      </c>
      <c r="E36" s="38"/>
      <c r="F36" s="36" t="s">
        <v>316</v>
      </c>
      <c r="I36" s="95" t="s">
        <v>29</v>
      </c>
      <c r="J36" s="95" t="s">
        <v>316</v>
      </c>
      <c r="K36" s="111"/>
      <c r="L36" s="89"/>
      <c r="M36" s="95"/>
      <c r="O36" s="68" t="s">
        <v>29</v>
      </c>
      <c r="P36" s="78" t="s">
        <v>316</v>
      </c>
      <c r="Q36" s="78"/>
      <c r="R36" s="70"/>
      <c r="S36" s="78"/>
    </row>
    <row r="37" spans="2:31" x14ac:dyDescent="0.5">
      <c r="B37" s="14" t="s">
        <v>30</v>
      </c>
      <c r="C37" s="36" t="s">
        <v>316</v>
      </c>
      <c r="D37" s="37" t="s">
        <v>464</v>
      </c>
      <c r="E37" s="38"/>
      <c r="F37" s="36" t="s">
        <v>316</v>
      </c>
      <c r="I37" s="95" t="s">
        <v>30</v>
      </c>
      <c r="J37" s="95" t="s">
        <v>316</v>
      </c>
      <c r="K37" s="111"/>
      <c r="L37" s="89"/>
      <c r="M37" s="95"/>
      <c r="O37" s="68" t="s">
        <v>30</v>
      </c>
      <c r="P37" s="78" t="s">
        <v>316</v>
      </c>
      <c r="Q37" s="78"/>
      <c r="R37" s="70"/>
      <c r="S37" s="78"/>
    </row>
    <row r="39" spans="2:31" x14ac:dyDescent="0.5">
      <c r="I39" s="95" t="s">
        <v>438</v>
      </c>
      <c r="J39" s="95"/>
      <c r="K39" s="95"/>
    </row>
    <row r="41" spans="2:31" x14ac:dyDescent="0.5">
      <c r="I41" s="67" t="s">
        <v>372</v>
      </c>
      <c r="J41" s="67"/>
      <c r="K41" s="67"/>
      <c r="L41" s="67"/>
      <c r="M41" s="67"/>
      <c r="N41" s="67"/>
      <c r="O41" s="67"/>
      <c r="P41" s="67"/>
      <c r="Q41" s="67"/>
      <c r="R41" s="67"/>
      <c r="S41" s="67"/>
      <c r="T41" s="67"/>
      <c r="U41" s="67"/>
      <c r="V41" s="67"/>
      <c r="W41" s="67"/>
      <c r="X41" s="67"/>
      <c r="Y41" s="67"/>
      <c r="Z41" s="67"/>
      <c r="AA41" s="67"/>
      <c r="AB41" s="67"/>
      <c r="AC41" s="67"/>
      <c r="AD41" s="67"/>
      <c r="AE41" s="67"/>
    </row>
    <row r="42" spans="2:31" x14ac:dyDescent="0.5">
      <c r="I42" s="67" t="s">
        <v>373</v>
      </c>
      <c r="J42" s="67">
        <v>9.032</v>
      </c>
      <c r="K42" s="67" t="s">
        <v>35</v>
      </c>
      <c r="L42" s="67"/>
      <c r="M42" s="67" t="s">
        <v>376</v>
      </c>
      <c r="N42" s="67"/>
      <c r="O42" s="67"/>
      <c r="P42" s="67"/>
      <c r="Q42" s="67"/>
      <c r="R42" s="67"/>
      <c r="S42" s="67"/>
      <c r="T42" s="67"/>
      <c r="U42" s="67"/>
      <c r="V42" s="67"/>
      <c r="W42" s="67"/>
      <c r="X42" s="67"/>
      <c r="Y42" s="67"/>
      <c r="Z42" s="67"/>
      <c r="AA42" s="67"/>
      <c r="AB42" s="67"/>
      <c r="AC42" s="67"/>
      <c r="AD42" s="67"/>
      <c r="AE42" s="67"/>
    </row>
    <row r="43" spans="2:31" x14ac:dyDescent="0.5">
      <c r="I43" s="67" t="s">
        <v>374</v>
      </c>
      <c r="J43" s="67">
        <v>3.0490000000000004</v>
      </c>
      <c r="K43" s="126" t="s">
        <v>35</v>
      </c>
      <c r="L43" s="67"/>
      <c r="M43" s="67" t="s">
        <v>373</v>
      </c>
      <c r="N43" s="67">
        <v>1.8480000000000001</v>
      </c>
      <c r="O43" s="67">
        <v>1.837</v>
      </c>
      <c r="P43" s="67">
        <v>1.81</v>
      </c>
      <c r="Q43" s="67">
        <v>1.7729999999999999</v>
      </c>
      <c r="R43" s="67">
        <v>1.764</v>
      </c>
      <c r="S43" s="67"/>
      <c r="T43" s="67"/>
      <c r="U43" s="67"/>
      <c r="V43" s="67"/>
      <c r="W43" s="67"/>
      <c r="X43" s="67"/>
      <c r="Y43" s="67"/>
      <c r="Z43" s="67"/>
      <c r="AA43" s="67"/>
      <c r="AB43" s="67"/>
      <c r="AC43" s="67"/>
      <c r="AD43" s="67"/>
      <c r="AE43" s="67"/>
    </row>
    <row r="44" spans="2:31" x14ac:dyDescent="0.5">
      <c r="I44" s="67" t="s">
        <v>375</v>
      </c>
      <c r="J44" s="127">
        <v>12.081000000000001</v>
      </c>
      <c r="K44" s="128" t="s">
        <v>35</v>
      </c>
      <c r="L44" s="67"/>
      <c r="M44" s="67" t="s">
        <v>374</v>
      </c>
      <c r="N44" s="67">
        <v>0.121</v>
      </c>
      <c r="O44" s="67">
        <v>2.456</v>
      </c>
      <c r="P44" s="67">
        <v>0.113</v>
      </c>
      <c r="Q44" s="67">
        <v>0.23200000000000001</v>
      </c>
      <c r="R44" s="67">
        <v>0.127</v>
      </c>
      <c r="S44" s="67"/>
      <c r="T44" s="67"/>
      <c r="U44" s="67"/>
      <c r="V44" s="67"/>
      <c r="W44" s="67"/>
      <c r="X44" s="67"/>
      <c r="Y44" s="67"/>
      <c r="Z44" s="67"/>
      <c r="AA44" s="67"/>
      <c r="AB44" s="67"/>
      <c r="AC44" s="67"/>
      <c r="AD44" s="67"/>
      <c r="AE44" s="67"/>
    </row>
    <row r="45" spans="2:31" x14ac:dyDescent="0.5">
      <c r="I45" s="67"/>
      <c r="J45" s="127"/>
      <c r="K45" s="128"/>
      <c r="L45" s="67"/>
      <c r="M45" s="67"/>
      <c r="N45" s="67"/>
      <c r="O45" s="67"/>
      <c r="P45" s="67"/>
      <c r="Q45" s="67"/>
      <c r="R45" s="67"/>
      <c r="S45" s="67"/>
      <c r="T45" s="67"/>
      <c r="U45" s="67"/>
      <c r="V45" s="67"/>
      <c r="W45" s="67"/>
      <c r="X45" s="67"/>
      <c r="Y45" s="67"/>
      <c r="Z45" s="67"/>
      <c r="AA45" s="67"/>
      <c r="AB45" s="67"/>
      <c r="AC45" s="67"/>
      <c r="AD45" s="67"/>
      <c r="AE45" s="67"/>
    </row>
    <row r="46" spans="2:31" x14ac:dyDescent="0.5">
      <c r="I46" s="67" t="s">
        <v>407</v>
      </c>
      <c r="J46" s="67">
        <v>2.1760000000000002</v>
      </c>
      <c r="K46" s="128" t="s">
        <v>409</v>
      </c>
      <c r="L46" s="67"/>
      <c r="M46" s="67"/>
      <c r="N46" s="67"/>
      <c r="O46" s="67"/>
      <c r="P46" s="67"/>
      <c r="Q46" s="67"/>
      <c r="R46" s="67"/>
      <c r="S46" s="67"/>
      <c r="T46" s="67"/>
      <c r="U46" s="67"/>
      <c r="V46" s="67"/>
      <c r="W46" s="67"/>
      <c r="X46" s="67"/>
      <c r="Y46" s="67"/>
      <c r="Z46" s="67"/>
      <c r="AA46" s="67"/>
      <c r="AB46" s="67"/>
      <c r="AC46" s="67"/>
      <c r="AD46" s="67"/>
      <c r="AE46" s="67"/>
    </row>
    <row r="47" spans="2:31" x14ac:dyDescent="0.5">
      <c r="I47" s="67" t="s">
        <v>396</v>
      </c>
      <c r="J47" s="127">
        <v>9.9050000000000011</v>
      </c>
      <c r="K47" s="128" t="s">
        <v>405</v>
      </c>
      <c r="L47" s="67"/>
      <c r="M47" s="67"/>
      <c r="N47" s="67"/>
      <c r="O47" s="67"/>
      <c r="P47" s="67"/>
      <c r="Q47" s="67"/>
      <c r="R47" s="67"/>
      <c r="S47" s="67"/>
      <c r="T47" s="67"/>
      <c r="U47" s="67"/>
      <c r="V47" s="67"/>
      <c r="W47" s="67"/>
      <c r="X47" s="67"/>
      <c r="Y47" s="67"/>
      <c r="Z47" s="67"/>
      <c r="AA47" s="67"/>
      <c r="AB47" s="67"/>
      <c r="AC47" s="67"/>
      <c r="AD47" s="67"/>
      <c r="AE47" s="67"/>
    </row>
    <row r="48" spans="2:31" x14ac:dyDescent="0.5">
      <c r="I48" s="67" t="s">
        <v>401</v>
      </c>
      <c r="J48" s="127">
        <v>1.8044285714285713</v>
      </c>
      <c r="K48" s="128" t="s">
        <v>35</v>
      </c>
      <c r="L48" s="67"/>
      <c r="M48" s="67"/>
      <c r="N48" s="67"/>
      <c r="O48" s="67"/>
      <c r="P48" s="67"/>
      <c r="Q48" s="67"/>
      <c r="R48" s="67"/>
      <c r="S48" s="67"/>
      <c r="T48" s="67"/>
      <c r="U48" s="67"/>
      <c r="V48" s="67"/>
      <c r="W48" s="67"/>
      <c r="X48" s="67"/>
      <c r="Y48" s="67"/>
      <c r="Z48" s="67"/>
      <c r="AA48" s="67"/>
      <c r="AB48" s="67"/>
      <c r="AC48" s="67"/>
      <c r="AD48" s="67"/>
      <c r="AE48" s="67"/>
    </row>
    <row r="49" spans="9:31" x14ac:dyDescent="0.5">
      <c r="I49" s="67" t="s">
        <v>402</v>
      </c>
      <c r="J49" s="129">
        <v>1.8064</v>
      </c>
      <c r="K49" s="128" t="s">
        <v>35</v>
      </c>
      <c r="L49" s="67"/>
      <c r="M49" s="67"/>
      <c r="N49" s="67"/>
      <c r="O49" s="67"/>
      <c r="P49" s="67"/>
      <c r="Q49" s="67"/>
      <c r="R49" s="67"/>
      <c r="S49" s="67"/>
      <c r="T49" s="67"/>
      <c r="U49" s="67"/>
      <c r="V49" s="67"/>
      <c r="W49" s="67"/>
      <c r="X49" s="67"/>
      <c r="Y49" s="67"/>
      <c r="Z49" s="67"/>
      <c r="AA49" s="67"/>
      <c r="AB49" s="67"/>
      <c r="AC49" s="67"/>
      <c r="AD49" s="67"/>
      <c r="AE49" s="67"/>
    </row>
    <row r="50" spans="9:31" x14ac:dyDescent="0.5">
      <c r="I50" s="67" t="s">
        <v>439</v>
      </c>
      <c r="J50" s="129"/>
      <c r="K50" s="128"/>
      <c r="L50" s="67"/>
      <c r="M50" s="67"/>
      <c r="N50" s="67"/>
      <c r="O50" s="67"/>
      <c r="P50" s="67"/>
      <c r="Q50" s="67"/>
      <c r="R50" s="67"/>
      <c r="S50" s="67"/>
      <c r="T50" s="67"/>
      <c r="U50" s="67"/>
      <c r="V50" s="67"/>
      <c r="W50" s="67"/>
      <c r="X50" s="67"/>
      <c r="Y50" s="67"/>
      <c r="Z50" s="67"/>
      <c r="AA50" s="67"/>
      <c r="AB50" s="67"/>
      <c r="AC50" s="67"/>
      <c r="AD50" s="67"/>
      <c r="AE50" s="67"/>
    </row>
    <row r="51" spans="9:31" x14ac:dyDescent="0.5">
      <c r="I51" s="67" t="s">
        <v>408</v>
      </c>
      <c r="J51" s="130">
        <v>1.5389794162537131E-2</v>
      </c>
      <c r="K51" s="128" t="s">
        <v>400</v>
      </c>
      <c r="L51" s="67"/>
      <c r="M51" s="67"/>
      <c r="N51" s="67"/>
      <c r="O51" s="67"/>
      <c r="P51" s="67"/>
      <c r="Q51" s="67"/>
      <c r="R51" s="67"/>
      <c r="S51" s="67"/>
      <c r="T51" s="67"/>
      <c r="U51" s="67"/>
      <c r="V51" s="67"/>
      <c r="W51" s="67"/>
      <c r="X51" s="67"/>
      <c r="Y51" s="67"/>
      <c r="Z51" s="67"/>
      <c r="AA51" s="67"/>
      <c r="AB51" s="67"/>
      <c r="AC51" s="67"/>
      <c r="AD51" s="67"/>
      <c r="AE51" s="67"/>
    </row>
    <row r="52" spans="9:31" x14ac:dyDescent="0.5">
      <c r="I52" s="67" t="s">
        <v>399</v>
      </c>
      <c r="J52" s="127">
        <v>9.7525640888200709</v>
      </c>
      <c r="K52" s="128"/>
      <c r="L52" s="67"/>
      <c r="M52" s="67"/>
      <c r="N52" s="67"/>
      <c r="O52" s="67"/>
      <c r="P52" s="67"/>
      <c r="Q52" s="67"/>
      <c r="R52" s="67"/>
      <c r="S52" s="67"/>
      <c r="T52" s="67"/>
      <c r="U52" s="67"/>
      <c r="V52" s="67"/>
      <c r="W52" s="67"/>
      <c r="X52" s="67"/>
      <c r="Y52" s="67"/>
      <c r="Z52" s="67"/>
      <c r="AA52" s="67"/>
      <c r="AB52" s="67"/>
      <c r="AC52" s="67"/>
      <c r="AD52" s="67"/>
      <c r="AE52" s="67"/>
    </row>
    <row r="53" spans="9:31" x14ac:dyDescent="0.5">
      <c r="I53" s="67" t="s">
        <v>397</v>
      </c>
      <c r="J53" s="127">
        <v>1.7140094463218554</v>
      </c>
      <c r="K53" s="67"/>
      <c r="L53" s="67"/>
      <c r="M53" s="67"/>
      <c r="N53" s="67"/>
      <c r="O53" s="67"/>
      <c r="P53" s="67"/>
      <c r="Q53" s="67"/>
      <c r="R53" s="67"/>
      <c r="S53" s="67"/>
      <c r="T53" s="67"/>
      <c r="U53" s="67"/>
      <c r="V53" s="67"/>
      <c r="W53" s="67"/>
      <c r="X53" s="67"/>
      <c r="Y53" s="67"/>
      <c r="Z53" s="67"/>
      <c r="AA53" s="67"/>
      <c r="AB53" s="67"/>
      <c r="AC53" s="67"/>
      <c r="AD53" s="67"/>
      <c r="AE53" s="67"/>
    </row>
    <row r="54" spans="9:31" x14ac:dyDescent="0.5">
      <c r="I54" s="67" t="s">
        <v>398</v>
      </c>
      <c r="J54" s="127">
        <v>11.466573535141926</v>
      </c>
      <c r="K54" s="128" t="s">
        <v>35</v>
      </c>
      <c r="L54" s="67"/>
      <c r="M54" s="67"/>
      <c r="N54" s="67"/>
      <c r="O54" s="67"/>
      <c r="P54" s="67"/>
      <c r="Q54" s="67"/>
      <c r="R54" s="67"/>
      <c r="S54" s="67"/>
      <c r="T54" s="67"/>
      <c r="U54" s="67"/>
      <c r="V54" s="67"/>
      <c r="W54" s="67"/>
      <c r="X54" s="67"/>
      <c r="Y54" s="67"/>
      <c r="Z54" s="67"/>
      <c r="AA54" s="67"/>
      <c r="AB54" s="67"/>
      <c r="AC54" s="67"/>
      <c r="AD54" s="67"/>
      <c r="AE54" s="67"/>
    </row>
    <row r="55" spans="9:31" ht="16.5" thickBot="1" x14ac:dyDescent="0.55000000000000004">
      <c r="I55" s="67"/>
      <c r="J55" s="67"/>
      <c r="K55" s="128"/>
      <c r="L55" s="67"/>
      <c r="M55" s="67"/>
      <c r="N55" s="67"/>
      <c r="O55" s="67"/>
      <c r="P55" s="67"/>
      <c r="Q55" s="67"/>
      <c r="R55" s="67"/>
      <c r="S55" s="67"/>
      <c r="T55" s="67"/>
      <c r="U55" s="67"/>
      <c r="V55" s="67"/>
      <c r="W55" s="67"/>
      <c r="X55" s="67"/>
      <c r="Y55" s="67"/>
      <c r="Z55" s="67"/>
      <c r="AA55" s="67"/>
      <c r="AB55" s="67"/>
      <c r="AC55" s="67"/>
      <c r="AD55" s="67"/>
      <c r="AE55" s="67"/>
    </row>
    <row r="56" spans="9:31" ht="16.5" thickBot="1" x14ac:dyDescent="0.55000000000000004">
      <c r="I56" s="131" t="s">
        <v>440</v>
      </c>
      <c r="J56" s="132" t="s">
        <v>378</v>
      </c>
      <c r="K56" s="133" t="s">
        <v>379</v>
      </c>
      <c r="L56" s="134" t="s">
        <v>380</v>
      </c>
      <c r="M56" s="134" t="s">
        <v>381</v>
      </c>
      <c r="N56" s="134" t="s">
        <v>382</v>
      </c>
      <c r="O56" s="135" t="s">
        <v>383</v>
      </c>
      <c r="P56" s="136" t="s">
        <v>300</v>
      </c>
      <c r="Q56" s="131" t="s">
        <v>299</v>
      </c>
      <c r="R56" s="131" t="s">
        <v>298</v>
      </c>
      <c r="S56" s="131" t="s">
        <v>297</v>
      </c>
      <c r="T56" s="131" t="s">
        <v>296</v>
      </c>
      <c r="U56" s="131" t="s">
        <v>295</v>
      </c>
      <c r="V56" s="131" t="s">
        <v>294</v>
      </c>
      <c r="W56" s="131" t="s">
        <v>293</v>
      </c>
      <c r="X56" s="131" t="s">
        <v>292</v>
      </c>
      <c r="Y56" s="131" t="s">
        <v>291</v>
      </c>
      <c r="Z56" s="137" t="s">
        <v>2</v>
      </c>
      <c r="AA56" s="137" t="s">
        <v>3</v>
      </c>
      <c r="AB56" s="137" t="s">
        <v>4</v>
      </c>
      <c r="AC56" s="137" t="s">
        <v>5</v>
      </c>
      <c r="AD56" s="137" t="s">
        <v>6</v>
      </c>
      <c r="AE56" s="138" t="s">
        <v>406</v>
      </c>
    </row>
    <row r="57" spans="9:31" ht="16.5" thickBot="1" x14ac:dyDescent="0.55000000000000004">
      <c r="I57" s="139" t="s">
        <v>384</v>
      </c>
      <c r="J57" s="140">
        <v>3.0350000000000001</v>
      </c>
      <c r="K57" s="141">
        <v>3.113</v>
      </c>
      <c r="L57" s="142">
        <v>3.0149999999999997</v>
      </c>
      <c r="M57" s="142">
        <v>5.399</v>
      </c>
      <c r="N57" s="142">
        <v>4.3860000000000001</v>
      </c>
      <c r="O57" s="143">
        <v>2.7450000000000001</v>
      </c>
      <c r="P57" s="144">
        <v>2.359</v>
      </c>
      <c r="Q57" s="145">
        <v>2.0369999999999999</v>
      </c>
      <c r="R57" s="145">
        <v>2.29</v>
      </c>
      <c r="S57" s="145">
        <v>2.129</v>
      </c>
      <c r="T57" s="145">
        <v>2.2650000000000001</v>
      </c>
      <c r="U57" s="145">
        <v>3.4299999999999997</v>
      </c>
      <c r="V57" s="145">
        <v>7.2680000000000007</v>
      </c>
      <c r="W57" s="145">
        <v>8.01</v>
      </c>
      <c r="X57" s="145">
        <v>6.0919999999999996</v>
      </c>
      <c r="Y57" s="145">
        <v>4.8410000000000002</v>
      </c>
      <c r="Z57" s="145">
        <v>1.9690000000000001</v>
      </c>
      <c r="AA57" s="145">
        <v>4.2930000000000001</v>
      </c>
      <c r="AB57" s="145">
        <v>1.923</v>
      </c>
      <c r="AC57" s="145">
        <v>2.0049999999999999</v>
      </c>
      <c r="AD57" s="145">
        <v>1.891</v>
      </c>
      <c r="AE57" s="146">
        <v>50.443000000000005</v>
      </c>
    </row>
    <row r="58" spans="9:31" ht="54" x14ac:dyDescent="0.5">
      <c r="I58" s="147" t="s">
        <v>386</v>
      </c>
      <c r="J58" s="67"/>
      <c r="K58" s="128"/>
      <c r="L58" s="67"/>
      <c r="M58" s="67"/>
      <c r="N58" s="67"/>
      <c r="O58" s="67"/>
      <c r="P58" s="67"/>
      <c r="Q58" s="148">
        <v>1.599</v>
      </c>
      <c r="R58" s="148">
        <v>1.5720000000000001</v>
      </c>
      <c r="S58" s="148">
        <v>1.81</v>
      </c>
      <c r="T58" s="148">
        <v>1.8520000000000001</v>
      </c>
      <c r="U58" s="148">
        <v>1.911</v>
      </c>
      <c r="V58" s="148">
        <v>1.855</v>
      </c>
      <c r="W58" s="149">
        <v>1.7130000000000001</v>
      </c>
      <c r="X58" s="149">
        <v>1.9339999999999999</v>
      </c>
      <c r="Y58" s="149">
        <v>1.984</v>
      </c>
      <c r="Z58" s="149">
        <v>1.8480000000000001</v>
      </c>
      <c r="AA58" s="149">
        <v>1.837</v>
      </c>
      <c r="AB58" s="149">
        <v>1.81</v>
      </c>
      <c r="AC58" s="149">
        <v>1.7729999999999999</v>
      </c>
      <c r="AD58" s="149">
        <v>1.764</v>
      </c>
      <c r="AE58" s="138">
        <v>25.261999999999997</v>
      </c>
    </row>
    <row r="59" spans="9:31" x14ac:dyDescent="0.5">
      <c r="I59" s="147" t="s">
        <v>385</v>
      </c>
      <c r="J59" s="67"/>
      <c r="K59" s="67"/>
      <c r="L59" s="67"/>
      <c r="M59" s="67"/>
      <c r="N59" s="67"/>
      <c r="O59" s="67"/>
      <c r="P59" s="67"/>
      <c r="Q59" s="150">
        <v>0.43799999999999994</v>
      </c>
      <c r="R59" s="150">
        <v>0.71799999999999997</v>
      </c>
      <c r="S59" s="150">
        <v>0.31899999999999995</v>
      </c>
      <c r="T59" s="150">
        <v>0.41300000000000003</v>
      </c>
      <c r="U59" s="150">
        <v>1.5189999999999997</v>
      </c>
      <c r="V59" s="150">
        <v>5.4130000000000003</v>
      </c>
      <c r="W59" s="150">
        <v>6.2969999999999997</v>
      </c>
      <c r="X59" s="150">
        <v>4.1579999999999995</v>
      </c>
      <c r="Y59" s="150">
        <v>2.8570000000000002</v>
      </c>
      <c r="Z59" s="150">
        <v>0.121</v>
      </c>
      <c r="AA59" s="150">
        <v>2.4560000000000004</v>
      </c>
      <c r="AB59" s="150">
        <v>0.11299999999999999</v>
      </c>
      <c r="AC59" s="150">
        <v>0.23199999999999998</v>
      </c>
      <c r="AD59" s="150">
        <v>0.127</v>
      </c>
      <c r="AE59" s="146">
        <v>25.180999999999994</v>
      </c>
    </row>
    <row r="60" spans="9:31" x14ac:dyDescent="0.5">
      <c r="O60" s="67"/>
      <c r="P60" s="67"/>
    </row>
    <row r="61" spans="9:31" x14ac:dyDescent="0.5">
      <c r="O61" s="67"/>
      <c r="P61" s="67"/>
    </row>
  </sheetData>
  <mergeCells count="3">
    <mergeCell ref="C8:D8"/>
    <mergeCell ref="J8:K8"/>
    <mergeCell ref="P8:Q8"/>
  </mergeCells>
  <conditionalFormatting sqref="C21:C22">
    <cfRule type="containsText" dxfId="29" priority="5" operator="containsText" text="True">
      <formula>NOT(ISERROR(SEARCH("True",C21)))</formula>
    </cfRule>
    <cfRule type="containsText" dxfId="28" priority="6" operator="containsText" text="False">
      <formula>NOT(ISERROR(SEARCH("False",C21)))</formula>
    </cfRule>
  </conditionalFormatting>
  <conditionalFormatting sqref="P21">
    <cfRule type="containsText" dxfId="27" priority="3" operator="containsText" text="True">
      <formula>NOT(ISERROR(SEARCH("True",P21)))</formula>
    </cfRule>
    <cfRule type="containsText" dxfId="26" priority="4" operator="containsText" text="False">
      <formula>NOT(ISERROR(SEARCH("False",P21)))</formula>
    </cfRule>
  </conditionalFormatting>
  <conditionalFormatting sqref="J21:J22">
    <cfRule type="containsText" dxfId="25" priority="1" operator="containsText" text="True">
      <formula>NOT(ISERROR(SEARCH("True",J21)))</formula>
    </cfRule>
    <cfRule type="containsText" dxfId="24" priority="2" operator="containsText" text="False">
      <formula>NOT(ISERROR(SEARCH("False",J21)))</formula>
    </cfRule>
  </conditionalFormatting>
  <dataValidations count="6">
    <dataValidation type="list" allowBlank="1" showInputMessage="1" showErrorMessage="1" sqref="J9 C9">
      <formula1>"ANH,NES,NWT,SRN,SVE,SWB,TMS,WSH,WSX,YKY,AFW,BRL,HDD,PRT,SES,SEW,SSC"</formula1>
    </dataValidation>
    <dataValidation type="list" allowBlank="1" showInputMessage="1" showErrorMessage="1" sqref="J15 C15">
      <formula1>"Accept, Partial accept, Reject"</formula1>
    </dataValidation>
    <dataValidation type="list" allowBlank="1" showInputMessage="1" showErrorMessage="1" sqref="J10 C10">
      <formula1>#REF!</formula1>
    </dataValidation>
    <dataValidation type="list" allowBlank="1" showInputMessage="1" showErrorMessage="1" sqref="C30:C37 J30:J37 P30:P37">
      <formula1>"Pass, Partial pass, Fail, Not assessed, N/A"</formula1>
    </dataValidation>
    <dataValidation type="list" allowBlank="1" showInputMessage="1" showErrorMessage="1" sqref="P23">
      <formula1>"Pass, Partial pass, Marginal pass, Fail"</formula1>
    </dataValidation>
    <dataValidation type="list" allowBlank="1" showInputMessage="1" showErrorMessage="1" sqref="B18:B20 I18:I20">
      <formula1>#REF!</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zoomScaleNormal="100" workbookViewId="0">
      <pane ySplit="1" topLeftCell="A2" activePane="bottomLeft" state="frozen"/>
      <selection pane="bottomLeft"/>
    </sheetView>
  </sheetViews>
  <sheetFormatPr defaultColWidth="9" defaultRowHeight="16" x14ac:dyDescent="0.5"/>
  <cols>
    <col min="1" max="1" width="2" style="1" customWidth="1"/>
    <col min="2" max="2" width="38.54296875" style="1" customWidth="1"/>
    <col min="3" max="3" width="19" style="1" customWidth="1"/>
    <col min="4" max="4" width="79.7265625" style="1" customWidth="1"/>
    <col min="5" max="5" width="7.36328125" style="1" customWidth="1"/>
    <col min="6" max="6" width="26.54296875" style="1" customWidth="1"/>
    <col min="7" max="7" width="26.7265625" style="1" customWidth="1"/>
    <col min="8" max="8" width="14.1796875" style="1" customWidth="1"/>
    <col min="9" max="9" width="38.54296875" style="1" customWidth="1"/>
    <col min="10" max="10" width="19" style="1" customWidth="1"/>
    <col min="11" max="11" width="89" style="1" customWidth="1"/>
    <col min="12" max="12" width="8.54296875" style="1" customWidth="1"/>
    <col min="13" max="13" width="26.54296875" style="1" customWidth="1"/>
    <col min="14" max="14" width="8.54296875" style="1" customWidth="1"/>
    <col min="15" max="15" width="14" style="1" customWidth="1"/>
    <col min="16" max="16" width="13" style="1" customWidth="1"/>
    <col min="17" max="17" width="55" style="1" customWidth="1"/>
    <col min="18" max="20" width="8.54296875" style="1" customWidth="1"/>
    <col min="21" max="16384" width="9" style="1"/>
  </cols>
  <sheetData>
    <row r="1" spans="1:19" s="3" customFormat="1" ht="21" x14ac:dyDescent="0.5">
      <c r="A1" s="1"/>
      <c r="B1" s="11" t="s">
        <v>389</v>
      </c>
      <c r="C1" s="11"/>
      <c r="D1" s="11"/>
      <c r="E1" s="11"/>
      <c r="F1" s="11"/>
      <c r="G1" s="11"/>
      <c r="H1" s="4"/>
      <c r="I1" s="88" t="s">
        <v>433</v>
      </c>
      <c r="J1" s="88"/>
      <c r="K1" s="88"/>
      <c r="L1" s="88"/>
      <c r="M1" s="88"/>
      <c r="N1" s="4"/>
      <c r="O1" s="2"/>
    </row>
    <row r="2" spans="1:19" s="3" customFormat="1" ht="21" x14ac:dyDescent="0.5">
      <c r="B2" s="12" t="s">
        <v>7</v>
      </c>
      <c r="C2" s="20"/>
      <c r="D2" s="20"/>
      <c r="E2" s="1"/>
      <c r="F2" s="1"/>
      <c r="G2" s="1"/>
      <c r="H2" s="4"/>
      <c r="I2" s="87" t="s">
        <v>7</v>
      </c>
      <c r="J2" s="88"/>
      <c r="K2" s="88"/>
      <c r="L2" s="89"/>
      <c r="M2" s="89"/>
      <c r="N2" s="4"/>
      <c r="O2" s="2"/>
    </row>
    <row r="3" spans="1:19" x14ac:dyDescent="0.5">
      <c r="B3" s="19" t="s">
        <v>8</v>
      </c>
      <c r="C3" s="21" t="s">
        <v>391</v>
      </c>
      <c r="I3" s="90" t="s">
        <v>8</v>
      </c>
      <c r="J3" s="91" t="s">
        <v>391</v>
      </c>
      <c r="K3" s="89"/>
      <c r="L3" s="89"/>
      <c r="M3" s="89"/>
    </row>
    <row r="4" spans="1:19" x14ac:dyDescent="0.5">
      <c r="B4" s="19" t="s">
        <v>9</v>
      </c>
      <c r="C4" s="22">
        <v>43756</v>
      </c>
      <c r="I4" s="90" t="s">
        <v>9</v>
      </c>
      <c r="J4" s="92">
        <v>43592</v>
      </c>
      <c r="K4" s="89"/>
      <c r="L4" s="89"/>
      <c r="M4" s="89"/>
    </row>
    <row r="5" spans="1:19" x14ac:dyDescent="0.5">
      <c r="B5" s="19" t="s">
        <v>390</v>
      </c>
      <c r="C5" s="22" t="s">
        <v>453</v>
      </c>
      <c r="I5" s="90" t="s">
        <v>390</v>
      </c>
      <c r="J5" s="92" t="s">
        <v>477</v>
      </c>
      <c r="K5" s="89"/>
      <c r="L5" s="89"/>
      <c r="M5" s="89"/>
    </row>
    <row r="6" spans="1:19" x14ac:dyDescent="0.5">
      <c r="B6" s="17"/>
      <c r="C6" s="18"/>
      <c r="D6" s="18"/>
      <c r="I6" s="93"/>
      <c r="J6" s="94"/>
      <c r="K6" s="94"/>
      <c r="L6" s="89"/>
      <c r="M6" s="89"/>
    </row>
    <row r="7" spans="1:19" x14ac:dyDescent="0.5">
      <c r="B7" s="12" t="s">
        <v>11</v>
      </c>
      <c r="I7" s="87" t="s">
        <v>11</v>
      </c>
      <c r="J7" s="89"/>
      <c r="K7" s="89"/>
      <c r="L7" s="89"/>
      <c r="M7" s="89"/>
    </row>
    <row r="8" spans="1:19" ht="81.75" customHeight="1" x14ac:dyDescent="0.5">
      <c r="B8" s="14" t="s">
        <v>12</v>
      </c>
      <c r="C8" s="159" t="s">
        <v>465</v>
      </c>
      <c r="D8" s="160"/>
      <c r="I8" s="95" t="s">
        <v>12</v>
      </c>
      <c r="J8" s="164" t="s">
        <v>417</v>
      </c>
      <c r="K8" s="165"/>
      <c r="L8" s="89"/>
      <c r="M8" s="89"/>
    </row>
    <row r="9" spans="1:19" ht="21" x14ac:dyDescent="0.6">
      <c r="B9" s="14" t="s">
        <v>1</v>
      </c>
      <c r="C9" s="15" t="s">
        <v>38</v>
      </c>
      <c r="D9" s="16"/>
      <c r="I9" s="95" t="s">
        <v>1</v>
      </c>
      <c r="J9" s="97" t="s">
        <v>38</v>
      </c>
      <c r="K9" s="98"/>
      <c r="L9" s="89"/>
      <c r="M9" s="89"/>
      <c r="O9" s="66" t="s">
        <v>363</v>
      </c>
      <c r="P9" s="67"/>
      <c r="Q9" s="67"/>
      <c r="R9" s="67"/>
      <c r="S9" s="67"/>
    </row>
    <row r="10" spans="1:19" x14ac:dyDescent="0.5">
      <c r="B10" s="14" t="s">
        <v>13</v>
      </c>
      <c r="C10" s="5" t="s">
        <v>309</v>
      </c>
      <c r="I10" s="95" t="s">
        <v>13</v>
      </c>
      <c r="J10" s="99" t="s">
        <v>309</v>
      </c>
      <c r="K10" s="89"/>
      <c r="L10" s="89"/>
      <c r="M10" s="89"/>
      <c r="O10" s="67"/>
      <c r="P10" s="67"/>
      <c r="Q10" s="67"/>
      <c r="R10" s="67"/>
      <c r="S10" s="67"/>
    </row>
    <row r="11" spans="1:19" x14ac:dyDescent="0.5">
      <c r="B11" s="14" t="s">
        <v>14</v>
      </c>
      <c r="C11" s="5" t="s">
        <v>369</v>
      </c>
      <c r="D11" s="16"/>
      <c r="I11" s="95" t="s">
        <v>14</v>
      </c>
      <c r="J11" s="99" t="s">
        <v>369</v>
      </c>
      <c r="K11" s="98"/>
      <c r="L11" s="89"/>
      <c r="M11" s="89"/>
      <c r="O11" s="67"/>
      <c r="P11" s="67"/>
      <c r="Q11" s="67"/>
      <c r="R11" s="67"/>
      <c r="S11" s="67"/>
    </row>
    <row r="12" spans="1:19" x14ac:dyDescent="0.5">
      <c r="B12" s="14" t="s">
        <v>15</v>
      </c>
      <c r="C12" s="83">
        <f>SUM(F_Inputs!Q49:U49)</f>
        <v>13.087</v>
      </c>
      <c r="I12" s="95" t="s">
        <v>15</v>
      </c>
      <c r="J12" s="113">
        <v>13.087</v>
      </c>
      <c r="K12" s="89"/>
      <c r="L12" s="89"/>
      <c r="M12" s="89"/>
      <c r="O12" s="68" t="s">
        <v>15</v>
      </c>
      <c r="P12" s="69"/>
      <c r="Q12" s="70"/>
      <c r="R12" s="70"/>
      <c r="S12" s="70"/>
    </row>
    <row r="13" spans="1:19" x14ac:dyDescent="0.5">
      <c r="I13" s="89"/>
      <c r="J13" s="89"/>
      <c r="K13" s="89"/>
      <c r="L13" s="89"/>
      <c r="M13" s="89"/>
      <c r="O13" s="70"/>
      <c r="P13" s="70"/>
      <c r="Q13" s="70"/>
      <c r="R13" s="70"/>
      <c r="S13" s="70"/>
    </row>
    <row r="14" spans="1:19" x14ac:dyDescent="0.5">
      <c r="B14" s="12" t="s">
        <v>319</v>
      </c>
      <c r="I14" s="87" t="s">
        <v>319</v>
      </c>
      <c r="J14" s="89"/>
      <c r="K14" s="89"/>
      <c r="L14" s="89"/>
      <c r="M14" s="89"/>
      <c r="O14" s="71" t="s">
        <v>319</v>
      </c>
      <c r="P14" s="70"/>
      <c r="Q14" s="70"/>
      <c r="R14" s="70"/>
      <c r="S14" s="70"/>
    </row>
    <row r="15" spans="1:19" ht="174" customHeight="1" x14ac:dyDescent="0.5">
      <c r="B15" s="124" t="s">
        <v>31</v>
      </c>
      <c r="C15" s="124" t="s">
        <v>314</v>
      </c>
      <c r="D15" s="37" t="s">
        <v>466</v>
      </c>
      <c r="G15" s="157" t="s">
        <v>445</v>
      </c>
      <c r="I15" s="87" t="s">
        <v>31</v>
      </c>
      <c r="J15" s="95" t="s">
        <v>392</v>
      </c>
      <c r="K15" s="96" t="s">
        <v>425</v>
      </c>
      <c r="L15" s="89"/>
      <c r="M15" s="89"/>
      <c r="O15" s="69" t="s">
        <v>31</v>
      </c>
      <c r="P15" s="68"/>
      <c r="Q15" s="72"/>
      <c r="R15" s="70"/>
      <c r="S15" s="70"/>
    </row>
    <row r="16" spans="1:19" ht="73.900000000000006" customHeight="1" x14ac:dyDescent="0.5">
      <c r="B16" s="125" t="s">
        <v>318</v>
      </c>
      <c r="C16" s="86">
        <v>0</v>
      </c>
      <c r="D16" s="37" t="s">
        <v>454</v>
      </c>
      <c r="G16" s="158">
        <v>0.1</v>
      </c>
      <c r="I16" s="99" t="s">
        <v>318</v>
      </c>
      <c r="J16" s="114">
        <v>0</v>
      </c>
      <c r="K16" s="96" t="s">
        <v>393</v>
      </c>
      <c r="L16" s="89"/>
      <c r="M16" s="89"/>
      <c r="O16" s="69" t="s">
        <v>318</v>
      </c>
      <c r="P16" s="73"/>
      <c r="Q16" s="78"/>
      <c r="R16" s="70"/>
      <c r="S16" s="70"/>
    </row>
    <row r="17" spans="2:19" x14ac:dyDescent="0.5">
      <c r="B17" s="24" t="s">
        <v>330</v>
      </c>
      <c r="C17" s="85">
        <f>C16</f>
        <v>0</v>
      </c>
      <c r="I17" s="99" t="s">
        <v>330</v>
      </c>
      <c r="J17" s="115">
        <v>0</v>
      </c>
      <c r="K17" s="89"/>
      <c r="L17" s="89"/>
      <c r="M17" s="89"/>
      <c r="O17" s="69" t="s">
        <v>330</v>
      </c>
      <c r="P17" s="74"/>
      <c r="Q17" s="70"/>
      <c r="R17" s="70"/>
      <c r="S17" s="70"/>
    </row>
    <row r="18" spans="2:19" x14ac:dyDescent="0.5">
      <c r="B18" s="24" t="s">
        <v>316</v>
      </c>
      <c r="C18" s="85">
        <v>0</v>
      </c>
      <c r="I18" s="99" t="s">
        <v>316</v>
      </c>
      <c r="J18" s="115">
        <v>0</v>
      </c>
      <c r="K18" s="89"/>
      <c r="L18" s="89"/>
      <c r="M18" s="89"/>
      <c r="O18" s="69" t="s">
        <v>316</v>
      </c>
      <c r="P18" s="74"/>
      <c r="Q18" s="70"/>
      <c r="R18" s="70"/>
      <c r="S18" s="70"/>
    </row>
    <row r="19" spans="2:19" x14ac:dyDescent="0.5">
      <c r="B19" s="24" t="s">
        <v>316</v>
      </c>
      <c r="C19" s="25"/>
      <c r="I19" s="99" t="s">
        <v>316</v>
      </c>
      <c r="J19" s="101"/>
      <c r="K19" s="89"/>
      <c r="L19" s="89"/>
      <c r="M19" s="89"/>
      <c r="O19" s="69" t="s">
        <v>316</v>
      </c>
      <c r="P19" s="74"/>
      <c r="Q19" s="70"/>
      <c r="R19" s="70"/>
      <c r="S19" s="70"/>
    </row>
    <row r="20" spans="2:19" x14ac:dyDescent="0.5">
      <c r="B20" s="24" t="s">
        <v>316</v>
      </c>
      <c r="C20" s="24"/>
      <c r="I20" s="99" t="s">
        <v>316</v>
      </c>
      <c r="J20" s="99"/>
      <c r="K20" s="89"/>
      <c r="L20" s="89"/>
      <c r="M20" s="89"/>
      <c r="O20" s="69" t="s">
        <v>316</v>
      </c>
      <c r="P20" s="69"/>
      <c r="Q20" s="70"/>
      <c r="R20" s="70"/>
      <c r="S20" s="70"/>
    </row>
    <row r="21" spans="2:19" x14ac:dyDescent="0.5">
      <c r="B21" s="48" t="s">
        <v>339</v>
      </c>
      <c r="C21" s="46" t="b">
        <f>SUM(C17:C20)=C16</f>
        <v>1</v>
      </c>
      <c r="I21" s="102" t="s">
        <v>339</v>
      </c>
      <c r="J21" s="103" t="b">
        <v>1</v>
      </c>
      <c r="K21" s="89"/>
      <c r="L21" s="89"/>
      <c r="M21" s="89"/>
      <c r="O21" s="75" t="s">
        <v>339</v>
      </c>
      <c r="P21" s="76"/>
      <c r="Q21" s="70"/>
      <c r="R21" s="70"/>
      <c r="S21" s="70"/>
    </row>
    <row r="22" spans="2:19" x14ac:dyDescent="0.5">
      <c r="I22" s="89"/>
      <c r="J22" s="89"/>
      <c r="K22" s="89"/>
      <c r="L22" s="89"/>
      <c r="M22" s="89"/>
      <c r="O22" s="70"/>
      <c r="P22" s="70"/>
      <c r="Q22" s="70"/>
      <c r="R22" s="70"/>
      <c r="S22" s="70"/>
    </row>
    <row r="23" spans="2:19" x14ac:dyDescent="0.5">
      <c r="B23" s="12" t="s">
        <v>17</v>
      </c>
      <c r="C23" s="38"/>
      <c r="F23" s="65"/>
      <c r="I23" s="87" t="s">
        <v>17</v>
      </c>
      <c r="J23" s="89"/>
      <c r="K23" s="89"/>
      <c r="L23" s="89"/>
      <c r="M23" s="104"/>
      <c r="O23" s="71" t="s">
        <v>17</v>
      </c>
      <c r="P23" s="70"/>
      <c r="Q23" s="70"/>
      <c r="R23" s="70"/>
      <c r="S23" s="70"/>
    </row>
    <row r="24" spans="2:19" x14ac:dyDescent="0.5">
      <c r="B24" s="5" t="s">
        <v>18</v>
      </c>
      <c r="C24" s="39"/>
      <c r="I24" s="99" t="s">
        <v>18</v>
      </c>
      <c r="J24" s="105"/>
      <c r="K24" s="89"/>
      <c r="L24" s="89"/>
      <c r="M24" s="89"/>
      <c r="O24" s="69" t="s">
        <v>18</v>
      </c>
      <c r="P24" s="77"/>
      <c r="Q24" s="70"/>
      <c r="R24" s="70"/>
      <c r="S24" s="70"/>
    </row>
    <row r="25" spans="2:19" x14ac:dyDescent="0.5">
      <c r="B25" s="5" t="s">
        <v>16</v>
      </c>
      <c r="C25" s="84">
        <f>SUM(F_Inputs!Q201:U202)</f>
        <v>226.52</v>
      </c>
      <c r="D25" s="38"/>
      <c r="I25" s="99" t="s">
        <v>16</v>
      </c>
      <c r="J25" s="113">
        <v>226.52</v>
      </c>
      <c r="K25" s="89"/>
      <c r="L25" s="89"/>
      <c r="M25" s="89"/>
      <c r="O25" s="69" t="s">
        <v>16</v>
      </c>
      <c r="P25" s="73"/>
      <c r="Q25" s="70"/>
      <c r="R25" s="70"/>
      <c r="S25" s="70"/>
    </row>
    <row r="26" spans="2:19" ht="42" customHeight="1" x14ac:dyDescent="0.5">
      <c r="B26" s="23" t="s">
        <v>19</v>
      </c>
      <c r="C26" s="41">
        <f>(C12-C24)/C25</f>
        <v>5.7774147978103478E-2</v>
      </c>
      <c r="D26" s="38"/>
      <c r="I26" s="106" t="s">
        <v>19</v>
      </c>
      <c r="J26" s="107">
        <v>5.7774147978103478E-2</v>
      </c>
      <c r="K26" s="89"/>
      <c r="L26" s="89"/>
      <c r="M26" s="89"/>
      <c r="O26" s="78" t="s">
        <v>19</v>
      </c>
      <c r="P26" s="79"/>
      <c r="Q26" s="70"/>
      <c r="R26" s="70"/>
      <c r="S26" s="70"/>
    </row>
    <row r="27" spans="2:19" ht="33" customHeight="1" x14ac:dyDescent="0.5">
      <c r="B27" s="23" t="s">
        <v>20</v>
      </c>
      <c r="C27" s="40" t="s">
        <v>324</v>
      </c>
      <c r="D27" s="38"/>
      <c r="I27" s="106" t="s">
        <v>20</v>
      </c>
      <c r="J27" s="108" t="s">
        <v>324</v>
      </c>
      <c r="K27" s="89"/>
      <c r="L27" s="89"/>
      <c r="M27" s="89"/>
      <c r="O27" s="78" t="s">
        <v>20</v>
      </c>
      <c r="P27" s="69"/>
      <c r="Q27" s="70"/>
      <c r="R27" s="70"/>
      <c r="S27" s="70"/>
    </row>
    <row r="28" spans="2:19" x14ac:dyDescent="0.5">
      <c r="D28" s="38"/>
      <c r="I28" s="89"/>
      <c r="J28" s="89"/>
      <c r="K28" s="89"/>
      <c r="L28" s="89"/>
      <c r="M28" s="89"/>
      <c r="O28" s="70"/>
      <c r="P28" s="70"/>
      <c r="Q28" s="70"/>
      <c r="R28" s="70"/>
      <c r="S28" s="70"/>
    </row>
    <row r="29" spans="2:19" x14ac:dyDescent="0.5">
      <c r="B29" s="12" t="s">
        <v>21</v>
      </c>
      <c r="F29" s="12" t="s">
        <v>22</v>
      </c>
      <c r="I29" s="87" t="s">
        <v>21</v>
      </c>
      <c r="J29" s="89"/>
      <c r="K29" s="89"/>
      <c r="L29" s="89"/>
      <c r="M29" s="87" t="s">
        <v>22</v>
      </c>
      <c r="O29" s="71" t="s">
        <v>21</v>
      </c>
      <c r="P29" s="70"/>
      <c r="Q29" s="70"/>
      <c r="R29" s="70"/>
      <c r="S29" s="71"/>
    </row>
    <row r="30" spans="2:19" ht="49.9" customHeight="1" x14ac:dyDescent="0.5">
      <c r="B30" s="14" t="s">
        <v>23</v>
      </c>
      <c r="C30" s="36" t="s">
        <v>307</v>
      </c>
      <c r="D30" s="151" t="s">
        <v>455</v>
      </c>
      <c r="E30" s="38"/>
      <c r="F30" s="37" t="s">
        <v>316</v>
      </c>
      <c r="I30" s="95" t="s">
        <v>23</v>
      </c>
      <c r="J30" s="95" t="s">
        <v>307</v>
      </c>
      <c r="K30" s="96" t="s">
        <v>426</v>
      </c>
      <c r="L30" s="89"/>
      <c r="M30" s="96" t="s">
        <v>427</v>
      </c>
      <c r="O30" s="68" t="s">
        <v>23</v>
      </c>
      <c r="P30" s="68"/>
      <c r="Q30" s="68"/>
      <c r="R30" s="70"/>
      <c r="S30" s="68"/>
    </row>
    <row r="31" spans="2:19" ht="215.5" customHeight="1" x14ac:dyDescent="0.5">
      <c r="B31" s="14" t="s">
        <v>24</v>
      </c>
      <c r="C31" s="36" t="s">
        <v>307</v>
      </c>
      <c r="D31" s="37" t="s">
        <v>467</v>
      </c>
      <c r="E31" s="38"/>
      <c r="F31" s="37" t="s">
        <v>434</v>
      </c>
      <c r="I31" s="95" t="s">
        <v>24</v>
      </c>
      <c r="J31" s="95" t="s">
        <v>394</v>
      </c>
      <c r="K31" s="96" t="s">
        <v>428</v>
      </c>
      <c r="L31" s="89"/>
      <c r="M31" s="96" t="s">
        <v>411</v>
      </c>
      <c r="O31" s="68" t="s">
        <v>24</v>
      </c>
      <c r="P31" s="68"/>
      <c r="Q31" s="72"/>
      <c r="R31" s="70"/>
      <c r="S31" s="72"/>
    </row>
    <row r="32" spans="2:19" ht="64" x14ac:dyDescent="0.5">
      <c r="B32" s="14" t="s">
        <v>25</v>
      </c>
      <c r="C32" s="36" t="s">
        <v>316</v>
      </c>
      <c r="D32" s="37" t="s">
        <v>468</v>
      </c>
      <c r="E32" s="38"/>
      <c r="F32" s="37" t="s">
        <v>316</v>
      </c>
      <c r="I32" s="95" t="s">
        <v>25</v>
      </c>
      <c r="J32" s="95" t="s">
        <v>316</v>
      </c>
      <c r="K32" s="96" t="s">
        <v>404</v>
      </c>
      <c r="L32" s="89"/>
      <c r="M32" s="96" t="s">
        <v>316</v>
      </c>
      <c r="O32" s="68" t="s">
        <v>25</v>
      </c>
      <c r="P32" s="68"/>
      <c r="Q32" s="72"/>
      <c r="R32" s="70"/>
      <c r="S32" s="68"/>
    </row>
    <row r="33" spans="2:19" ht="373.5" customHeight="1" x14ac:dyDescent="0.5">
      <c r="B33" s="14" t="s">
        <v>26</v>
      </c>
      <c r="C33" s="36" t="s">
        <v>308</v>
      </c>
      <c r="D33" s="37" t="s">
        <v>469</v>
      </c>
      <c r="E33" s="38"/>
      <c r="F33" s="37" t="s">
        <v>435</v>
      </c>
      <c r="I33" s="95" t="s">
        <v>26</v>
      </c>
      <c r="J33" s="95" t="s">
        <v>316</v>
      </c>
      <c r="K33" s="96" t="s">
        <v>404</v>
      </c>
      <c r="L33" s="89"/>
      <c r="M33" s="96" t="s">
        <v>316</v>
      </c>
      <c r="O33" s="68" t="s">
        <v>26</v>
      </c>
      <c r="P33" s="68"/>
      <c r="Q33" s="68"/>
      <c r="R33" s="70"/>
      <c r="S33" s="68"/>
    </row>
    <row r="34" spans="2:19" ht="174.75" customHeight="1" x14ac:dyDescent="0.5">
      <c r="B34" s="14" t="s">
        <v>27</v>
      </c>
      <c r="C34" s="36" t="s">
        <v>308</v>
      </c>
      <c r="D34" s="42" t="s">
        <v>456</v>
      </c>
      <c r="E34" s="38"/>
      <c r="F34" s="37" t="s">
        <v>442</v>
      </c>
      <c r="I34" s="95" t="s">
        <v>27</v>
      </c>
      <c r="J34" s="116" t="s">
        <v>316</v>
      </c>
      <c r="K34" s="110" t="s">
        <v>404</v>
      </c>
      <c r="L34" s="89"/>
      <c r="M34" s="96" t="s">
        <v>316</v>
      </c>
      <c r="O34" s="68" t="s">
        <v>27</v>
      </c>
      <c r="P34" s="68"/>
      <c r="Q34" s="72"/>
      <c r="R34" s="70"/>
      <c r="S34" s="72"/>
    </row>
    <row r="35" spans="2:19" ht="104.25" customHeight="1" x14ac:dyDescent="0.5">
      <c r="B35" s="14" t="s">
        <v>28</v>
      </c>
      <c r="C35" s="80" t="s">
        <v>308</v>
      </c>
      <c r="D35" s="42" t="s">
        <v>470</v>
      </c>
      <c r="E35" s="38"/>
      <c r="F35" s="37" t="s">
        <v>443</v>
      </c>
      <c r="I35" s="95" t="s">
        <v>28</v>
      </c>
      <c r="J35" s="116" t="s">
        <v>316</v>
      </c>
      <c r="K35" s="110" t="s">
        <v>404</v>
      </c>
      <c r="L35" s="89"/>
      <c r="M35" s="96" t="s">
        <v>316</v>
      </c>
      <c r="O35" s="68" t="s">
        <v>28</v>
      </c>
      <c r="P35" s="68"/>
      <c r="Q35" s="68"/>
      <c r="R35" s="70"/>
      <c r="S35" s="68"/>
    </row>
    <row r="36" spans="2:19" x14ac:dyDescent="0.5">
      <c r="B36" s="14" t="s">
        <v>29</v>
      </c>
      <c r="C36" s="80" t="s">
        <v>316</v>
      </c>
      <c r="D36" s="42" t="s">
        <v>464</v>
      </c>
      <c r="E36" s="38"/>
      <c r="F36" s="37" t="s">
        <v>316</v>
      </c>
      <c r="I36" s="95" t="s">
        <v>29</v>
      </c>
      <c r="J36" s="116" t="s">
        <v>316</v>
      </c>
      <c r="K36" s="110" t="s">
        <v>429</v>
      </c>
      <c r="L36" s="89"/>
      <c r="M36" s="96" t="s">
        <v>316</v>
      </c>
      <c r="O36" s="68" t="s">
        <v>29</v>
      </c>
      <c r="P36" s="68"/>
      <c r="Q36" s="68"/>
      <c r="R36" s="70"/>
      <c r="S36" s="68"/>
    </row>
    <row r="37" spans="2:19" x14ac:dyDescent="0.5">
      <c r="B37" s="14" t="s">
        <v>30</v>
      </c>
      <c r="C37" s="80" t="s">
        <v>316</v>
      </c>
      <c r="D37" s="42" t="s">
        <v>464</v>
      </c>
      <c r="E37" s="38"/>
      <c r="F37" s="37" t="s">
        <v>316</v>
      </c>
      <c r="I37" s="95" t="s">
        <v>30</v>
      </c>
      <c r="J37" s="116" t="s">
        <v>316</v>
      </c>
      <c r="K37" s="110" t="s">
        <v>429</v>
      </c>
      <c r="L37" s="89"/>
      <c r="M37" s="96" t="s">
        <v>316</v>
      </c>
      <c r="O37" s="68" t="s">
        <v>30</v>
      </c>
      <c r="P37" s="68"/>
      <c r="Q37" s="68"/>
      <c r="R37" s="70"/>
      <c r="S37" s="68"/>
    </row>
    <row r="39" spans="2:19" x14ac:dyDescent="0.5">
      <c r="B39" s="12" t="s">
        <v>444</v>
      </c>
    </row>
    <row r="55" spans="2:2" x14ac:dyDescent="0.5">
      <c r="B55" s="12"/>
    </row>
  </sheetData>
  <mergeCells count="2">
    <mergeCell ref="C8:D8"/>
    <mergeCell ref="J8:K8"/>
  </mergeCells>
  <conditionalFormatting sqref="C21:C22">
    <cfRule type="containsText" dxfId="23" priority="5" operator="containsText" text="True">
      <formula>NOT(ISERROR(SEARCH("True",C21)))</formula>
    </cfRule>
    <cfRule type="containsText" dxfId="22" priority="6" operator="containsText" text="False">
      <formula>NOT(ISERROR(SEARCH("False",C21)))</formula>
    </cfRule>
  </conditionalFormatting>
  <conditionalFormatting sqref="P21">
    <cfRule type="containsText" dxfId="21" priority="3" operator="containsText" text="True">
      <formula>NOT(ISERROR(SEARCH("True",P21)))</formula>
    </cfRule>
    <cfRule type="containsText" dxfId="20" priority="4" operator="containsText" text="False">
      <formula>NOT(ISERROR(SEARCH("False",P21)))</formula>
    </cfRule>
  </conditionalFormatting>
  <conditionalFormatting sqref="J21:J22">
    <cfRule type="containsText" dxfId="19" priority="1" operator="containsText" text="True">
      <formula>NOT(ISERROR(SEARCH("True",J21)))</formula>
    </cfRule>
    <cfRule type="containsText" dxfId="18" priority="2" operator="containsText" text="False">
      <formula>NOT(ISERROR(SEARCH("False",J21)))</formula>
    </cfRule>
  </conditionalFormatting>
  <dataValidations count="5">
    <dataValidation type="list" allowBlank="1" showInputMessage="1" showErrorMessage="1" sqref="C30:C37 J30:J37">
      <formula1>"Pass, Partial pass, Fail, Not assessed, N/A"</formula1>
    </dataValidation>
    <dataValidation type="list" allowBlank="1" showInputMessage="1" showErrorMessage="1" sqref="J10 C10">
      <formula1>#REF!</formula1>
    </dataValidation>
    <dataValidation type="list" allowBlank="1" showInputMessage="1" showErrorMessage="1" sqref="J15 C15">
      <formula1>"Accept, Partial accept, Reject"</formula1>
    </dataValidation>
    <dataValidation type="list" allowBlank="1" showInputMessage="1" showErrorMessage="1" sqref="J9 C9">
      <formula1>"ANH,NES,NWT,SRN,SVE,SWB,TMS,WSH,WSX,YKY,AFW,BRL,HDD,PRT,SES,SEW,SSC"</formula1>
    </dataValidation>
    <dataValidation type="list" allowBlank="1" showInputMessage="1" showErrorMessage="1" sqref="B18:B20 I18:I20">
      <formula1>#REF!</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showGridLines="0" zoomScaleNormal="100" workbookViewId="0"/>
  </sheetViews>
  <sheetFormatPr defaultColWidth="9" defaultRowHeight="16" x14ac:dyDescent="0.5"/>
  <cols>
    <col min="1" max="1" width="2" style="1" customWidth="1"/>
    <col min="2" max="2" width="38.54296875" style="1" customWidth="1"/>
    <col min="3" max="3" width="19" style="1" customWidth="1"/>
    <col min="4" max="4" width="74" style="1" customWidth="1"/>
    <col min="5" max="5" width="8.54296875" style="1" customWidth="1"/>
    <col min="6" max="6" width="26.54296875" style="1" customWidth="1"/>
    <col min="7" max="8" width="8.54296875" style="1" customWidth="1"/>
    <col min="9" max="9" width="38.54296875" style="1" customWidth="1"/>
    <col min="10" max="10" width="19" style="1" customWidth="1"/>
    <col min="11" max="11" width="74" style="1" customWidth="1"/>
    <col min="12" max="12" width="8.54296875" style="1" customWidth="1"/>
    <col min="13" max="13" width="26.54296875" style="1" customWidth="1"/>
    <col min="14" max="14" width="8.54296875" style="1" customWidth="1"/>
    <col min="15" max="15" width="14" style="1" customWidth="1"/>
    <col min="16" max="16" width="13" style="1" customWidth="1"/>
    <col min="17" max="17" width="55" style="1" customWidth="1"/>
    <col min="18" max="20" width="8.54296875" style="1" customWidth="1"/>
    <col min="21" max="16384" width="9" style="1"/>
  </cols>
  <sheetData>
    <row r="1" spans="2:19" s="3" customFormat="1" ht="21" x14ac:dyDescent="0.5">
      <c r="B1" s="11" t="s">
        <v>395</v>
      </c>
      <c r="C1" s="11"/>
      <c r="D1" s="11"/>
      <c r="E1" s="11"/>
      <c r="F1" s="11"/>
      <c r="G1" s="1"/>
      <c r="H1" s="4"/>
      <c r="I1" s="88" t="s">
        <v>433</v>
      </c>
      <c r="J1" s="88"/>
      <c r="K1" s="88"/>
      <c r="L1" s="88"/>
      <c r="M1" s="88"/>
      <c r="N1" s="4"/>
      <c r="O1" s="2"/>
    </row>
    <row r="2" spans="2:19" s="3" customFormat="1" ht="21" x14ac:dyDescent="0.5">
      <c r="B2" s="12" t="s">
        <v>7</v>
      </c>
      <c r="C2" s="20"/>
      <c r="D2" s="20"/>
      <c r="E2" s="1"/>
      <c r="F2" s="1"/>
      <c r="G2" s="1"/>
      <c r="H2" s="4"/>
      <c r="I2" s="87" t="s">
        <v>7</v>
      </c>
      <c r="J2" s="88"/>
      <c r="K2" s="88"/>
      <c r="L2" s="89"/>
      <c r="M2" s="89"/>
      <c r="N2" s="4"/>
      <c r="O2" s="2"/>
    </row>
    <row r="3" spans="2:19" x14ac:dyDescent="0.5">
      <c r="B3" s="19" t="s">
        <v>8</v>
      </c>
      <c r="C3" s="21" t="s">
        <v>436</v>
      </c>
      <c r="I3" s="90" t="s">
        <v>8</v>
      </c>
      <c r="J3" s="91" t="s">
        <v>403</v>
      </c>
      <c r="K3" s="89"/>
      <c r="L3" s="89"/>
      <c r="M3" s="89"/>
    </row>
    <row r="4" spans="2:19" x14ac:dyDescent="0.5">
      <c r="B4" s="19" t="s">
        <v>9</v>
      </c>
      <c r="C4" s="22">
        <v>43761</v>
      </c>
      <c r="I4" s="90" t="s">
        <v>9</v>
      </c>
      <c r="J4" s="92">
        <v>43595</v>
      </c>
      <c r="K4" s="89"/>
      <c r="L4" s="89"/>
      <c r="M4" s="89"/>
    </row>
    <row r="5" spans="2:19" x14ac:dyDescent="0.5">
      <c r="B5" s="19" t="s">
        <v>10</v>
      </c>
      <c r="C5" s="22" t="s">
        <v>452</v>
      </c>
      <c r="I5" s="90" t="s">
        <v>10</v>
      </c>
      <c r="J5" s="92" t="s">
        <v>413</v>
      </c>
      <c r="K5" s="89"/>
      <c r="L5" s="89"/>
      <c r="M5" s="89"/>
    </row>
    <row r="6" spans="2:19" x14ac:dyDescent="0.5">
      <c r="B6" s="17"/>
      <c r="C6" s="18"/>
      <c r="D6" s="18"/>
      <c r="I6" s="93"/>
      <c r="J6" s="94"/>
      <c r="K6" s="94"/>
      <c r="L6" s="89"/>
      <c r="M6" s="89"/>
    </row>
    <row r="7" spans="2:19" x14ac:dyDescent="0.5">
      <c r="B7" s="12" t="s">
        <v>11</v>
      </c>
      <c r="I7" s="87" t="s">
        <v>11</v>
      </c>
      <c r="J7" s="89"/>
      <c r="K7" s="89"/>
      <c r="L7" s="89"/>
      <c r="M7" s="89"/>
    </row>
    <row r="8" spans="2:19" ht="71.650000000000006" customHeight="1" x14ac:dyDescent="0.5">
      <c r="B8" s="14" t="s">
        <v>12</v>
      </c>
      <c r="C8" s="159" t="s">
        <v>473</v>
      </c>
      <c r="D8" s="160"/>
      <c r="I8" s="95" t="s">
        <v>12</v>
      </c>
      <c r="J8" s="166" t="s">
        <v>414</v>
      </c>
      <c r="K8" s="166"/>
      <c r="L8" s="89"/>
      <c r="M8" s="89"/>
    </row>
    <row r="9" spans="2:19" ht="21" x14ac:dyDescent="0.6">
      <c r="B9" s="14" t="s">
        <v>1</v>
      </c>
      <c r="C9" s="15" t="s">
        <v>38</v>
      </c>
      <c r="D9" s="16"/>
      <c r="I9" s="95" t="s">
        <v>1</v>
      </c>
      <c r="J9" s="97" t="s">
        <v>38</v>
      </c>
      <c r="K9" s="98"/>
      <c r="L9" s="89"/>
      <c r="M9" s="89"/>
      <c r="O9" s="66" t="s">
        <v>363</v>
      </c>
      <c r="P9" s="67"/>
      <c r="Q9" s="67"/>
      <c r="R9" s="67"/>
      <c r="S9" s="67"/>
    </row>
    <row r="10" spans="2:19" x14ac:dyDescent="0.5">
      <c r="B10" s="14" t="s">
        <v>13</v>
      </c>
      <c r="C10" s="5" t="s">
        <v>309</v>
      </c>
      <c r="I10" s="95" t="s">
        <v>13</v>
      </c>
      <c r="J10" s="99" t="s">
        <v>309</v>
      </c>
      <c r="K10" s="89"/>
      <c r="L10" s="89"/>
      <c r="M10" s="89"/>
      <c r="O10" s="67"/>
      <c r="P10" s="67"/>
      <c r="Q10" s="67"/>
      <c r="R10" s="67"/>
      <c r="S10" s="67"/>
    </row>
    <row r="11" spans="2:19" x14ac:dyDescent="0.5">
      <c r="B11" s="14" t="s">
        <v>14</v>
      </c>
      <c r="C11" s="5" t="s">
        <v>370</v>
      </c>
      <c r="D11" s="16"/>
      <c r="I11" s="95" t="s">
        <v>14</v>
      </c>
      <c r="J11" s="99" t="s">
        <v>370</v>
      </c>
      <c r="K11" s="98"/>
      <c r="L11" s="89"/>
      <c r="M11" s="89"/>
      <c r="O11" s="67"/>
      <c r="P11" s="67"/>
      <c r="Q11" s="67"/>
      <c r="R11" s="67"/>
      <c r="S11" s="67"/>
    </row>
    <row r="12" spans="2:19" x14ac:dyDescent="0.5">
      <c r="B12" s="14" t="s">
        <v>474</v>
      </c>
      <c r="C12" s="83">
        <f>SUM(F_Inputs!Q45:U45)</f>
        <v>6.9339999999999993</v>
      </c>
      <c r="I12" s="95" t="s">
        <v>15</v>
      </c>
      <c r="J12" s="113">
        <v>6.9339999999999993</v>
      </c>
      <c r="K12" s="89"/>
      <c r="L12" s="89"/>
      <c r="M12" s="89"/>
      <c r="O12" s="68" t="s">
        <v>15</v>
      </c>
      <c r="P12" s="69"/>
      <c r="Q12" s="70"/>
      <c r="R12" s="70"/>
      <c r="S12" s="70"/>
    </row>
    <row r="13" spans="2:19" x14ac:dyDescent="0.5">
      <c r="I13" s="89"/>
      <c r="J13" s="89"/>
      <c r="K13" s="89"/>
      <c r="L13" s="89"/>
      <c r="M13" s="89"/>
      <c r="O13" s="70"/>
      <c r="P13" s="70"/>
      <c r="Q13" s="70"/>
      <c r="R13" s="70"/>
      <c r="S13" s="70"/>
    </row>
    <row r="14" spans="2:19" x14ac:dyDescent="0.5">
      <c r="B14" s="12" t="s">
        <v>319</v>
      </c>
      <c r="I14" s="87" t="s">
        <v>319</v>
      </c>
      <c r="J14" s="89"/>
      <c r="K14" s="89"/>
      <c r="L14" s="89"/>
      <c r="M14" s="89"/>
      <c r="O14" s="71" t="s">
        <v>319</v>
      </c>
      <c r="P14" s="70"/>
      <c r="Q14" s="70"/>
      <c r="R14" s="70"/>
      <c r="S14" s="70"/>
    </row>
    <row r="15" spans="2:19" ht="80.5" customHeight="1" x14ac:dyDescent="0.5">
      <c r="B15" s="5" t="s">
        <v>31</v>
      </c>
      <c r="C15" s="14" t="s">
        <v>437</v>
      </c>
      <c r="D15" s="37"/>
      <c r="I15" s="95" t="s">
        <v>31</v>
      </c>
      <c r="J15" s="95" t="s">
        <v>392</v>
      </c>
      <c r="K15" s="96" t="s">
        <v>430</v>
      </c>
      <c r="L15" s="89"/>
      <c r="M15" s="89"/>
      <c r="O15" s="69" t="s">
        <v>31</v>
      </c>
      <c r="P15" s="68"/>
      <c r="Q15" s="72"/>
      <c r="R15" s="70"/>
      <c r="S15" s="70"/>
    </row>
    <row r="16" spans="2:19" ht="24" customHeight="1" x14ac:dyDescent="0.5">
      <c r="B16" s="5" t="s">
        <v>318</v>
      </c>
      <c r="C16" s="86">
        <f>C12</f>
        <v>6.9339999999999993</v>
      </c>
      <c r="D16" s="37"/>
      <c r="I16" s="99" t="s">
        <v>318</v>
      </c>
      <c r="J16" s="114">
        <v>0</v>
      </c>
      <c r="K16" s="96"/>
      <c r="L16" s="89"/>
      <c r="M16" s="89"/>
      <c r="O16" s="69" t="s">
        <v>318</v>
      </c>
      <c r="P16" s="73"/>
      <c r="Q16" s="78"/>
      <c r="R16" s="70"/>
      <c r="S16" s="70"/>
    </row>
    <row r="17" spans="2:19" x14ac:dyDescent="0.5">
      <c r="B17" s="24" t="s">
        <v>330</v>
      </c>
      <c r="C17" s="85">
        <f>C16</f>
        <v>6.9339999999999993</v>
      </c>
      <c r="I17" s="99" t="s">
        <v>330</v>
      </c>
      <c r="J17" s="115">
        <v>0</v>
      </c>
      <c r="K17" s="89"/>
      <c r="L17" s="89"/>
      <c r="M17" s="89"/>
      <c r="O17" s="69" t="s">
        <v>330</v>
      </c>
      <c r="P17" s="74"/>
      <c r="Q17" s="70"/>
      <c r="R17" s="70"/>
      <c r="S17" s="70"/>
    </row>
    <row r="18" spans="2:19" x14ac:dyDescent="0.5">
      <c r="B18" s="24" t="s">
        <v>316</v>
      </c>
      <c r="C18" s="25"/>
      <c r="I18" s="99" t="s">
        <v>316</v>
      </c>
      <c r="J18" s="115"/>
      <c r="K18" s="89"/>
      <c r="L18" s="89"/>
      <c r="M18" s="89"/>
      <c r="O18" s="69" t="s">
        <v>316</v>
      </c>
      <c r="P18" s="74"/>
      <c r="Q18" s="70"/>
      <c r="R18" s="70"/>
      <c r="S18" s="70"/>
    </row>
    <row r="19" spans="2:19" x14ac:dyDescent="0.5">
      <c r="B19" s="24" t="s">
        <v>316</v>
      </c>
      <c r="C19" s="25"/>
      <c r="I19" s="99" t="s">
        <v>316</v>
      </c>
      <c r="J19" s="101"/>
      <c r="K19" s="89"/>
      <c r="L19" s="89"/>
      <c r="M19" s="89"/>
      <c r="O19" s="69" t="s">
        <v>316</v>
      </c>
      <c r="P19" s="74"/>
      <c r="Q19" s="70"/>
      <c r="R19" s="70"/>
      <c r="S19" s="70"/>
    </row>
    <row r="20" spans="2:19" x14ac:dyDescent="0.5">
      <c r="B20" s="24" t="s">
        <v>316</v>
      </c>
      <c r="C20" s="24"/>
      <c r="I20" s="99" t="s">
        <v>316</v>
      </c>
      <c r="J20" s="99"/>
      <c r="K20" s="89"/>
      <c r="L20" s="89"/>
      <c r="M20" s="89"/>
      <c r="O20" s="69" t="s">
        <v>316</v>
      </c>
      <c r="P20" s="69"/>
      <c r="Q20" s="70"/>
      <c r="R20" s="70"/>
      <c r="S20" s="70"/>
    </row>
    <row r="21" spans="2:19" x14ac:dyDescent="0.5">
      <c r="B21" s="48" t="s">
        <v>339</v>
      </c>
      <c r="C21" s="46" t="b">
        <f>SUM(C17:C20)=C16</f>
        <v>1</v>
      </c>
      <c r="I21" s="102" t="s">
        <v>339</v>
      </c>
      <c r="J21" s="103" t="b">
        <v>1</v>
      </c>
      <c r="K21" s="89"/>
      <c r="L21" s="89"/>
      <c r="M21" s="89"/>
      <c r="O21" s="75" t="s">
        <v>339</v>
      </c>
      <c r="P21" s="76"/>
      <c r="Q21" s="70"/>
      <c r="R21" s="70"/>
      <c r="S21" s="70"/>
    </row>
    <row r="22" spans="2:19" x14ac:dyDescent="0.5">
      <c r="I22" s="89"/>
      <c r="J22" s="89"/>
      <c r="K22" s="89"/>
      <c r="L22" s="89"/>
      <c r="M22" s="89"/>
      <c r="O22" s="70"/>
      <c r="P22" s="70"/>
      <c r="Q22" s="70"/>
      <c r="R22" s="70"/>
      <c r="S22" s="70"/>
    </row>
    <row r="23" spans="2:19" x14ac:dyDescent="0.5">
      <c r="B23" s="12" t="s">
        <v>17</v>
      </c>
      <c r="C23" s="38"/>
      <c r="F23" s="65"/>
      <c r="I23" s="87" t="s">
        <v>17</v>
      </c>
      <c r="J23" s="89"/>
      <c r="K23" s="89"/>
      <c r="L23" s="89"/>
      <c r="M23" s="104"/>
      <c r="O23" s="71" t="s">
        <v>17</v>
      </c>
      <c r="P23" s="70"/>
      <c r="Q23" s="70"/>
      <c r="R23" s="70"/>
      <c r="S23" s="70"/>
    </row>
    <row r="24" spans="2:19" x14ac:dyDescent="0.5">
      <c r="B24" s="5" t="s">
        <v>18</v>
      </c>
      <c r="C24" s="39">
        <v>0</v>
      </c>
      <c r="I24" s="99" t="s">
        <v>18</v>
      </c>
      <c r="J24" s="105"/>
      <c r="K24" s="89"/>
      <c r="L24" s="89"/>
      <c r="M24" s="89"/>
      <c r="O24" s="69" t="s">
        <v>18</v>
      </c>
      <c r="P24" s="77"/>
      <c r="Q24" s="70"/>
      <c r="R24" s="70"/>
      <c r="S24" s="70"/>
    </row>
    <row r="25" spans="2:19" x14ac:dyDescent="0.5">
      <c r="B25" s="5" t="s">
        <v>16</v>
      </c>
      <c r="C25" s="84">
        <f>SUM(F_Inputs!Q201:U202)</f>
        <v>226.52</v>
      </c>
      <c r="D25" s="38"/>
      <c r="I25" s="99" t="s">
        <v>16</v>
      </c>
      <c r="J25" s="113">
        <v>226.52</v>
      </c>
      <c r="K25" s="89"/>
      <c r="L25" s="89"/>
      <c r="M25" s="89"/>
      <c r="O25" s="69" t="s">
        <v>16</v>
      </c>
      <c r="P25" s="73"/>
      <c r="Q25" s="70"/>
      <c r="R25" s="70"/>
      <c r="S25" s="70"/>
    </row>
    <row r="26" spans="2:19" ht="42" customHeight="1" x14ac:dyDescent="0.5">
      <c r="B26" s="23" t="s">
        <v>19</v>
      </c>
      <c r="C26" s="41">
        <f>(C12-C24)/C25</f>
        <v>3.0610983577609035E-2</v>
      </c>
      <c r="D26" s="38"/>
      <c r="I26" s="106" t="s">
        <v>19</v>
      </c>
      <c r="J26" s="107">
        <v>3.0610983577609035E-2</v>
      </c>
      <c r="K26" s="89"/>
      <c r="L26" s="89"/>
      <c r="M26" s="89"/>
      <c r="O26" s="78" t="s">
        <v>19</v>
      </c>
      <c r="P26" s="79"/>
      <c r="Q26" s="70"/>
      <c r="R26" s="70"/>
      <c r="S26" s="70"/>
    </row>
    <row r="27" spans="2:19" ht="33" customHeight="1" x14ac:dyDescent="0.5">
      <c r="B27" s="23" t="s">
        <v>20</v>
      </c>
      <c r="C27" s="40" t="s">
        <v>324</v>
      </c>
      <c r="D27" s="38"/>
      <c r="I27" s="106" t="s">
        <v>20</v>
      </c>
      <c r="J27" s="108" t="s">
        <v>324</v>
      </c>
      <c r="K27" s="89"/>
      <c r="L27" s="89"/>
      <c r="M27" s="89"/>
      <c r="O27" s="78" t="s">
        <v>20</v>
      </c>
      <c r="P27" s="69"/>
      <c r="Q27" s="70"/>
      <c r="R27" s="70"/>
      <c r="S27" s="70"/>
    </row>
    <row r="28" spans="2:19" x14ac:dyDescent="0.5">
      <c r="D28" s="38"/>
      <c r="I28" s="89"/>
      <c r="J28" s="89"/>
      <c r="K28" s="89"/>
      <c r="L28" s="89"/>
      <c r="M28" s="89"/>
      <c r="O28" s="70"/>
      <c r="P28" s="70"/>
      <c r="Q28" s="70"/>
      <c r="R28" s="70"/>
      <c r="S28" s="70"/>
    </row>
    <row r="29" spans="2:19" x14ac:dyDescent="0.5">
      <c r="B29" s="13" t="s">
        <v>21</v>
      </c>
      <c r="F29" s="12" t="s">
        <v>22</v>
      </c>
      <c r="I29" s="87" t="s">
        <v>21</v>
      </c>
      <c r="J29" s="89"/>
      <c r="K29" s="89"/>
      <c r="L29" s="89"/>
      <c r="M29" s="87" t="s">
        <v>22</v>
      </c>
      <c r="O29" s="71" t="s">
        <v>21</v>
      </c>
      <c r="P29" s="70"/>
      <c r="Q29" s="70"/>
      <c r="R29" s="70"/>
      <c r="S29" s="71"/>
    </row>
    <row r="30" spans="2:19" x14ac:dyDescent="0.5">
      <c r="B30" s="14" t="s">
        <v>23</v>
      </c>
      <c r="C30" s="36" t="s">
        <v>316</v>
      </c>
      <c r="D30" s="42"/>
      <c r="E30" s="38"/>
      <c r="F30" s="36"/>
      <c r="I30" s="95" t="s">
        <v>23</v>
      </c>
      <c r="J30" s="95" t="s">
        <v>316</v>
      </c>
      <c r="K30" s="110"/>
      <c r="L30" s="89"/>
      <c r="M30" s="95"/>
      <c r="O30" s="68" t="s">
        <v>23</v>
      </c>
      <c r="P30" s="68"/>
      <c r="Q30" s="68"/>
      <c r="R30" s="70"/>
      <c r="S30" s="68"/>
    </row>
    <row r="31" spans="2:19" ht="310.14999999999998" customHeight="1" x14ac:dyDescent="0.5">
      <c r="B31" s="14" t="s">
        <v>24</v>
      </c>
      <c r="C31" s="36" t="s">
        <v>307</v>
      </c>
      <c r="D31" s="42" t="s">
        <v>475</v>
      </c>
      <c r="E31" s="38"/>
      <c r="F31" s="37" t="s">
        <v>471</v>
      </c>
      <c r="I31" s="95" t="s">
        <v>24</v>
      </c>
      <c r="J31" s="95" t="s">
        <v>394</v>
      </c>
      <c r="K31" s="110" t="s">
        <v>431</v>
      </c>
      <c r="L31" s="89"/>
      <c r="M31" s="96" t="s">
        <v>432</v>
      </c>
      <c r="O31" s="68" t="s">
        <v>24</v>
      </c>
      <c r="P31" s="68"/>
      <c r="Q31" s="72"/>
      <c r="R31" s="70"/>
      <c r="S31" s="72"/>
    </row>
    <row r="32" spans="2:19" ht="96" x14ac:dyDescent="0.5">
      <c r="B32" s="14" t="s">
        <v>25</v>
      </c>
      <c r="C32" s="36" t="s">
        <v>307</v>
      </c>
      <c r="D32" s="37" t="s">
        <v>446</v>
      </c>
      <c r="E32" s="38"/>
      <c r="F32" s="37" t="s">
        <v>471</v>
      </c>
      <c r="I32" s="95" t="s">
        <v>25</v>
      </c>
      <c r="J32" s="95" t="s">
        <v>316</v>
      </c>
      <c r="K32" s="96" t="s">
        <v>404</v>
      </c>
      <c r="L32" s="89"/>
      <c r="M32" s="96"/>
      <c r="O32" s="68" t="s">
        <v>25</v>
      </c>
      <c r="P32" s="68"/>
      <c r="Q32" s="72"/>
      <c r="R32" s="70"/>
      <c r="S32" s="68"/>
    </row>
    <row r="33" spans="2:20" ht="87" customHeight="1" x14ac:dyDescent="0.5">
      <c r="B33" s="14" t="s">
        <v>26</v>
      </c>
      <c r="C33" s="36" t="s">
        <v>307</v>
      </c>
      <c r="D33" s="37" t="s">
        <v>476</v>
      </c>
      <c r="E33" s="38"/>
      <c r="F33" s="37" t="s">
        <v>471</v>
      </c>
      <c r="I33" s="95" t="s">
        <v>26</v>
      </c>
      <c r="J33" s="95" t="s">
        <v>316</v>
      </c>
      <c r="K33" s="96" t="s">
        <v>404</v>
      </c>
      <c r="L33" s="89"/>
      <c r="M33" s="96"/>
      <c r="O33" s="68" t="s">
        <v>26</v>
      </c>
      <c r="P33" s="68"/>
      <c r="Q33" s="68"/>
      <c r="R33" s="70"/>
      <c r="S33" s="68"/>
    </row>
    <row r="34" spans="2:20" ht="143.25" customHeight="1" x14ac:dyDescent="0.5">
      <c r="B34" s="14" t="s">
        <v>27</v>
      </c>
      <c r="C34" s="36" t="s">
        <v>307</v>
      </c>
      <c r="D34" s="37" t="s">
        <v>447</v>
      </c>
      <c r="E34" s="38"/>
      <c r="F34" s="37" t="s">
        <v>472</v>
      </c>
      <c r="I34" s="95" t="s">
        <v>27</v>
      </c>
      <c r="J34" s="95" t="s">
        <v>316</v>
      </c>
      <c r="K34" s="96" t="s">
        <v>404</v>
      </c>
      <c r="L34" s="89"/>
      <c r="M34" s="95"/>
      <c r="O34" s="68" t="s">
        <v>27</v>
      </c>
      <c r="P34" s="68"/>
      <c r="Q34" s="72"/>
      <c r="R34" s="70"/>
      <c r="S34" s="72"/>
    </row>
    <row r="35" spans="2:20" ht="48" x14ac:dyDescent="0.5">
      <c r="B35" s="14" t="s">
        <v>28</v>
      </c>
      <c r="C35" s="36" t="s">
        <v>307</v>
      </c>
      <c r="D35" s="37" t="s">
        <v>448</v>
      </c>
      <c r="E35" s="38"/>
      <c r="F35" s="37" t="s">
        <v>471</v>
      </c>
      <c r="I35" s="95" t="s">
        <v>28</v>
      </c>
      <c r="J35" s="95" t="s">
        <v>316</v>
      </c>
      <c r="K35" s="96" t="s">
        <v>404</v>
      </c>
      <c r="L35" s="89"/>
      <c r="M35" s="95"/>
      <c r="O35" s="68" t="s">
        <v>28</v>
      </c>
      <c r="P35" s="68"/>
      <c r="Q35" s="68"/>
      <c r="R35" s="70"/>
      <c r="S35" s="68"/>
    </row>
    <row r="36" spans="2:20" x14ac:dyDescent="0.5">
      <c r="B36" s="14" t="s">
        <v>29</v>
      </c>
      <c r="C36" s="36" t="s">
        <v>316</v>
      </c>
      <c r="D36" s="43"/>
      <c r="E36" s="38"/>
      <c r="F36" s="36"/>
      <c r="I36" s="95" t="s">
        <v>29</v>
      </c>
      <c r="J36" s="95" t="s">
        <v>316</v>
      </c>
      <c r="K36" s="111"/>
      <c r="L36" s="89"/>
      <c r="M36" s="95"/>
      <c r="O36" s="68" t="s">
        <v>29</v>
      </c>
      <c r="P36" s="68"/>
      <c r="Q36" s="68"/>
      <c r="R36" s="70"/>
      <c r="S36" s="68"/>
    </row>
    <row r="37" spans="2:20" x14ac:dyDescent="0.5">
      <c r="B37" s="14" t="s">
        <v>30</v>
      </c>
      <c r="C37" s="36" t="s">
        <v>316</v>
      </c>
      <c r="D37" s="43"/>
      <c r="E37" s="38"/>
      <c r="F37" s="36"/>
      <c r="I37" s="95" t="s">
        <v>30</v>
      </c>
      <c r="J37" s="95" t="s">
        <v>316</v>
      </c>
      <c r="K37" s="111"/>
      <c r="L37" s="89"/>
      <c r="M37" s="95"/>
      <c r="O37" s="68" t="s">
        <v>30</v>
      </c>
      <c r="P37" s="68"/>
      <c r="Q37" s="68"/>
      <c r="R37" s="70"/>
      <c r="S37" s="68"/>
    </row>
    <row r="41" spans="2:20" x14ac:dyDescent="0.5">
      <c r="B41" s="12"/>
      <c r="C41" s="44"/>
      <c r="D41" s="38"/>
      <c r="E41" s="38"/>
      <c r="F41" s="38"/>
      <c r="I41" s="12"/>
      <c r="J41" s="44"/>
      <c r="K41" s="38"/>
      <c r="L41" s="38"/>
      <c r="M41" s="38"/>
    </row>
    <row r="42" spans="2:20" x14ac:dyDescent="0.5">
      <c r="B42" s="12"/>
      <c r="C42" s="44"/>
      <c r="D42" s="45"/>
      <c r="E42" s="38"/>
      <c r="F42" s="38"/>
      <c r="I42" s="12"/>
      <c r="J42" s="44"/>
      <c r="K42" s="45"/>
      <c r="L42" s="38"/>
      <c r="M42" s="38"/>
    </row>
    <row r="47" spans="2:20" x14ac:dyDescent="0.5">
      <c r="T47" s="4"/>
    </row>
  </sheetData>
  <mergeCells count="2">
    <mergeCell ref="C8:D8"/>
    <mergeCell ref="J8:K8"/>
  </mergeCells>
  <conditionalFormatting sqref="C21:C22">
    <cfRule type="containsText" dxfId="17" priority="7" operator="containsText" text="True">
      <formula>NOT(ISERROR(SEARCH("True",C21)))</formula>
    </cfRule>
    <cfRule type="containsText" dxfId="16" priority="8" operator="containsText" text="False">
      <formula>NOT(ISERROR(SEARCH("False",C21)))</formula>
    </cfRule>
  </conditionalFormatting>
  <conditionalFormatting sqref="P21">
    <cfRule type="containsText" dxfId="15" priority="5" operator="containsText" text="True">
      <formula>NOT(ISERROR(SEARCH("True",P21)))</formula>
    </cfRule>
    <cfRule type="containsText" dxfId="14" priority="6" operator="containsText" text="False">
      <formula>NOT(ISERROR(SEARCH("False",P21)))</formula>
    </cfRule>
  </conditionalFormatting>
  <conditionalFormatting sqref="J21:J22">
    <cfRule type="containsText" dxfId="13" priority="1" operator="containsText" text="True">
      <formula>NOT(ISERROR(SEARCH("True",J21)))</formula>
    </cfRule>
    <cfRule type="containsText" dxfId="12" priority="2" operator="containsText" text="False">
      <formula>NOT(ISERROR(SEARCH("False",J21)))</formula>
    </cfRule>
  </conditionalFormatting>
  <dataValidations count="5">
    <dataValidation type="list" allowBlank="1" showInputMessage="1" showErrorMessage="1" sqref="C9 J9">
      <formula1>"ANH,NES,NWT,SRN,SVE,SWB,TMS,WSH,WSX,YKY,AFW,BRL,HDD,PRT,SES,SEW,SSC"</formula1>
    </dataValidation>
    <dataValidation type="list" allowBlank="1" showInputMessage="1" showErrorMessage="1" sqref="C15 J15">
      <formula1>"Accept, Partial accept, Reject"</formula1>
    </dataValidation>
    <dataValidation type="list" allowBlank="1" showInputMessage="1" showErrorMessage="1" sqref="C10 J10">
      <formula1>#REF!</formula1>
    </dataValidation>
    <dataValidation type="list" allowBlank="1" showInputMessage="1" showErrorMessage="1" sqref="C30:C37 J30:J37">
      <formula1>"Pass, Partial pass, Fail, Not assessed, N/A"</formula1>
    </dataValidation>
    <dataValidation type="list" allowBlank="1" showInputMessage="1" showErrorMessage="1" sqref="B18:B20 I18:I20">
      <formula1>#REF!</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showGridLines="0" zoomScaleNormal="100" workbookViewId="0"/>
  </sheetViews>
  <sheetFormatPr defaultColWidth="9" defaultRowHeight="16" x14ac:dyDescent="0.5"/>
  <cols>
    <col min="1" max="1" width="2" style="1" customWidth="1"/>
    <col min="2" max="2" width="38.54296875" style="1" customWidth="1"/>
    <col min="3" max="3" width="19" style="1" customWidth="1"/>
    <col min="4" max="4" width="74" style="1" customWidth="1"/>
    <col min="5" max="5" width="8.54296875" style="1" customWidth="1"/>
    <col min="6" max="6" width="26.54296875" style="1" customWidth="1"/>
    <col min="7" max="8" width="8.54296875" style="1" customWidth="1"/>
    <col min="9" max="9" width="38.54296875" style="1" customWidth="1"/>
    <col min="10" max="10" width="19" style="1" customWidth="1"/>
    <col min="11" max="11" width="74" style="1" customWidth="1"/>
    <col min="12" max="12" width="8.54296875" style="1" customWidth="1"/>
    <col min="13" max="13" width="26.54296875" style="1" customWidth="1"/>
    <col min="14" max="14" width="8.54296875" style="1" customWidth="1"/>
    <col min="15" max="15" width="14" style="1" customWidth="1"/>
    <col min="16" max="16" width="13" style="1" customWidth="1"/>
    <col min="17" max="17" width="55" style="1" customWidth="1"/>
    <col min="18" max="20" width="8.54296875" style="1" customWidth="1"/>
    <col min="21" max="16384" width="9" style="1"/>
  </cols>
  <sheetData>
    <row r="1" spans="2:19" s="3" customFormat="1" ht="21" x14ac:dyDescent="0.5">
      <c r="B1" s="11" t="s">
        <v>395</v>
      </c>
      <c r="C1" s="11"/>
      <c r="D1" s="11"/>
      <c r="E1" s="11"/>
      <c r="F1" s="11"/>
      <c r="G1" s="1"/>
      <c r="H1" s="4"/>
      <c r="I1" s="88" t="s">
        <v>433</v>
      </c>
      <c r="J1" s="88"/>
      <c r="K1" s="88"/>
      <c r="L1" s="88"/>
      <c r="M1" s="88"/>
      <c r="N1" s="4"/>
      <c r="O1" s="2"/>
    </row>
    <row r="2" spans="2:19" s="3" customFormat="1" ht="21" x14ac:dyDescent="0.5">
      <c r="B2" s="12" t="s">
        <v>7</v>
      </c>
      <c r="C2" s="20"/>
      <c r="D2" s="20"/>
      <c r="E2" s="1"/>
      <c r="F2" s="1"/>
      <c r="G2" s="1"/>
      <c r="H2" s="4"/>
      <c r="I2" s="87" t="s">
        <v>7</v>
      </c>
      <c r="J2" s="88"/>
      <c r="K2" s="88"/>
      <c r="L2" s="89"/>
      <c r="M2" s="89"/>
      <c r="N2" s="4"/>
      <c r="O2" s="2"/>
    </row>
    <row r="3" spans="2:19" x14ac:dyDescent="0.5">
      <c r="B3" s="19" t="s">
        <v>8</v>
      </c>
      <c r="C3" s="21" t="s">
        <v>436</v>
      </c>
      <c r="I3" s="90" t="s">
        <v>8</v>
      </c>
      <c r="J3" s="91" t="s">
        <v>403</v>
      </c>
      <c r="K3" s="89"/>
      <c r="L3" s="89"/>
      <c r="M3" s="89"/>
    </row>
    <row r="4" spans="2:19" x14ac:dyDescent="0.5">
      <c r="B4" s="19" t="s">
        <v>9</v>
      </c>
      <c r="C4" s="22">
        <v>43761</v>
      </c>
      <c r="I4" s="90" t="s">
        <v>9</v>
      </c>
      <c r="J4" s="92">
        <v>43595</v>
      </c>
      <c r="K4" s="89"/>
      <c r="L4" s="89"/>
      <c r="M4" s="89"/>
    </row>
    <row r="5" spans="2:19" x14ac:dyDescent="0.5">
      <c r="B5" s="19" t="s">
        <v>10</v>
      </c>
      <c r="C5" s="22" t="s">
        <v>452</v>
      </c>
      <c r="I5" s="90" t="s">
        <v>10</v>
      </c>
      <c r="J5" s="92" t="s">
        <v>413</v>
      </c>
      <c r="K5" s="89"/>
      <c r="L5" s="89"/>
      <c r="M5" s="89"/>
    </row>
    <row r="6" spans="2:19" x14ac:dyDescent="0.5">
      <c r="B6" s="17"/>
      <c r="C6" s="18"/>
      <c r="D6" s="18"/>
      <c r="I6" s="93"/>
      <c r="J6" s="94"/>
      <c r="K6" s="94"/>
      <c r="L6" s="89"/>
      <c r="M6" s="89"/>
    </row>
    <row r="7" spans="2:19" x14ac:dyDescent="0.5">
      <c r="B7" s="12" t="s">
        <v>11</v>
      </c>
      <c r="I7" s="87" t="s">
        <v>11</v>
      </c>
      <c r="J7" s="89"/>
      <c r="K7" s="89"/>
      <c r="L7" s="89"/>
      <c r="M7" s="89"/>
    </row>
    <row r="8" spans="2:19" ht="80.650000000000006" customHeight="1" x14ac:dyDescent="0.5">
      <c r="B8" s="14" t="s">
        <v>12</v>
      </c>
      <c r="C8" s="167" t="s">
        <v>415</v>
      </c>
      <c r="D8" s="167"/>
      <c r="I8" s="95" t="s">
        <v>12</v>
      </c>
      <c r="J8" s="166" t="s">
        <v>415</v>
      </c>
      <c r="K8" s="166"/>
      <c r="L8" s="89"/>
      <c r="M8" s="89"/>
    </row>
    <row r="9" spans="2:19" ht="21" x14ac:dyDescent="0.6">
      <c r="B9" s="14" t="s">
        <v>1</v>
      </c>
      <c r="C9" s="15" t="s">
        <v>38</v>
      </c>
      <c r="D9" s="16"/>
      <c r="I9" s="95" t="s">
        <v>1</v>
      </c>
      <c r="J9" s="97" t="s">
        <v>38</v>
      </c>
      <c r="K9" s="98"/>
      <c r="L9" s="89"/>
      <c r="M9" s="89"/>
      <c r="O9" s="66" t="s">
        <v>363</v>
      </c>
      <c r="P9" s="67"/>
      <c r="Q9" s="67"/>
      <c r="R9" s="67"/>
      <c r="S9" s="67"/>
    </row>
    <row r="10" spans="2:19" x14ac:dyDescent="0.5">
      <c r="B10" s="14" t="s">
        <v>13</v>
      </c>
      <c r="C10" s="5" t="s">
        <v>334</v>
      </c>
      <c r="I10" s="95" t="s">
        <v>13</v>
      </c>
      <c r="J10" s="99" t="s">
        <v>334</v>
      </c>
      <c r="K10" s="89"/>
      <c r="L10" s="89"/>
      <c r="M10" s="89"/>
      <c r="O10" s="67"/>
      <c r="P10" s="67"/>
      <c r="Q10" s="67"/>
      <c r="R10" s="67"/>
      <c r="S10" s="67"/>
    </row>
    <row r="11" spans="2:19" x14ac:dyDescent="0.5">
      <c r="B11" s="14" t="s">
        <v>14</v>
      </c>
      <c r="C11" s="5" t="s">
        <v>410</v>
      </c>
      <c r="D11" s="16"/>
      <c r="I11" s="95" t="s">
        <v>14</v>
      </c>
      <c r="J11" s="99" t="s">
        <v>410</v>
      </c>
      <c r="K11" s="98"/>
      <c r="L11" s="89"/>
      <c r="M11" s="89"/>
      <c r="O11" s="67"/>
      <c r="P11" s="67"/>
      <c r="Q11" s="67"/>
      <c r="R11" s="67"/>
      <c r="S11" s="67"/>
    </row>
    <row r="12" spans="2:19" x14ac:dyDescent="0.5">
      <c r="B12" s="14" t="s">
        <v>15</v>
      </c>
      <c r="C12" s="83">
        <f>SUM(F_Inputs!Q9:U9)</f>
        <v>3.5339999999999998</v>
      </c>
      <c r="D12" s="118"/>
      <c r="I12" s="95" t="s">
        <v>15</v>
      </c>
      <c r="J12" s="113">
        <v>3.5339999999999998</v>
      </c>
      <c r="K12" s="89"/>
      <c r="L12" s="89"/>
      <c r="M12" s="89"/>
      <c r="O12" s="68" t="s">
        <v>15</v>
      </c>
      <c r="P12" s="69"/>
      <c r="Q12" s="70"/>
      <c r="R12" s="70"/>
      <c r="S12" s="70"/>
    </row>
    <row r="13" spans="2:19" x14ac:dyDescent="0.5">
      <c r="I13" s="89"/>
      <c r="J13" s="89"/>
      <c r="K13" s="89"/>
      <c r="L13" s="89"/>
      <c r="M13" s="89"/>
      <c r="O13" s="70"/>
      <c r="P13" s="70"/>
      <c r="Q13" s="70"/>
      <c r="R13" s="70"/>
      <c r="S13" s="70"/>
    </row>
    <row r="14" spans="2:19" x14ac:dyDescent="0.5">
      <c r="B14" s="12" t="s">
        <v>319</v>
      </c>
      <c r="I14" s="87" t="s">
        <v>319</v>
      </c>
      <c r="J14" s="89"/>
      <c r="K14" s="89"/>
      <c r="L14" s="89"/>
      <c r="M14" s="89"/>
      <c r="O14" s="71" t="s">
        <v>319</v>
      </c>
      <c r="P14" s="70"/>
      <c r="Q14" s="70"/>
      <c r="R14" s="70"/>
      <c r="S14" s="70"/>
    </row>
    <row r="15" spans="2:19" ht="84.75" customHeight="1" x14ac:dyDescent="0.5">
      <c r="B15" s="5" t="s">
        <v>31</v>
      </c>
      <c r="C15" s="14" t="s">
        <v>437</v>
      </c>
      <c r="D15" s="37"/>
      <c r="I15" s="99" t="s">
        <v>31</v>
      </c>
      <c r="J15" s="95" t="s">
        <v>392</v>
      </c>
      <c r="K15" s="96" t="s">
        <v>430</v>
      </c>
      <c r="L15" s="89"/>
      <c r="M15" s="89"/>
      <c r="O15" s="69" t="s">
        <v>31</v>
      </c>
      <c r="P15" s="68"/>
      <c r="Q15" s="72"/>
      <c r="R15" s="70"/>
      <c r="S15" s="70"/>
    </row>
    <row r="16" spans="2:19" ht="50.65" customHeight="1" x14ac:dyDescent="0.5">
      <c r="B16" s="5" t="s">
        <v>318</v>
      </c>
      <c r="C16" s="86">
        <f>C12</f>
        <v>3.5339999999999998</v>
      </c>
      <c r="D16" s="37"/>
      <c r="I16" s="99" t="s">
        <v>318</v>
      </c>
      <c r="J16" s="114">
        <v>0</v>
      </c>
      <c r="K16" s="96"/>
      <c r="L16" s="89"/>
      <c r="M16" s="89"/>
      <c r="O16" s="69" t="s">
        <v>318</v>
      </c>
      <c r="P16" s="73"/>
      <c r="Q16" s="78"/>
      <c r="R16" s="70"/>
      <c r="S16" s="70"/>
    </row>
    <row r="17" spans="2:19" x14ac:dyDescent="0.5">
      <c r="B17" s="24" t="s">
        <v>330</v>
      </c>
      <c r="C17" s="85">
        <f>C16</f>
        <v>3.5339999999999998</v>
      </c>
      <c r="I17" s="99" t="s">
        <v>330</v>
      </c>
      <c r="J17" s="115">
        <v>0</v>
      </c>
      <c r="K17" s="89"/>
      <c r="L17" s="89"/>
      <c r="M17" s="89"/>
      <c r="O17" s="69" t="s">
        <v>330</v>
      </c>
      <c r="P17" s="74"/>
      <c r="Q17" s="70"/>
      <c r="R17" s="70"/>
      <c r="S17" s="70"/>
    </row>
    <row r="18" spans="2:19" x14ac:dyDescent="0.5">
      <c r="B18" s="24" t="s">
        <v>316</v>
      </c>
      <c r="C18" s="25"/>
      <c r="I18" s="99" t="s">
        <v>316</v>
      </c>
      <c r="J18" s="101"/>
      <c r="K18" s="89"/>
      <c r="L18" s="89"/>
      <c r="M18" s="89"/>
      <c r="O18" s="69" t="s">
        <v>316</v>
      </c>
      <c r="P18" s="74"/>
      <c r="Q18" s="70"/>
      <c r="R18" s="70"/>
      <c r="S18" s="70"/>
    </row>
    <row r="19" spans="2:19" x14ac:dyDescent="0.5">
      <c r="B19" s="24" t="s">
        <v>316</v>
      </c>
      <c r="C19" s="25"/>
      <c r="I19" s="99" t="s">
        <v>316</v>
      </c>
      <c r="J19" s="101"/>
      <c r="K19" s="89"/>
      <c r="L19" s="89"/>
      <c r="M19" s="89"/>
      <c r="O19" s="69" t="s">
        <v>316</v>
      </c>
      <c r="P19" s="74"/>
      <c r="Q19" s="70"/>
      <c r="R19" s="70"/>
      <c r="S19" s="70"/>
    </row>
    <row r="20" spans="2:19" x14ac:dyDescent="0.5">
      <c r="B20" s="24" t="s">
        <v>316</v>
      </c>
      <c r="C20" s="24"/>
      <c r="I20" s="99" t="s">
        <v>316</v>
      </c>
      <c r="J20" s="99"/>
      <c r="K20" s="89"/>
      <c r="L20" s="89"/>
      <c r="M20" s="89"/>
      <c r="O20" s="69" t="s">
        <v>316</v>
      </c>
      <c r="P20" s="69"/>
      <c r="Q20" s="70"/>
      <c r="R20" s="70"/>
      <c r="S20" s="70"/>
    </row>
    <row r="21" spans="2:19" x14ac:dyDescent="0.5">
      <c r="B21" s="48" t="s">
        <v>339</v>
      </c>
      <c r="C21" s="46" t="b">
        <f>SUM(C17:C20)=C16</f>
        <v>1</v>
      </c>
      <c r="I21" s="102" t="s">
        <v>339</v>
      </c>
      <c r="J21" s="103" t="b">
        <v>1</v>
      </c>
      <c r="K21" s="89"/>
      <c r="L21" s="89"/>
      <c r="M21" s="89"/>
      <c r="O21" s="75" t="s">
        <v>339</v>
      </c>
      <c r="P21" s="76"/>
      <c r="Q21" s="70"/>
      <c r="R21" s="70"/>
      <c r="S21" s="70"/>
    </row>
    <row r="22" spans="2:19" x14ac:dyDescent="0.5">
      <c r="I22" s="89"/>
      <c r="J22" s="89"/>
      <c r="K22" s="89"/>
      <c r="L22" s="89"/>
      <c r="M22" s="89"/>
      <c r="O22" s="70"/>
      <c r="P22" s="70"/>
      <c r="Q22" s="70"/>
      <c r="R22" s="70"/>
      <c r="S22" s="70"/>
    </row>
    <row r="23" spans="2:19" x14ac:dyDescent="0.5">
      <c r="B23" s="12" t="s">
        <v>17</v>
      </c>
      <c r="C23" s="38"/>
      <c r="F23" s="65"/>
      <c r="I23" s="87" t="s">
        <v>17</v>
      </c>
      <c r="J23" s="89"/>
      <c r="K23" s="89"/>
      <c r="L23" s="89"/>
      <c r="M23" s="104"/>
      <c r="O23" s="71" t="s">
        <v>17</v>
      </c>
      <c r="P23" s="70"/>
      <c r="Q23" s="70"/>
      <c r="R23" s="70"/>
      <c r="S23" s="70"/>
    </row>
    <row r="24" spans="2:19" x14ac:dyDescent="0.5">
      <c r="B24" s="5" t="s">
        <v>18</v>
      </c>
      <c r="C24" s="39">
        <v>0</v>
      </c>
      <c r="I24" s="99" t="s">
        <v>18</v>
      </c>
      <c r="J24" s="105"/>
      <c r="K24" s="89"/>
      <c r="L24" s="89"/>
      <c r="M24" s="89"/>
      <c r="O24" s="69" t="s">
        <v>18</v>
      </c>
      <c r="P24" s="77"/>
      <c r="Q24" s="70"/>
      <c r="R24" s="70"/>
      <c r="S24" s="70"/>
    </row>
    <row r="25" spans="2:19" x14ac:dyDescent="0.5">
      <c r="B25" s="5" t="s">
        <v>16</v>
      </c>
      <c r="C25" s="84">
        <f>SUM(F_Inputs!Q201:U202)</f>
        <v>226.52</v>
      </c>
      <c r="D25" s="38"/>
      <c r="I25" s="99" t="s">
        <v>16</v>
      </c>
      <c r="J25" s="113">
        <v>226.52</v>
      </c>
      <c r="K25" s="89"/>
      <c r="L25" s="89"/>
      <c r="M25" s="89"/>
      <c r="O25" s="69" t="s">
        <v>16</v>
      </c>
      <c r="P25" s="73"/>
      <c r="Q25" s="70"/>
      <c r="R25" s="70"/>
      <c r="S25" s="70"/>
    </row>
    <row r="26" spans="2:19" ht="42" customHeight="1" x14ac:dyDescent="0.5">
      <c r="B26" s="23" t="s">
        <v>19</v>
      </c>
      <c r="C26" s="41">
        <f>(C12-C24)/C25</f>
        <v>1.5601271410912942E-2</v>
      </c>
      <c r="D26" s="38"/>
      <c r="I26" s="106" t="s">
        <v>19</v>
      </c>
      <c r="J26" s="107">
        <v>1.5601271410912942E-2</v>
      </c>
      <c r="K26" s="89"/>
      <c r="L26" s="89"/>
      <c r="M26" s="89"/>
      <c r="O26" s="78" t="s">
        <v>19</v>
      </c>
      <c r="P26" s="79"/>
      <c r="Q26" s="70"/>
      <c r="R26" s="70"/>
      <c r="S26" s="70"/>
    </row>
    <row r="27" spans="2:19" ht="33" customHeight="1" x14ac:dyDescent="0.5">
      <c r="B27" s="23" t="s">
        <v>20</v>
      </c>
      <c r="C27" s="40" t="s">
        <v>324</v>
      </c>
      <c r="D27" s="38"/>
      <c r="I27" s="106" t="s">
        <v>20</v>
      </c>
      <c r="J27" s="108" t="s">
        <v>324</v>
      </c>
      <c r="K27" s="89"/>
      <c r="L27" s="89"/>
      <c r="M27" s="89"/>
      <c r="O27" s="78" t="s">
        <v>20</v>
      </c>
      <c r="P27" s="69"/>
      <c r="Q27" s="70"/>
      <c r="R27" s="70"/>
      <c r="S27" s="70"/>
    </row>
    <row r="28" spans="2:19" x14ac:dyDescent="0.5">
      <c r="D28" s="38"/>
      <c r="I28" s="89"/>
      <c r="J28" s="89"/>
      <c r="K28" s="89"/>
      <c r="L28" s="89"/>
      <c r="M28" s="89"/>
      <c r="O28" s="70"/>
      <c r="P28" s="70"/>
      <c r="Q28" s="70"/>
      <c r="R28" s="70"/>
      <c r="S28" s="70"/>
    </row>
    <row r="29" spans="2:19" x14ac:dyDescent="0.5">
      <c r="B29" s="13" t="s">
        <v>21</v>
      </c>
      <c r="F29" s="12" t="s">
        <v>22</v>
      </c>
      <c r="I29" s="109" t="s">
        <v>21</v>
      </c>
      <c r="J29" s="89"/>
      <c r="K29" s="89"/>
      <c r="L29" s="89"/>
      <c r="M29" s="87" t="s">
        <v>22</v>
      </c>
      <c r="O29" s="71" t="s">
        <v>21</v>
      </c>
      <c r="P29" s="70"/>
      <c r="Q29" s="70"/>
      <c r="R29" s="70"/>
      <c r="S29" s="71"/>
    </row>
    <row r="30" spans="2:19" x14ac:dyDescent="0.5">
      <c r="B30" s="14" t="s">
        <v>23</v>
      </c>
      <c r="C30" s="36" t="s">
        <v>316</v>
      </c>
      <c r="D30" s="42"/>
      <c r="E30" s="38"/>
      <c r="F30" s="36"/>
      <c r="I30" s="95" t="s">
        <v>23</v>
      </c>
      <c r="J30" s="95" t="s">
        <v>316</v>
      </c>
      <c r="K30" s="110"/>
      <c r="L30" s="89"/>
      <c r="M30" s="95"/>
      <c r="O30" s="68" t="s">
        <v>23</v>
      </c>
      <c r="P30" s="68"/>
      <c r="Q30" s="68"/>
      <c r="R30" s="70"/>
      <c r="S30" s="68"/>
    </row>
    <row r="31" spans="2:19" ht="313.89999999999998" customHeight="1" x14ac:dyDescent="0.5">
      <c r="B31" s="14" t="s">
        <v>24</v>
      </c>
      <c r="C31" s="36" t="s">
        <v>307</v>
      </c>
      <c r="D31" s="42" t="s">
        <v>449</v>
      </c>
      <c r="E31" s="38"/>
      <c r="F31" s="37" t="s">
        <v>471</v>
      </c>
      <c r="I31" s="95" t="s">
        <v>24</v>
      </c>
      <c r="J31" s="95" t="s">
        <v>394</v>
      </c>
      <c r="K31" s="110" t="s">
        <v>416</v>
      </c>
      <c r="L31" s="89"/>
      <c r="M31" s="96" t="s">
        <v>432</v>
      </c>
      <c r="O31" s="68" t="s">
        <v>24</v>
      </c>
      <c r="P31" s="68"/>
      <c r="Q31" s="72"/>
      <c r="R31" s="70"/>
      <c r="S31" s="72"/>
    </row>
    <row r="32" spans="2:19" ht="32" x14ac:dyDescent="0.5">
      <c r="B32" s="14" t="s">
        <v>25</v>
      </c>
      <c r="C32" s="36" t="s">
        <v>307</v>
      </c>
      <c r="D32" s="37" t="s">
        <v>449</v>
      </c>
      <c r="E32" s="38"/>
      <c r="F32" s="37" t="s">
        <v>471</v>
      </c>
      <c r="I32" s="95" t="s">
        <v>25</v>
      </c>
      <c r="J32" s="95" t="s">
        <v>316</v>
      </c>
      <c r="K32" s="96" t="s">
        <v>404</v>
      </c>
      <c r="L32" s="89"/>
      <c r="M32" s="96"/>
      <c r="O32" s="68" t="s">
        <v>25</v>
      </c>
      <c r="P32" s="68"/>
      <c r="Q32" s="72"/>
      <c r="R32" s="70"/>
      <c r="S32" s="68"/>
    </row>
    <row r="33" spans="2:20" ht="87" customHeight="1" x14ac:dyDescent="0.5">
      <c r="B33" s="14" t="s">
        <v>26</v>
      </c>
      <c r="C33" s="36" t="s">
        <v>307</v>
      </c>
      <c r="D33" s="37" t="s">
        <v>449</v>
      </c>
      <c r="E33" s="38"/>
      <c r="F33" s="37" t="s">
        <v>471</v>
      </c>
      <c r="I33" s="95" t="s">
        <v>26</v>
      </c>
      <c r="J33" s="95" t="s">
        <v>316</v>
      </c>
      <c r="K33" s="96" t="s">
        <v>404</v>
      </c>
      <c r="L33" s="89"/>
      <c r="M33" s="96"/>
      <c r="O33" s="68" t="s">
        <v>26</v>
      </c>
      <c r="P33" s="68"/>
      <c r="Q33" s="68"/>
      <c r="R33" s="70"/>
      <c r="S33" s="68"/>
    </row>
    <row r="34" spans="2:20" ht="143.25" customHeight="1" x14ac:dyDescent="0.5">
      <c r="B34" s="14" t="s">
        <v>27</v>
      </c>
      <c r="C34" s="36" t="s">
        <v>307</v>
      </c>
      <c r="D34" s="37" t="s">
        <v>449</v>
      </c>
      <c r="E34" s="38"/>
      <c r="F34" s="37" t="s">
        <v>472</v>
      </c>
      <c r="I34" s="95" t="s">
        <v>27</v>
      </c>
      <c r="J34" s="95" t="s">
        <v>316</v>
      </c>
      <c r="K34" s="96" t="s">
        <v>404</v>
      </c>
      <c r="L34" s="89"/>
      <c r="M34" s="95"/>
      <c r="O34" s="68" t="s">
        <v>27</v>
      </c>
      <c r="P34" s="68"/>
      <c r="Q34" s="72"/>
      <c r="R34" s="70"/>
      <c r="S34" s="72"/>
    </row>
    <row r="35" spans="2:20" ht="32" x14ac:dyDescent="0.5">
      <c r="B35" s="14" t="s">
        <v>28</v>
      </c>
      <c r="C35" s="36" t="s">
        <v>307</v>
      </c>
      <c r="D35" s="37" t="s">
        <v>449</v>
      </c>
      <c r="E35" s="38"/>
      <c r="F35" s="37" t="s">
        <v>471</v>
      </c>
      <c r="I35" s="95" t="s">
        <v>28</v>
      </c>
      <c r="J35" s="95" t="s">
        <v>316</v>
      </c>
      <c r="K35" s="96" t="s">
        <v>404</v>
      </c>
      <c r="L35" s="89"/>
      <c r="M35" s="95"/>
      <c r="O35" s="68" t="s">
        <v>28</v>
      </c>
      <c r="P35" s="68"/>
      <c r="Q35" s="68"/>
      <c r="R35" s="70"/>
      <c r="S35" s="68"/>
    </row>
    <row r="36" spans="2:20" x14ac:dyDescent="0.5">
      <c r="B36" s="14" t="s">
        <v>29</v>
      </c>
      <c r="C36" s="36" t="s">
        <v>316</v>
      </c>
      <c r="D36" s="43"/>
      <c r="E36" s="38"/>
      <c r="F36" s="36"/>
      <c r="I36" s="95" t="s">
        <v>29</v>
      </c>
      <c r="J36" s="95" t="s">
        <v>316</v>
      </c>
      <c r="K36" s="111"/>
      <c r="L36" s="89"/>
      <c r="M36" s="95"/>
      <c r="O36" s="68" t="s">
        <v>29</v>
      </c>
      <c r="P36" s="68"/>
      <c r="Q36" s="68"/>
      <c r="R36" s="70"/>
      <c r="S36" s="68"/>
    </row>
    <row r="37" spans="2:20" x14ac:dyDescent="0.5">
      <c r="B37" s="14" t="s">
        <v>30</v>
      </c>
      <c r="C37" s="36" t="s">
        <v>316</v>
      </c>
      <c r="D37" s="43"/>
      <c r="E37" s="38"/>
      <c r="F37" s="36"/>
      <c r="I37" s="95" t="s">
        <v>30</v>
      </c>
      <c r="J37" s="95" t="s">
        <v>316</v>
      </c>
      <c r="K37" s="111"/>
      <c r="L37" s="89"/>
      <c r="M37" s="95"/>
      <c r="O37" s="68" t="s">
        <v>30</v>
      </c>
      <c r="P37" s="68"/>
      <c r="Q37" s="68"/>
      <c r="R37" s="70"/>
      <c r="S37" s="68"/>
    </row>
    <row r="41" spans="2:20" x14ac:dyDescent="0.5">
      <c r="B41" s="12"/>
      <c r="C41" s="44"/>
      <c r="D41" s="38"/>
      <c r="E41" s="38"/>
      <c r="F41" s="38"/>
      <c r="I41" s="12"/>
      <c r="J41" s="44"/>
      <c r="K41" s="38"/>
      <c r="L41" s="38"/>
      <c r="M41" s="38"/>
    </row>
    <row r="42" spans="2:20" x14ac:dyDescent="0.5">
      <c r="B42" s="12"/>
      <c r="C42" s="44"/>
      <c r="D42" s="45"/>
      <c r="E42" s="38"/>
      <c r="F42" s="38"/>
      <c r="I42" s="12"/>
      <c r="J42" s="44"/>
      <c r="K42" s="45"/>
      <c r="L42" s="38"/>
      <c r="M42" s="38"/>
    </row>
    <row r="47" spans="2:20" x14ac:dyDescent="0.5">
      <c r="T47" s="4"/>
    </row>
  </sheetData>
  <mergeCells count="2">
    <mergeCell ref="C8:D8"/>
    <mergeCell ref="J8:K8"/>
  </mergeCells>
  <conditionalFormatting sqref="C21:C22">
    <cfRule type="containsText" dxfId="11" priority="5" operator="containsText" text="True">
      <formula>NOT(ISERROR(SEARCH("True",C21)))</formula>
    </cfRule>
    <cfRule type="containsText" dxfId="10" priority="6" operator="containsText" text="False">
      <formula>NOT(ISERROR(SEARCH("False",C21)))</formula>
    </cfRule>
  </conditionalFormatting>
  <conditionalFormatting sqref="P21">
    <cfRule type="containsText" dxfId="9" priority="3" operator="containsText" text="True">
      <formula>NOT(ISERROR(SEARCH("True",P21)))</formula>
    </cfRule>
    <cfRule type="containsText" dxfId="8" priority="4" operator="containsText" text="False">
      <formula>NOT(ISERROR(SEARCH("False",P21)))</formula>
    </cfRule>
  </conditionalFormatting>
  <conditionalFormatting sqref="J21:J22">
    <cfRule type="containsText" dxfId="7" priority="1" operator="containsText" text="True">
      <formula>NOT(ISERROR(SEARCH("True",J21)))</formula>
    </cfRule>
    <cfRule type="containsText" dxfId="6" priority="2" operator="containsText" text="False">
      <formula>NOT(ISERROR(SEARCH("False",J21)))</formula>
    </cfRule>
  </conditionalFormatting>
  <dataValidations count="4">
    <dataValidation type="list" allowBlank="1" showInputMessage="1" showErrorMessage="1" sqref="C30:C37 J30:J37">
      <formula1>"Pass, Partial pass, Fail, Not assessed, N/A"</formula1>
    </dataValidation>
    <dataValidation type="list" allowBlank="1" showInputMessage="1" showErrorMessage="1" sqref="C15 J15">
      <formula1>"Accept, Partial accept, Reject"</formula1>
    </dataValidation>
    <dataValidation type="list" allowBlank="1" showInputMessage="1" showErrorMessage="1" sqref="C9 J9">
      <formula1>"ANH,NES,NWT,SRN,SVE,SWB,TMS,WSH,WSX,YKY,AFW,BRL,HDD,PRT,SES,SEW,SSC"</formula1>
    </dataValidation>
    <dataValidation type="list" allowBlank="1" showInputMessage="1" showErrorMessage="1" sqref="B18:B20 I18:I20">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Summary!$B$19:$B$23</xm:f>
          </x14:formula1>
          <xm:sqref>C10 J10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N23"/>
  <sheetViews>
    <sheetView showGridLines="0" zoomScaleNormal="100" workbookViewId="0"/>
  </sheetViews>
  <sheetFormatPr defaultColWidth="9" defaultRowHeight="13" x14ac:dyDescent="0.3"/>
  <cols>
    <col min="1" max="1" width="2.26953125" style="26" customWidth="1"/>
    <col min="2" max="2" width="20.54296875" style="27" customWidth="1"/>
    <col min="3" max="3" width="19" style="26" customWidth="1"/>
    <col min="4" max="4" width="14.54296875" style="26" customWidth="1"/>
    <col min="5" max="5" width="13" style="26" customWidth="1"/>
    <col min="6" max="6" width="13.26953125" style="26" customWidth="1"/>
    <col min="7" max="7" width="11" style="26" customWidth="1"/>
    <col min="8" max="8" width="9.7265625" style="26" customWidth="1"/>
    <col min="9" max="9" width="19.54296875" style="26" customWidth="1"/>
    <col min="10" max="10" width="8.7265625" style="26" customWidth="1"/>
    <col min="11" max="11" width="20" style="26" customWidth="1"/>
    <col min="12" max="12" width="9" style="26" customWidth="1"/>
    <col min="13" max="13" width="20" style="26" customWidth="1"/>
    <col min="14" max="14" width="9.26953125" style="26" customWidth="1"/>
    <col min="15" max="15" width="23" style="26" customWidth="1"/>
    <col min="16" max="16" width="20" style="26" customWidth="1"/>
    <col min="17" max="16384" width="9" style="26"/>
  </cols>
  <sheetData>
    <row r="1" spans="2:14" s="30" customFormat="1" ht="15" customHeight="1" x14ac:dyDescent="0.3">
      <c r="B1" s="31" t="s">
        <v>332</v>
      </c>
      <c r="C1" s="33"/>
      <c r="D1" s="33"/>
      <c r="E1" s="33"/>
      <c r="F1" s="33"/>
      <c r="G1" s="34"/>
    </row>
    <row r="2" spans="2:14" ht="15" customHeight="1" x14ac:dyDescent="0.35">
      <c r="B2" s="35" t="s">
        <v>338</v>
      </c>
      <c r="C2" s="32"/>
      <c r="D2" s="32"/>
      <c r="E2" s="32"/>
      <c r="F2" s="32"/>
    </row>
    <row r="3" spans="2:14" x14ac:dyDescent="0.3">
      <c r="I3" s="49" t="s">
        <v>340</v>
      </c>
      <c r="J3" s="50"/>
      <c r="K3" s="49" t="s">
        <v>341</v>
      </c>
      <c r="L3" s="50"/>
      <c r="M3" s="49" t="s">
        <v>342</v>
      </c>
      <c r="N3" s="50"/>
    </row>
    <row r="4" spans="2:14" ht="47.25" customHeight="1" x14ac:dyDescent="0.3">
      <c r="B4" s="51" t="s">
        <v>32</v>
      </c>
      <c r="C4" s="52" t="s">
        <v>33</v>
      </c>
      <c r="D4" s="52" t="s">
        <v>13</v>
      </c>
      <c r="E4" s="52" t="s">
        <v>317</v>
      </c>
      <c r="F4" s="52" t="s">
        <v>321</v>
      </c>
      <c r="G4" s="52" t="s">
        <v>322</v>
      </c>
      <c r="H4" s="53" t="s">
        <v>343</v>
      </c>
      <c r="I4" s="53" t="s">
        <v>323</v>
      </c>
      <c r="J4" s="53" t="s">
        <v>344</v>
      </c>
      <c r="K4" s="53" t="s">
        <v>323</v>
      </c>
      <c r="L4" s="53" t="s">
        <v>344</v>
      </c>
      <c r="M4" s="53" t="s">
        <v>323</v>
      </c>
      <c r="N4" s="53" t="s">
        <v>344</v>
      </c>
    </row>
    <row r="5" spans="2:14" x14ac:dyDescent="0.3">
      <c r="B5" s="54" t="str">
        <f>'WN_water softening'!$C$11</f>
        <v>SES-WN601001</v>
      </c>
      <c r="C5" s="55" t="str">
        <f>'WN_water softening'!$B$1</f>
        <v>Water softening</v>
      </c>
      <c r="D5" s="56" t="str">
        <f>'WN_water softening'!C10</f>
        <v>Water network plus</v>
      </c>
      <c r="E5" s="119">
        <f>'WN_water softening'!C12</f>
        <v>11.466573535141926</v>
      </c>
      <c r="F5" s="121">
        <f>'WN_water softening'!$C$16</f>
        <v>11.466573535141926</v>
      </c>
      <c r="G5" s="62" t="str">
        <f>'WN_water softening'!$C$15</f>
        <v>Partial accept</v>
      </c>
      <c r="H5" s="122">
        <f>'WN_water softening'!C17</f>
        <v>11.466573535141926</v>
      </c>
      <c r="I5" s="58" t="str">
        <f>'WN_water softening'!B18</f>
        <v>N/A</v>
      </c>
      <c r="J5" s="58">
        <f>'WN_water softening'!C18</f>
        <v>0</v>
      </c>
      <c r="K5" s="58" t="str">
        <f>'WN_water softening'!B19</f>
        <v>N/A</v>
      </c>
      <c r="L5" s="58">
        <f>'WN_water softening'!C19</f>
        <v>0</v>
      </c>
      <c r="M5" s="58" t="str">
        <f>'WN_water softening'!B20</f>
        <v>N/A</v>
      </c>
      <c r="N5" s="57">
        <f>'WN_water softening'!C20</f>
        <v>0</v>
      </c>
    </row>
    <row r="6" spans="2:14" ht="26" x14ac:dyDescent="0.3">
      <c r="B6" s="59" t="str">
        <f>'WN_Mains Replacement'!C11</f>
        <v>SES-WN603001</v>
      </c>
      <c r="C6" s="60" t="str">
        <f>'WN_Mains Replacement'!B1</f>
        <v>Mains replacement</v>
      </c>
      <c r="D6" s="59" t="str">
        <f>'WN_Mains Replacement'!C10</f>
        <v>Water network plus</v>
      </c>
      <c r="E6" s="120">
        <f>'WN_Mains Replacement'!C12</f>
        <v>13.087</v>
      </c>
      <c r="F6" s="62">
        <f>'WN_Mains Replacement'!C16</f>
        <v>0</v>
      </c>
      <c r="G6" s="62" t="str">
        <f>'WN_Mains Replacement'!C15</f>
        <v>Partial accept</v>
      </c>
      <c r="H6" s="62">
        <f>'WN_Mains Replacement'!C17</f>
        <v>0</v>
      </c>
      <c r="I6" s="62" t="str">
        <f>'WN_Mains Replacement'!B18</f>
        <v>N/A</v>
      </c>
      <c r="J6" s="62">
        <f>'WN_Mains Replacement'!C18</f>
        <v>0</v>
      </c>
      <c r="K6" s="62" t="str">
        <f>'WN_Mains Replacement'!B19</f>
        <v>N/A</v>
      </c>
      <c r="L6" s="62">
        <f>'WN_Mains Replacement'!C19</f>
        <v>0</v>
      </c>
      <c r="M6" s="62" t="str">
        <f>'WN_Mains Replacement'!B20</f>
        <v>N/A</v>
      </c>
      <c r="N6" s="62">
        <f>'WN_Mains Replacement'!C20</f>
        <v>0</v>
      </c>
    </row>
    <row r="7" spans="2:14" ht="26" x14ac:dyDescent="0.3">
      <c r="B7" s="59" t="str">
        <f>'WN_electricity usage'!C11</f>
        <v>SES-WN602001</v>
      </c>
      <c r="C7" s="60" t="str">
        <f>'WN_electricity usage'!B1</f>
        <v>Electricity usage</v>
      </c>
      <c r="D7" s="59" t="str">
        <f>'WN_electricity usage'!C10</f>
        <v>Water network plus</v>
      </c>
      <c r="E7" s="120">
        <f>'WN_electricity usage'!C12</f>
        <v>6.9339999999999993</v>
      </c>
      <c r="F7" s="62">
        <f>'WN_electricity usage'!C16</f>
        <v>6.9339999999999993</v>
      </c>
      <c r="G7" s="62" t="str">
        <f>'WN_electricity usage'!C15</f>
        <v>Accept</v>
      </c>
      <c r="H7" s="62">
        <f>'WN_electricity usage'!C17</f>
        <v>6.9339999999999993</v>
      </c>
      <c r="I7" s="62" t="str">
        <f>'WN_electricity usage'!B18</f>
        <v>N/A</v>
      </c>
      <c r="J7" s="62">
        <f>'WN_electricity usage'!C18</f>
        <v>0</v>
      </c>
      <c r="K7" s="62" t="str">
        <f>'WN_electricity usage'!B19</f>
        <v>N/A</v>
      </c>
      <c r="L7" s="62">
        <f>'WN_electricity usage'!C19</f>
        <v>0</v>
      </c>
      <c r="M7" s="62" t="str">
        <f>'WN_electricity usage'!B20</f>
        <v>N/A</v>
      </c>
      <c r="N7" s="62">
        <f>'WN_electricity usage'!C20</f>
        <v>0</v>
      </c>
    </row>
    <row r="8" spans="2:14" x14ac:dyDescent="0.3">
      <c r="B8" s="59" t="str">
        <f>'WR_electricity usage'!C11</f>
        <v>SES-WR801001</v>
      </c>
      <c r="C8" s="60" t="str">
        <f>'WR_electricity usage'!B1</f>
        <v>Electricity usage</v>
      </c>
      <c r="D8" s="59" t="str">
        <f>'WR_electricity usage'!C10</f>
        <v>Water resources</v>
      </c>
      <c r="E8" s="120">
        <f>'WR_electricity usage'!C12</f>
        <v>3.5339999999999998</v>
      </c>
      <c r="F8" s="62">
        <f>'WR_electricity usage'!C16</f>
        <v>3.5339999999999998</v>
      </c>
      <c r="G8" s="62" t="str">
        <f>'WR_electricity usage'!C15</f>
        <v>Accept</v>
      </c>
      <c r="H8" s="62">
        <f>'WR_electricity usage'!C17</f>
        <v>3.5339999999999998</v>
      </c>
      <c r="I8" s="62" t="str">
        <f>'WR_electricity usage'!B18</f>
        <v>N/A</v>
      </c>
      <c r="J8" s="62">
        <f>'WR_electricity usage'!C18</f>
        <v>0</v>
      </c>
      <c r="K8" s="62" t="str">
        <f>'WR_electricity usage'!B19</f>
        <v>N/A</v>
      </c>
      <c r="L8" s="62">
        <f>'WR_electricity usage'!C19</f>
        <v>0</v>
      </c>
      <c r="M8" s="62" t="str">
        <f>'WR_electricity usage'!B20</f>
        <v>N/A</v>
      </c>
      <c r="N8" s="62">
        <f>'WR_electricity usage'!C20</f>
        <v>0</v>
      </c>
    </row>
    <row r="9" spans="2:14" x14ac:dyDescent="0.3">
      <c r="B9" s="59" t="s">
        <v>345</v>
      </c>
      <c r="C9" s="60" t="s">
        <v>346</v>
      </c>
      <c r="D9" s="59" t="s">
        <v>13</v>
      </c>
      <c r="E9" s="61" t="s">
        <v>347</v>
      </c>
      <c r="F9" s="62" t="s">
        <v>348</v>
      </c>
      <c r="G9" s="62" t="s">
        <v>349</v>
      </c>
      <c r="H9" s="62" t="s">
        <v>343</v>
      </c>
      <c r="I9" s="62" t="s">
        <v>350</v>
      </c>
      <c r="J9" s="62" t="s">
        <v>344</v>
      </c>
      <c r="K9" s="62" t="s">
        <v>351</v>
      </c>
      <c r="L9" s="62" t="s">
        <v>344</v>
      </c>
      <c r="M9" s="62" t="s">
        <v>352</v>
      </c>
      <c r="N9" s="62" t="s">
        <v>344</v>
      </c>
    </row>
    <row r="10" spans="2:14" x14ac:dyDescent="0.3">
      <c r="B10" s="59" t="s">
        <v>353</v>
      </c>
      <c r="C10" s="60" t="s">
        <v>346</v>
      </c>
      <c r="D10" s="59" t="s">
        <v>13</v>
      </c>
      <c r="E10" s="61" t="s">
        <v>347</v>
      </c>
      <c r="F10" s="62" t="s">
        <v>348</v>
      </c>
      <c r="G10" s="62" t="s">
        <v>349</v>
      </c>
      <c r="H10" s="62" t="s">
        <v>343</v>
      </c>
      <c r="I10" s="62" t="s">
        <v>350</v>
      </c>
      <c r="J10" s="62" t="s">
        <v>344</v>
      </c>
      <c r="K10" s="62" t="s">
        <v>351</v>
      </c>
      <c r="L10" s="62" t="s">
        <v>344</v>
      </c>
      <c r="M10" s="62" t="s">
        <v>352</v>
      </c>
      <c r="N10" s="62" t="s">
        <v>344</v>
      </c>
    </row>
    <row r="11" spans="2:14" x14ac:dyDescent="0.3">
      <c r="B11" s="59" t="s">
        <v>354</v>
      </c>
      <c r="C11" s="60" t="s">
        <v>346</v>
      </c>
      <c r="D11" s="59" t="s">
        <v>13</v>
      </c>
      <c r="E11" s="61" t="s">
        <v>347</v>
      </c>
      <c r="F11" s="62" t="s">
        <v>348</v>
      </c>
      <c r="G11" s="62" t="s">
        <v>349</v>
      </c>
      <c r="H11" s="62" t="s">
        <v>343</v>
      </c>
      <c r="I11" s="62" t="s">
        <v>350</v>
      </c>
      <c r="J11" s="62" t="s">
        <v>344</v>
      </c>
      <c r="K11" s="62" t="s">
        <v>351</v>
      </c>
      <c r="L11" s="62" t="s">
        <v>344</v>
      </c>
      <c r="M11" s="62" t="s">
        <v>352</v>
      </c>
      <c r="N11" s="62" t="s">
        <v>344</v>
      </c>
    </row>
    <row r="12" spans="2:14" x14ac:dyDescent="0.3">
      <c r="B12" s="59" t="s">
        <v>355</v>
      </c>
      <c r="C12" s="60" t="s">
        <v>346</v>
      </c>
      <c r="D12" s="59" t="s">
        <v>13</v>
      </c>
      <c r="E12" s="61" t="s">
        <v>347</v>
      </c>
      <c r="F12" s="62" t="s">
        <v>348</v>
      </c>
      <c r="G12" s="62" t="s">
        <v>349</v>
      </c>
      <c r="H12" s="62" t="s">
        <v>343</v>
      </c>
      <c r="I12" s="62" t="s">
        <v>350</v>
      </c>
      <c r="J12" s="62" t="s">
        <v>344</v>
      </c>
      <c r="K12" s="62" t="s">
        <v>351</v>
      </c>
      <c r="L12" s="62" t="s">
        <v>344</v>
      </c>
      <c r="M12" s="62" t="s">
        <v>352</v>
      </c>
      <c r="N12" s="62" t="s">
        <v>344</v>
      </c>
    </row>
    <row r="13" spans="2:14" x14ac:dyDescent="0.3">
      <c r="B13" s="59" t="s">
        <v>356</v>
      </c>
      <c r="C13" s="60" t="s">
        <v>346</v>
      </c>
      <c r="D13" s="59" t="s">
        <v>13</v>
      </c>
      <c r="E13" s="61" t="s">
        <v>347</v>
      </c>
      <c r="F13" s="62" t="s">
        <v>348</v>
      </c>
      <c r="G13" s="62" t="s">
        <v>349</v>
      </c>
      <c r="H13" s="62" t="s">
        <v>343</v>
      </c>
      <c r="I13" s="62" t="s">
        <v>350</v>
      </c>
      <c r="J13" s="62" t="s">
        <v>344</v>
      </c>
      <c r="K13" s="62" t="s">
        <v>351</v>
      </c>
      <c r="L13" s="62" t="s">
        <v>344</v>
      </c>
      <c r="M13" s="62" t="s">
        <v>352</v>
      </c>
      <c r="N13" s="62" t="s">
        <v>344</v>
      </c>
    </row>
    <row r="14" spans="2:14" x14ac:dyDescent="0.3">
      <c r="B14" s="59" t="s">
        <v>357</v>
      </c>
      <c r="C14" s="60" t="s">
        <v>346</v>
      </c>
      <c r="D14" s="59" t="s">
        <v>13</v>
      </c>
      <c r="E14" s="61" t="s">
        <v>347</v>
      </c>
      <c r="F14" s="62" t="s">
        <v>348</v>
      </c>
      <c r="G14" s="62" t="s">
        <v>349</v>
      </c>
      <c r="H14" s="62" t="s">
        <v>343</v>
      </c>
      <c r="I14" s="62" t="s">
        <v>350</v>
      </c>
      <c r="J14" s="62" t="s">
        <v>344</v>
      </c>
      <c r="K14" s="62" t="s">
        <v>351</v>
      </c>
      <c r="L14" s="62" t="s">
        <v>344</v>
      </c>
      <c r="M14" s="62" t="s">
        <v>352</v>
      </c>
      <c r="N14" s="62" t="s">
        <v>344</v>
      </c>
    </row>
    <row r="15" spans="2:14" x14ac:dyDescent="0.3">
      <c r="B15" s="59" t="s">
        <v>358</v>
      </c>
      <c r="C15" s="60" t="s">
        <v>346</v>
      </c>
      <c r="D15" s="59" t="s">
        <v>13</v>
      </c>
      <c r="E15" s="61" t="s">
        <v>347</v>
      </c>
      <c r="F15" s="62" t="s">
        <v>348</v>
      </c>
      <c r="G15" s="62" t="s">
        <v>349</v>
      </c>
      <c r="H15" s="62" t="s">
        <v>343</v>
      </c>
      <c r="I15" s="62" t="s">
        <v>350</v>
      </c>
      <c r="J15" s="62" t="s">
        <v>344</v>
      </c>
      <c r="K15" s="62" t="s">
        <v>351</v>
      </c>
      <c r="L15" s="62" t="s">
        <v>344</v>
      </c>
      <c r="M15" s="62" t="s">
        <v>352</v>
      </c>
      <c r="N15" s="62" t="s">
        <v>344</v>
      </c>
    </row>
    <row r="16" spans="2:14" x14ac:dyDescent="0.3">
      <c r="B16" s="59" t="s">
        <v>359</v>
      </c>
      <c r="C16" s="60" t="s">
        <v>346</v>
      </c>
      <c r="D16" s="59" t="s">
        <v>13</v>
      </c>
      <c r="E16" s="61" t="s">
        <v>347</v>
      </c>
      <c r="F16" s="62" t="s">
        <v>348</v>
      </c>
      <c r="G16" s="62" t="s">
        <v>349</v>
      </c>
      <c r="H16" s="62" t="s">
        <v>343</v>
      </c>
      <c r="I16" s="62" t="s">
        <v>350</v>
      </c>
      <c r="J16" s="62" t="s">
        <v>344</v>
      </c>
      <c r="K16" s="62" t="s">
        <v>351</v>
      </c>
      <c r="L16" s="62" t="s">
        <v>344</v>
      </c>
      <c r="M16" s="62" t="s">
        <v>352</v>
      </c>
      <c r="N16" s="62" t="s">
        <v>344</v>
      </c>
    </row>
    <row r="17" spans="2:5" x14ac:dyDescent="0.3">
      <c r="B17" s="26"/>
    </row>
    <row r="18" spans="2:5" x14ac:dyDescent="0.3">
      <c r="B18" s="47" t="s">
        <v>333</v>
      </c>
      <c r="E18" s="63" t="s">
        <v>361</v>
      </c>
    </row>
    <row r="19" spans="2:5" x14ac:dyDescent="0.3">
      <c r="B19" s="29" t="s">
        <v>334</v>
      </c>
      <c r="C19" s="123">
        <f>SUMIF($D$5:$D$16,$B19,$F$5:$F$16)</f>
        <v>3.5339999999999998</v>
      </c>
      <c r="E19" s="26" t="b">
        <f>'WN_water softening'!$C$21=TRUE</f>
        <v>1</v>
      </c>
    </row>
    <row r="20" spans="2:5" x14ac:dyDescent="0.3">
      <c r="B20" s="29" t="s">
        <v>309</v>
      </c>
      <c r="C20" s="123">
        <f t="shared" ref="C20:C23" si="0">SUMIF($D$5:$D$16,$B20,$F$5:$F$16)</f>
        <v>18.400573535141923</v>
      </c>
    </row>
    <row r="21" spans="2:5" x14ac:dyDescent="0.3">
      <c r="B21" s="29" t="s">
        <v>335</v>
      </c>
      <c r="C21" s="28">
        <f t="shared" si="0"/>
        <v>0</v>
      </c>
    </row>
    <row r="22" spans="2:5" x14ac:dyDescent="0.3">
      <c r="B22" s="29" t="s">
        <v>336</v>
      </c>
      <c r="C22" s="28">
        <f t="shared" si="0"/>
        <v>0</v>
      </c>
    </row>
    <row r="23" spans="2:5" x14ac:dyDescent="0.3">
      <c r="B23" s="29" t="s">
        <v>337</v>
      </c>
      <c r="C23" s="28">
        <f t="shared" si="0"/>
        <v>0</v>
      </c>
    </row>
  </sheetData>
  <conditionalFormatting sqref="B15:F16">
    <cfRule type="containsText" dxfId="5" priority="3" operator="containsText" text="Fail">
      <formula>NOT(ISERROR(SEARCH("Fail",B15)))</formula>
    </cfRule>
    <cfRule type="containsText" dxfId="4" priority="4" operator="containsText" text="Marginal pass">
      <formula>NOT(ISERROR(SEARCH("Marginal pass",B15)))</formula>
    </cfRule>
    <cfRule type="containsText" dxfId="3" priority="5" operator="containsText" text="Partial Pass">
      <formula>NOT(ISERROR(SEARCH("Partial Pass",B15)))</formula>
    </cfRule>
    <cfRule type="containsText" dxfId="2" priority="6" operator="containsText" text="Pass">
      <formula>NOT(ISERROR(SEARCH("Pass",B15)))</formula>
    </cfRule>
  </conditionalFormatting>
  <conditionalFormatting sqref="E19">
    <cfRule type="containsText" dxfId="1" priority="1" operator="containsText" text="TRUE">
      <formula>NOT(ISERROR(SEARCH("TRUE",E19)))</formula>
    </cfRule>
    <cfRule type="containsText" dxfId="0" priority="2" operator="containsText" text="FALSE">
      <formula>NOT(ISERROR(SEARCH("FALSE",E19)))</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F_Inputs</vt:lpstr>
      <vt:lpstr>WN_water softening</vt:lpstr>
      <vt:lpstr>WN_Mains Replacement</vt:lpstr>
      <vt:lpstr>WN_electricity usage</vt:lpstr>
      <vt:lpstr>WR_electricity usage</vt:lpstr>
      <vt:lpstr>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2019-12-13T10:39:51Z</dcterms:created>
  <dcterms:modified xsi:type="dcterms:W3CDTF">2019-12-13T10:39:57Z</dcterms:modified>
  <cp:category/>
  <cp:contentStatus/>
</cp:coreProperties>
</file>